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6_Straßenbetrieb\612_Reinigung_Müllbeseitigung\Reinigung an Park- und Rastanlagen\2026-2027\Ausschreibungsunterlagen\"/>
    </mc:Choice>
  </mc:AlternateContent>
  <bookViews>
    <workbookView xWindow="0" yWindow="0" windowWidth="21570" windowHeight="7365" activeTab="8"/>
  </bookViews>
  <sheets>
    <sheet name="01-SM Arzfeld" sheetId="1" r:id="rId1"/>
    <sheet name="03-SM Bitburg" sheetId="6" r:id="rId2"/>
    <sheet name="05-SM Daun" sheetId="4" r:id="rId3"/>
    <sheet name="06-SM Gerolstein" sheetId="2" r:id="rId4"/>
    <sheet name="08-SM Irrel" sheetId="7" r:id="rId5"/>
    <sheet name="09-SM Kyllburg" sheetId="8" r:id="rId6"/>
    <sheet name="11-SM Prüm" sheetId="3" r:id="rId7"/>
    <sheet name="13-SM Kelberg" sheetId="5" r:id="rId8"/>
    <sheet name="Gesamt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9" l="1"/>
  <c r="G22" i="9"/>
  <c r="G16" i="9"/>
  <c r="G17" i="9"/>
  <c r="G18" i="9"/>
  <c r="G19" i="9"/>
  <c r="G20" i="9"/>
  <c r="G21" i="9"/>
  <c r="G15" i="9"/>
  <c r="D22" i="9"/>
  <c r="C22" i="9"/>
  <c r="B22" i="9"/>
  <c r="E22" i="9" s="1"/>
  <c r="D21" i="9"/>
  <c r="C21" i="9"/>
  <c r="B21" i="9"/>
  <c r="D20" i="9"/>
  <c r="E20" i="9" s="1"/>
  <c r="C20" i="9"/>
  <c r="B20" i="9"/>
  <c r="D19" i="9"/>
  <c r="C19" i="9"/>
  <c r="B19" i="9"/>
  <c r="D18" i="9"/>
  <c r="E18" i="9" s="1"/>
  <c r="C18" i="9"/>
  <c r="B18" i="9"/>
  <c r="D17" i="9"/>
  <c r="C17" i="9"/>
  <c r="B17" i="9"/>
  <c r="E17" i="9" s="1"/>
  <c r="D16" i="9"/>
  <c r="C16" i="9"/>
  <c r="B16" i="9"/>
  <c r="D15" i="9"/>
  <c r="E15" i="9" s="1"/>
  <c r="C15" i="9"/>
  <c r="B15" i="9"/>
  <c r="G11" i="9"/>
  <c r="G4" i="9"/>
  <c r="G5" i="9"/>
  <c r="G6" i="9"/>
  <c r="G7" i="9"/>
  <c r="G8" i="9"/>
  <c r="G9" i="9"/>
  <c r="G10" i="9"/>
  <c r="G3" i="9"/>
  <c r="D10" i="9"/>
  <c r="C10" i="9"/>
  <c r="B10" i="9"/>
  <c r="D9" i="9"/>
  <c r="E9" i="9" s="1"/>
  <c r="C9" i="9"/>
  <c r="B9" i="9"/>
  <c r="D8" i="9"/>
  <c r="E8" i="9" s="1"/>
  <c r="C8" i="9"/>
  <c r="B8" i="9"/>
  <c r="D7" i="9"/>
  <c r="C7" i="9"/>
  <c r="B7" i="9"/>
  <c r="D6" i="9"/>
  <c r="C6" i="9"/>
  <c r="B6" i="9"/>
  <c r="D5" i="9"/>
  <c r="C5" i="9"/>
  <c r="B5" i="9"/>
  <c r="D4" i="9"/>
  <c r="C4" i="9"/>
  <c r="B4" i="9"/>
  <c r="E3" i="9"/>
  <c r="D3" i="9"/>
  <c r="C3" i="9"/>
  <c r="B3" i="9"/>
  <c r="E21" i="9" l="1"/>
  <c r="E19" i="9"/>
  <c r="E16" i="9"/>
  <c r="E10" i="9"/>
  <c r="E7" i="9"/>
  <c r="E6" i="9"/>
  <c r="E5" i="9"/>
  <c r="E4" i="9"/>
  <c r="I22" i="3"/>
  <c r="J22" i="3"/>
  <c r="K22" i="3"/>
  <c r="L22" i="3"/>
  <c r="M22" i="3"/>
  <c r="N22" i="3"/>
  <c r="I25" i="5"/>
  <c r="J25" i="5"/>
  <c r="L25" i="5"/>
  <c r="M25" i="5"/>
  <c r="O9" i="2"/>
  <c r="N18" i="2"/>
  <c r="M18" i="2"/>
  <c r="L18" i="2"/>
  <c r="K18" i="2"/>
  <c r="J18" i="2"/>
  <c r="I18" i="2"/>
  <c r="I19" i="2" s="1"/>
  <c r="O7" i="2" s="1"/>
  <c r="O8" i="2" l="1"/>
  <c r="L19" i="2"/>
  <c r="O15" i="2"/>
  <c r="O11" i="2"/>
  <c r="O4" i="2"/>
  <c r="O14" i="2"/>
  <c r="O10" i="2"/>
  <c r="O3" i="2"/>
  <c r="O17" i="2"/>
  <c r="O13" i="2"/>
  <c r="O6" i="2"/>
  <c r="O16" i="2"/>
  <c r="O12" i="2"/>
  <c r="O5" i="2"/>
  <c r="P3" i="2" l="1"/>
  <c r="P7" i="2"/>
  <c r="P8" i="2"/>
  <c r="P9" i="2"/>
  <c r="P5" i="2"/>
  <c r="P10" i="2"/>
  <c r="P14" i="2"/>
  <c r="P13" i="2"/>
  <c r="P12" i="2"/>
  <c r="P4" i="2"/>
  <c r="P16" i="2"/>
  <c r="P11" i="2"/>
  <c r="P6" i="2"/>
  <c r="P15" i="2"/>
  <c r="P17" i="2"/>
  <c r="O18" i="2"/>
  <c r="P18" i="2" l="1"/>
  <c r="N16" i="8"/>
  <c r="M16" i="8"/>
  <c r="L16" i="8"/>
  <c r="K16" i="8"/>
  <c r="J16" i="8"/>
  <c r="I16" i="8"/>
  <c r="I17" i="8" s="1"/>
  <c r="N14" i="7"/>
  <c r="M14" i="7"/>
  <c r="L14" i="7"/>
  <c r="K14" i="7"/>
  <c r="J14" i="7"/>
  <c r="I14" i="7"/>
  <c r="I15" i="7" s="1"/>
  <c r="L17" i="8" l="1"/>
  <c r="P11" i="8" s="1"/>
  <c r="L15" i="7"/>
  <c r="P9" i="7" s="1"/>
  <c r="O9" i="8"/>
  <c r="O14" i="8"/>
  <c r="O7" i="8"/>
  <c r="O3" i="8"/>
  <c r="O10" i="8"/>
  <c r="O11" i="8"/>
  <c r="O13" i="8"/>
  <c r="O6" i="8"/>
  <c r="O12" i="8"/>
  <c r="O5" i="8"/>
  <c r="O15" i="8"/>
  <c r="O8" i="8"/>
  <c r="O4" i="8"/>
  <c r="P13" i="8"/>
  <c r="O9" i="7"/>
  <c r="O13" i="7"/>
  <c r="O5" i="7"/>
  <c r="O12" i="7"/>
  <c r="O8" i="7"/>
  <c r="O4" i="7"/>
  <c r="O11" i="7"/>
  <c r="O7" i="7"/>
  <c r="O3" i="7"/>
  <c r="O10" i="7"/>
  <c r="O6" i="7"/>
  <c r="N13" i="6"/>
  <c r="M13" i="6"/>
  <c r="L13" i="6"/>
  <c r="K13" i="6"/>
  <c r="J13" i="6"/>
  <c r="I13" i="6"/>
  <c r="I14" i="6" s="1"/>
  <c r="O11" i="6" s="1"/>
  <c r="P5" i="8" l="1"/>
  <c r="P6" i="8"/>
  <c r="P8" i="8"/>
  <c r="P12" i="8"/>
  <c r="P10" i="8"/>
  <c r="P4" i="8"/>
  <c r="P14" i="8"/>
  <c r="P15" i="8"/>
  <c r="P7" i="8"/>
  <c r="P9" i="8"/>
  <c r="P3" i="8"/>
  <c r="P5" i="7"/>
  <c r="P12" i="7"/>
  <c r="P8" i="7"/>
  <c r="P10" i="7"/>
  <c r="P4" i="7"/>
  <c r="P6" i="7"/>
  <c r="P11" i="7"/>
  <c r="P13" i="7"/>
  <c r="P7" i="7"/>
  <c r="P3" i="7"/>
  <c r="O16" i="8"/>
  <c r="O14" i="7"/>
  <c r="L14" i="6"/>
  <c r="P11" i="6" s="1"/>
  <c r="O9" i="6"/>
  <c r="O4" i="6"/>
  <c r="O7" i="6"/>
  <c r="O5" i="6"/>
  <c r="O12" i="6"/>
  <c r="O8" i="6"/>
  <c r="O3" i="6"/>
  <c r="O10" i="6"/>
  <c r="O6" i="6"/>
  <c r="N25" i="5"/>
  <c r="K25" i="5"/>
  <c r="N23" i="4"/>
  <c r="M23" i="4"/>
  <c r="L23" i="4"/>
  <c r="K23" i="4"/>
  <c r="J23" i="4"/>
  <c r="I23" i="4"/>
  <c r="P16" i="8" l="1"/>
  <c r="P14" i="7"/>
  <c r="P10" i="6"/>
  <c r="P5" i="6"/>
  <c r="P7" i="6"/>
  <c r="P9" i="6"/>
  <c r="P3" i="6"/>
  <c r="P8" i="6"/>
  <c r="P4" i="6"/>
  <c r="P6" i="6"/>
  <c r="P12" i="6"/>
  <c r="O13" i="6"/>
  <c r="L26" i="5"/>
  <c r="P3" i="5" s="1"/>
  <c r="I26" i="5"/>
  <c r="L24" i="4"/>
  <c r="I24" i="4"/>
  <c r="O19" i="4" s="1"/>
  <c r="P13" i="6" l="1"/>
  <c r="P11" i="5"/>
  <c r="P13" i="5"/>
  <c r="P15" i="5"/>
  <c r="P9" i="5"/>
  <c r="P17" i="5"/>
  <c r="P18" i="5"/>
  <c r="P19" i="5"/>
  <c r="P20" i="5"/>
  <c r="P16" i="5"/>
  <c r="O21" i="5"/>
  <c r="O22" i="5"/>
  <c r="O16" i="5"/>
  <c r="O17" i="5"/>
  <c r="O18" i="5"/>
  <c r="O19" i="5"/>
  <c r="O20" i="5"/>
  <c r="O5" i="5"/>
  <c r="O7" i="5"/>
  <c r="O6" i="5"/>
  <c r="O8" i="5"/>
  <c r="P23" i="5"/>
  <c r="P5" i="5"/>
  <c r="P7" i="5"/>
  <c r="P8" i="5"/>
  <c r="P6" i="5"/>
  <c r="P21" i="5"/>
  <c r="P4" i="5"/>
  <c r="P14" i="5"/>
  <c r="P12" i="5"/>
  <c r="P10" i="5"/>
  <c r="P22" i="5"/>
  <c r="P24" i="5"/>
  <c r="O12" i="5"/>
  <c r="O14" i="5"/>
  <c r="O23" i="5"/>
  <c r="O9" i="5"/>
  <c r="O3" i="5"/>
  <c r="O13" i="5"/>
  <c r="O11" i="5"/>
  <c r="O15" i="5"/>
  <c r="O24" i="5"/>
  <c r="O4" i="5"/>
  <c r="O10" i="5"/>
  <c r="O17" i="4"/>
  <c r="O9" i="4"/>
  <c r="O10" i="4"/>
  <c r="O11" i="4"/>
  <c r="O12" i="4"/>
  <c r="O13" i="4"/>
  <c r="O6" i="4"/>
  <c r="O14" i="4"/>
  <c r="O7" i="4"/>
  <c r="O8" i="4"/>
  <c r="P5" i="4"/>
  <c r="P8" i="4"/>
  <c r="P9" i="4"/>
  <c r="P10" i="4"/>
  <c r="P11" i="4"/>
  <c r="P12" i="4"/>
  <c r="P13" i="4"/>
  <c r="P6" i="4"/>
  <c r="P14" i="4"/>
  <c r="P7" i="4"/>
  <c r="P15" i="4"/>
  <c r="P4" i="4"/>
  <c r="P22" i="4"/>
  <c r="P3" i="4"/>
  <c r="P18" i="4"/>
  <c r="P17" i="4"/>
  <c r="P16" i="4"/>
  <c r="P19" i="4"/>
  <c r="P21" i="4"/>
  <c r="P20" i="4"/>
  <c r="O15" i="4"/>
  <c r="O20" i="4"/>
  <c r="O21" i="4"/>
  <c r="O3" i="4"/>
  <c r="O5" i="4"/>
  <c r="O18" i="4"/>
  <c r="O16" i="4"/>
  <c r="O22" i="4"/>
  <c r="O4" i="4"/>
  <c r="P25" i="5" l="1"/>
  <c r="P23" i="4"/>
  <c r="O25" i="5"/>
  <c r="O23" i="4"/>
  <c r="L23" i="3" l="1"/>
  <c r="I23" i="3"/>
  <c r="O19" i="1"/>
  <c r="O18" i="1"/>
  <c r="O12" i="1"/>
  <c r="O13" i="1"/>
  <c r="O14" i="1"/>
  <c r="O15" i="1"/>
  <c r="O16" i="1"/>
  <c r="O17" i="1"/>
  <c r="O11" i="1"/>
  <c r="O4" i="1"/>
  <c r="O5" i="1"/>
  <c r="O6" i="1"/>
  <c r="O7" i="1"/>
  <c r="O8" i="1"/>
  <c r="O9" i="1"/>
  <c r="O10" i="1"/>
  <c r="O3" i="1"/>
  <c r="N20" i="1"/>
  <c r="M20" i="1"/>
  <c r="L20" i="1"/>
  <c r="K20" i="1"/>
  <c r="J20" i="1"/>
  <c r="I20" i="1"/>
  <c r="I21" i="1" s="1"/>
  <c r="O6" i="3" l="1"/>
  <c r="P21" i="3"/>
  <c r="P16" i="3"/>
  <c r="P8" i="3"/>
  <c r="P5" i="3"/>
  <c r="P19" i="3"/>
  <c r="P10" i="3"/>
  <c r="P9" i="3"/>
  <c r="P12" i="3"/>
  <c r="P18" i="3"/>
  <c r="P14" i="3"/>
  <c r="P15" i="3"/>
  <c r="P3" i="3"/>
  <c r="P7" i="3"/>
  <c r="P6" i="3"/>
  <c r="P4" i="3"/>
  <c r="P17" i="3"/>
  <c r="P11" i="3"/>
  <c r="P20" i="3"/>
  <c r="P13" i="3"/>
  <c r="O21" i="3"/>
  <c r="O17" i="3"/>
  <c r="O15" i="3"/>
  <c r="O9" i="3"/>
  <c r="O19" i="3"/>
  <c r="O8" i="3"/>
  <c r="O12" i="3"/>
  <c r="O10" i="3"/>
  <c r="O20" i="3"/>
  <c r="O5" i="3"/>
  <c r="O14" i="3"/>
  <c r="O4" i="3"/>
  <c r="O18" i="3"/>
  <c r="O13" i="3"/>
  <c r="O7" i="3"/>
  <c r="O3" i="3"/>
  <c r="O11" i="3"/>
  <c r="O16" i="3"/>
  <c r="L21" i="1"/>
  <c r="P15" i="1" s="1"/>
  <c r="P6" i="1"/>
  <c r="O20" i="1"/>
  <c r="P22" i="3" l="1"/>
  <c r="O22" i="3"/>
  <c r="P9" i="1"/>
  <c r="P16" i="1"/>
  <c r="P10" i="1"/>
  <c r="P11" i="1"/>
  <c r="P4" i="1"/>
  <c r="P12" i="1"/>
  <c r="P13" i="1"/>
  <c r="P18" i="1"/>
  <c r="P14" i="1"/>
  <c r="P17" i="1"/>
  <c r="P7" i="1"/>
  <c r="P3" i="1"/>
  <c r="P8" i="1"/>
  <c r="P19" i="1"/>
  <c r="P5" i="1"/>
  <c r="P20" i="1" l="1"/>
</calcChain>
</file>

<file path=xl/sharedStrings.xml><?xml version="1.0" encoding="utf-8"?>
<sst xmlns="http://schemas.openxmlformats.org/spreadsheetml/2006/main" count="1588" uniqueCount="533">
  <si>
    <t>Straße</t>
  </si>
  <si>
    <t>von Ort</t>
  </si>
  <si>
    <t>nach Ort</t>
  </si>
  <si>
    <t>lfd. Nr.</t>
  </si>
  <si>
    <t>01-01</t>
  </si>
  <si>
    <t>01-02</t>
  </si>
  <si>
    <t>01-03</t>
  </si>
  <si>
    <t>01-04</t>
  </si>
  <si>
    <t>01-05</t>
  </si>
  <si>
    <t>01-06</t>
  </si>
  <si>
    <t>01-07</t>
  </si>
  <si>
    <t>01-08</t>
  </si>
  <si>
    <t>B 410</t>
  </si>
  <si>
    <t>VNK</t>
  </si>
  <si>
    <t>NNK</t>
  </si>
  <si>
    <t>Station</t>
  </si>
  <si>
    <t>Behälter</t>
  </si>
  <si>
    <t>Fläche</t>
  </si>
  <si>
    <t>Bund</t>
  </si>
  <si>
    <t>Land</t>
  </si>
  <si>
    <t>Kreis</t>
  </si>
  <si>
    <t>Anteil [%]</t>
  </si>
  <si>
    <t>Dasburg</t>
  </si>
  <si>
    <t>Daleiden</t>
  </si>
  <si>
    <t>rechts</t>
  </si>
  <si>
    <t>links</t>
  </si>
  <si>
    <t>Lage</t>
  </si>
  <si>
    <t>Irrhausen</t>
  </si>
  <si>
    <t>Arzfeld</t>
  </si>
  <si>
    <t>Lichtenborn</t>
  </si>
  <si>
    <t>Lünebach</t>
  </si>
  <si>
    <t>5902 008</t>
  </si>
  <si>
    <t>5903 034</t>
  </si>
  <si>
    <t>5903 037</t>
  </si>
  <si>
    <t>5903 067</t>
  </si>
  <si>
    <t>5903 039</t>
  </si>
  <si>
    <t>5803 042</t>
  </si>
  <si>
    <t>5903 031</t>
  </si>
  <si>
    <t>5903 045</t>
  </si>
  <si>
    <t>5804 001</t>
  </si>
  <si>
    <t>-</t>
  </si>
  <si>
    <t>01-09</t>
  </si>
  <si>
    <t>01-10</t>
  </si>
  <si>
    <t>01-11</t>
  </si>
  <si>
    <t>01-12</t>
  </si>
  <si>
    <t>01-13</t>
  </si>
  <si>
    <t>01-14</t>
  </si>
  <si>
    <t>01-15</t>
  </si>
  <si>
    <t>01-16</t>
  </si>
  <si>
    <t>5803 026</t>
  </si>
  <si>
    <t>5903 051</t>
  </si>
  <si>
    <t>5904 059</t>
  </si>
  <si>
    <t>5804 060</t>
  </si>
  <si>
    <t>5804 025</t>
  </si>
  <si>
    <t>5804 026</t>
  </si>
  <si>
    <t>5803 027</t>
  </si>
  <si>
    <t>5903 053</t>
  </si>
  <si>
    <t>5904 062</t>
  </si>
  <si>
    <t>5904 024</t>
  </si>
  <si>
    <t>L 009</t>
  </si>
  <si>
    <t>L 010</t>
  </si>
  <si>
    <t>L 012</t>
  </si>
  <si>
    <t>01-17</t>
  </si>
  <si>
    <t>K 051</t>
  </si>
  <si>
    <t>K 137</t>
  </si>
  <si>
    <t>5903 001</t>
  </si>
  <si>
    <t>5903 060</t>
  </si>
  <si>
    <t>5903 066</t>
  </si>
  <si>
    <t>5904 022</t>
  </si>
  <si>
    <t>Summe je Einsatztag</t>
  </si>
  <si>
    <t>Gesamt B/L/K</t>
  </si>
  <si>
    <t>Fläche [m²]</t>
  </si>
  <si>
    <t>Behälter [Stck]</t>
  </si>
  <si>
    <t>Heckhuscheid</t>
  </si>
  <si>
    <t>Niederüttfeld</t>
  </si>
  <si>
    <t>Neuerburg</t>
  </si>
  <si>
    <t>Krautscheid</t>
  </si>
  <si>
    <t>Waxweiler</t>
  </si>
  <si>
    <t>Merlscheid</t>
  </si>
  <si>
    <t>Kinzenburg</t>
  </si>
  <si>
    <t>Preischeid</t>
  </si>
  <si>
    <t>Falkenauel</t>
  </si>
  <si>
    <t>Scheidchen</t>
  </si>
  <si>
    <t>Lauperath</t>
  </si>
  <si>
    <t>11-01</t>
  </si>
  <si>
    <t>11-02</t>
  </si>
  <si>
    <t>11-03</t>
  </si>
  <si>
    <t>11-04</t>
  </si>
  <si>
    <t>11-05</t>
  </si>
  <si>
    <t>11-06</t>
  </si>
  <si>
    <t>11-07</t>
  </si>
  <si>
    <t>11-08</t>
  </si>
  <si>
    <t>11-09</t>
  </si>
  <si>
    <t>11-10</t>
  </si>
  <si>
    <t>11-11</t>
  </si>
  <si>
    <t>11-12</t>
  </si>
  <si>
    <t>11-14</t>
  </si>
  <si>
    <t>11-15</t>
  </si>
  <si>
    <t>11-16</t>
  </si>
  <si>
    <t>11-17</t>
  </si>
  <si>
    <t>11-18</t>
  </si>
  <si>
    <t>11-19</t>
  </si>
  <si>
    <t>B 051</t>
  </si>
  <si>
    <t>B 265</t>
  </si>
  <si>
    <t>L 005</t>
  </si>
  <si>
    <t>L 011</t>
  </si>
  <si>
    <t>L 016</t>
  </si>
  <si>
    <t>L 017</t>
  </si>
  <si>
    <t>K 170</t>
  </si>
  <si>
    <t>5604 235</t>
  </si>
  <si>
    <t>5704 041</t>
  </si>
  <si>
    <t>5704 018</t>
  </si>
  <si>
    <t>5704 016A</t>
  </si>
  <si>
    <t>5704 007</t>
  </si>
  <si>
    <t>5604 230</t>
  </si>
  <si>
    <t>5704 017</t>
  </si>
  <si>
    <t>5804 070</t>
  </si>
  <si>
    <t>5804 009</t>
  </si>
  <si>
    <t>5704 234</t>
  </si>
  <si>
    <t>5704 047</t>
  </si>
  <si>
    <t>5704 015</t>
  </si>
  <si>
    <t>5604 001</t>
  </si>
  <si>
    <t>5704 036F</t>
  </si>
  <si>
    <t>5804 011</t>
  </si>
  <si>
    <t>5804 015</t>
  </si>
  <si>
    <t>5804 059C</t>
  </si>
  <si>
    <t>5803 022</t>
  </si>
  <si>
    <t>5803 024</t>
  </si>
  <si>
    <t>5703 018</t>
  </si>
  <si>
    <t>5804 016</t>
  </si>
  <si>
    <t>5804 014</t>
  </si>
  <si>
    <t>5803 023</t>
  </si>
  <si>
    <t>5803 054</t>
  </si>
  <si>
    <t>5703 019</t>
  </si>
  <si>
    <t>5804 049</t>
  </si>
  <si>
    <t>5804 062</t>
  </si>
  <si>
    <t>Schönfeld</t>
  </si>
  <si>
    <t>Olzheim</t>
  </si>
  <si>
    <t>Prüm</t>
  </si>
  <si>
    <t>Reuth</t>
  </si>
  <si>
    <t>Landesgrenze</t>
  </si>
  <si>
    <t>Dausfeld</t>
  </si>
  <si>
    <t>Niederprüm</t>
  </si>
  <si>
    <t>Watzerath</t>
  </si>
  <si>
    <t>links+rechts</t>
  </si>
  <si>
    <t xml:space="preserve">Rommersheim </t>
  </si>
  <si>
    <t>Knaufspesch</t>
  </si>
  <si>
    <t>Prüm-Tafel</t>
  </si>
  <si>
    <t>Roth bei Prüm</t>
  </si>
  <si>
    <t>11-13</t>
  </si>
  <si>
    <t>OD Watzerath</t>
  </si>
  <si>
    <t>Giesdorf</t>
  </si>
  <si>
    <t>Rommersheim</t>
  </si>
  <si>
    <t>5804 071A</t>
  </si>
  <si>
    <t>A 60</t>
  </si>
  <si>
    <t>Habscheid</t>
  </si>
  <si>
    <t>Weißenhof</t>
  </si>
  <si>
    <t>Bleialf</t>
  </si>
  <si>
    <t>Sellerich</t>
  </si>
  <si>
    <t>Oberlauch</t>
  </si>
  <si>
    <t>Ellwerath</t>
  </si>
  <si>
    <t>B 257</t>
  </si>
  <si>
    <t>05-01</t>
  </si>
  <si>
    <t>05-02</t>
  </si>
  <si>
    <t>05-03</t>
  </si>
  <si>
    <t>05-04</t>
  </si>
  <si>
    <t>05-05</t>
  </si>
  <si>
    <t>05-06</t>
  </si>
  <si>
    <t>05-07</t>
  </si>
  <si>
    <t>05-08</t>
  </si>
  <si>
    <t>05-09</t>
  </si>
  <si>
    <t>05-10</t>
  </si>
  <si>
    <t>05-11</t>
  </si>
  <si>
    <t>05-12</t>
  </si>
  <si>
    <t>05-14</t>
  </si>
  <si>
    <t>05-15</t>
  </si>
  <si>
    <t>05-16</t>
  </si>
  <si>
    <t>05-17</t>
  </si>
  <si>
    <t>05-18</t>
  </si>
  <si>
    <t>05-19</t>
  </si>
  <si>
    <t>05-20</t>
  </si>
  <si>
    <t>5807 017</t>
  </si>
  <si>
    <t>5806 016</t>
  </si>
  <si>
    <t>5806 017</t>
  </si>
  <si>
    <t>5806 032</t>
  </si>
  <si>
    <t>5807 014</t>
  </si>
  <si>
    <t>5706 028</t>
  </si>
  <si>
    <t>5807 011</t>
  </si>
  <si>
    <t>5807 012</t>
  </si>
  <si>
    <t>5807 013</t>
  </si>
  <si>
    <t>5706 025</t>
  </si>
  <si>
    <t>5706 023</t>
  </si>
  <si>
    <t>5807 020</t>
  </si>
  <si>
    <t>5807 023</t>
  </si>
  <si>
    <t>5807 008</t>
  </si>
  <si>
    <t>5707 049 B</t>
  </si>
  <si>
    <t>5707 049 C</t>
  </si>
  <si>
    <t>5805 009</t>
  </si>
  <si>
    <t>5806 004</t>
  </si>
  <si>
    <t>5806 030</t>
  </si>
  <si>
    <t>5805 026</t>
  </si>
  <si>
    <t>5806 005</t>
  </si>
  <si>
    <t>5806 021</t>
  </si>
  <si>
    <t>5806 025</t>
  </si>
  <si>
    <t>13-01</t>
  </si>
  <si>
    <t>13-02</t>
  </si>
  <si>
    <t>13-03</t>
  </si>
  <si>
    <t>13-04</t>
  </si>
  <si>
    <t>13-05</t>
  </si>
  <si>
    <t>13-06</t>
  </si>
  <si>
    <t>13-07</t>
  </si>
  <si>
    <t>13-08</t>
  </si>
  <si>
    <t>13-09</t>
  </si>
  <si>
    <t>13-10</t>
  </si>
  <si>
    <t>13-11</t>
  </si>
  <si>
    <t>13-12</t>
  </si>
  <si>
    <t>13-13</t>
  </si>
  <si>
    <t>13-14</t>
  </si>
  <si>
    <t>13-15</t>
  </si>
  <si>
    <t>13-16</t>
  </si>
  <si>
    <t>13-17</t>
  </si>
  <si>
    <t>13-18</t>
  </si>
  <si>
    <t>13-19</t>
  </si>
  <si>
    <t>13-20</t>
  </si>
  <si>
    <t>13-21</t>
  </si>
  <si>
    <t>13-22</t>
  </si>
  <si>
    <t>B 421</t>
  </si>
  <si>
    <t>L 070</t>
  </si>
  <si>
    <t>L 068</t>
  </si>
  <si>
    <t>L 046</t>
  </si>
  <si>
    <t>L 096</t>
  </si>
  <si>
    <t>L 101</t>
  </si>
  <si>
    <t>5706 027 A</t>
  </si>
  <si>
    <t>5707 071</t>
  </si>
  <si>
    <t>5606 165</t>
  </si>
  <si>
    <t>5606 177</t>
  </si>
  <si>
    <t>5606 168</t>
  </si>
  <si>
    <t>5606 166</t>
  </si>
  <si>
    <t>5708 017</t>
  </si>
  <si>
    <t>5708 018</t>
  </si>
  <si>
    <t>5708 020</t>
  </si>
  <si>
    <t>5708 021</t>
  </si>
  <si>
    <t>5707 031</t>
  </si>
  <si>
    <t>5707 032</t>
  </si>
  <si>
    <t>5707 077</t>
  </si>
  <si>
    <t>5707 059</t>
  </si>
  <si>
    <t>5706 005</t>
  </si>
  <si>
    <t>5706 006</t>
  </si>
  <si>
    <t>5706 071 B</t>
  </si>
  <si>
    <t>5707 022</t>
  </si>
  <si>
    <t>5707 026</t>
  </si>
  <si>
    <t>5706 018</t>
  </si>
  <si>
    <t>5706 020</t>
  </si>
  <si>
    <t>5706 052</t>
  </si>
  <si>
    <t>5706 007</t>
  </si>
  <si>
    <t>5707 021</t>
  </si>
  <si>
    <t>5707 088</t>
  </si>
  <si>
    <t>5707 027</t>
  </si>
  <si>
    <t>5706 011 C</t>
  </si>
  <si>
    <t>L 028</t>
  </si>
  <si>
    <t xml:space="preserve">5706 033 </t>
  </si>
  <si>
    <t>L 064</t>
  </si>
  <si>
    <t>L 091</t>
  </si>
  <si>
    <t>K 028</t>
  </si>
  <si>
    <t>K 033</t>
  </si>
  <si>
    <t>K 077</t>
  </si>
  <si>
    <t>K 006</t>
  </si>
  <si>
    <t>5707 083 E</t>
  </si>
  <si>
    <t>Darscheid</t>
  </si>
  <si>
    <t>Daun</t>
  </si>
  <si>
    <t>Weidenbach</t>
  </si>
  <si>
    <t>Meisburg</t>
  </si>
  <si>
    <t>Kirchweiler</t>
  </si>
  <si>
    <t>Steinborn</t>
  </si>
  <si>
    <t>Weiersbach</t>
  </si>
  <si>
    <t>Gemünden</t>
  </si>
  <si>
    <t>Brockscheid</t>
  </si>
  <si>
    <t>Schalkenmehren</t>
  </si>
  <si>
    <t>Waldkönigen</t>
  </si>
  <si>
    <t>5706 026 A</t>
  </si>
  <si>
    <t>Dockweiler</t>
  </si>
  <si>
    <t>5706 063 A</t>
  </si>
  <si>
    <t>Mehren</t>
  </si>
  <si>
    <t>05-13</t>
  </si>
  <si>
    <t>A1</t>
  </si>
  <si>
    <t>Mürlenbach</t>
  </si>
  <si>
    <t>Salm</t>
  </si>
  <si>
    <t>5806 008</t>
  </si>
  <si>
    <t>Neroth</t>
  </si>
  <si>
    <t>Neunkirchen</t>
  </si>
  <si>
    <t>Birresborn</t>
  </si>
  <si>
    <t>Deudesfeld</t>
  </si>
  <si>
    <t>Schutz</t>
  </si>
  <si>
    <t>Kelberg</t>
  </si>
  <si>
    <t>Hörschhausen</t>
  </si>
  <si>
    <t>Rockeskyll</t>
  </si>
  <si>
    <t>Hohenfels-Ess.</t>
  </si>
  <si>
    <t>Betteldorf</t>
  </si>
  <si>
    <t>5706 064</t>
  </si>
  <si>
    <t>5706 070</t>
  </si>
  <si>
    <t>Boxberg</t>
  </si>
  <si>
    <t>Hünerbach</t>
  </si>
  <si>
    <t>Boos</t>
  </si>
  <si>
    <t>Zilsdorf</t>
  </si>
  <si>
    <t>Oberehe</t>
  </si>
  <si>
    <t>Dreis</t>
  </si>
  <si>
    <t>Wanderparkpl.</t>
  </si>
  <si>
    <t>unter A1</t>
  </si>
  <si>
    <t>Rengen</t>
  </si>
  <si>
    <t>Nohn</t>
  </si>
  <si>
    <t>Niederehe</t>
  </si>
  <si>
    <t>Hillesheim</t>
  </si>
  <si>
    <t>Wiesbaum</t>
  </si>
  <si>
    <t>L 026</t>
  </si>
  <si>
    <t>5606 186</t>
  </si>
  <si>
    <t>Bongard</t>
  </si>
  <si>
    <t>Uersfeld</t>
  </si>
  <si>
    <t>Lirstal</t>
  </si>
  <si>
    <t>Oberelz</t>
  </si>
  <si>
    <t>Bermel</t>
  </si>
  <si>
    <t>Mosbruch</t>
  </si>
  <si>
    <t>Gunderath</t>
  </si>
  <si>
    <t>5707 089 A</t>
  </si>
  <si>
    <t>5707 089 B</t>
  </si>
  <si>
    <t>03-01</t>
  </si>
  <si>
    <t>03-02</t>
  </si>
  <si>
    <t>03-03</t>
  </si>
  <si>
    <t>03-04</t>
  </si>
  <si>
    <t>03-05</t>
  </si>
  <si>
    <t>03-06</t>
  </si>
  <si>
    <t>03-07</t>
  </si>
  <si>
    <t>03-08</t>
  </si>
  <si>
    <t>03-09</t>
  </si>
  <si>
    <t>03-10</t>
  </si>
  <si>
    <t>B 050</t>
  </si>
  <si>
    <t>L 032</t>
  </si>
  <si>
    <t>L 039</t>
  </si>
  <si>
    <t>K 022</t>
  </si>
  <si>
    <t>K 042</t>
  </si>
  <si>
    <t>K 074</t>
  </si>
  <si>
    <t>6005 070</t>
  </si>
  <si>
    <t>6005 036</t>
  </si>
  <si>
    <t>6004 031</t>
  </si>
  <si>
    <t>6004 032</t>
  </si>
  <si>
    <t>6004 035</t>
  </si>
  <si>
    <t>6004 037</t>
  </si>
  <si>
    <t>6005 009</t>
  </si>
  <si>
    <t>6005 010</t>
  </si>
  <si>
    <t>5905 048</t>
  </si>
  <si>
    <t>5905 046</t>
  </si>
  <si>
    <t>6005 044</t>
  </si>
  <si>
    <t>6005 086</t>
  </si>
  <si>
    <t>5905 006</t>
  </si>
  <si>
    <t>5905 036</t>
  </si>
  <si>
    <t>Nattenheim</t>
  </si>
  <si>
    <t>Bitburg</t>
  </si>
  <si>
    <t>Hisel</t>
  </si>
  <si>
    <t>Oberweis</t>
  </si>
  <si>
    <t>Dudeldorf</t>
  </si>
  <si>
    <t>Staffelstein</t>
  </si>
  <si>
    <t>Fließem</t>
  </si>
  <si>
    <t>6005 041 C</t>
  </si>
  <si>
    <t>Eßlingen</t>
  </si>
  <si>
    <t>Scharfbillig</t>
  </si>
  <si>
    <t>6005 029 E</t>
  </si>
  <si>
    <t>Masholder</t>
  </si>
  <si>
    <t>6005 039 C</t>
  </si>
  <si>
    <t>08-01</t>
  </si>
  <si>
    <t>08-02</t>
  </si>
  <si>
    <t>08-03</t>
  </si>
  <si>
    <t>08-04</t>
  </si>
  <si>
    <t>08-05</t>
  </si>
  <si>
    <t>08-06</t>
  </si>
  <si>
    <t>08-07</t>
  </si>
  <si>
    <t>08-08</t>
  </si>
  <si>
    <t>08-09</t>
  </si>
  <si>
    <t>08-10</t>
  </si>
  <si>
    <t>08-11</t>
  </si>
  <si>
    <t>B 418</t>
  </si>
  <si>
    <t>L 040</t>
  </si>
  <si>
    <t>L 004</t>
  </si>
  <si>
    <t>6003 006</t>
  </si>
  <si>
    <t>6003 007</t>
  </si>
  <si>
    <t>6003 012</t>
  </si>
  <si>
    <t>6003 013</t>
  </si>
  <si>
    <t>6005 030</t>
  </si>
  <si>
    <t>6004 047</t>
  </si>
  <si>
    <t>6004 046</t>
  </si>
  <si>
    <t>6004 074</t>
  </si>
  <si>
    <t>6104 029</t>
  </si>
  <si>
    <t>6004 030</t>
  </si>
  <si>
    <t>6104 003</t>
  </si>
  <si>
    <t>6104 002</t>
  </si>
  <si>
    <t>6104 046</t>
  </si>
  <si>
    <t>6105 008</t>
  </si>
  <si>
    <t>5903 021</t>
  </si>
  <si>
    <t>6003 016</t>
  </si>
  <si>
    <t>09-01</t>
  </si>
  <si>
    <t>09-02</t>
  </si>
  <si>
    <t>09-03</t>
  </si>
  <si>
    <t>09-04</t>
  </si>
  <si>
    <t>09-05</t>
  </si>
  <si>
    <t>09-06</t>
  </si>
  <si>
    <t>09-07</t>
  </si>
  <si>
    <t>09-08</t>
  </si>
  <si>
    <t>09-09</t>
  </si>
  <si>
    <t>09-10</t>
  </si>
  <si>
    <t>09-11</t>
  </si>
  <si>
    <t>09-12</t>
  </si>
  <si>
    <t>09-13</t>
  </si>
  <si>
    <t>5905 029</t>
  </si>
  <si>
    <t>6005 026</t>
  </si>
  <si>
    <t>5904 018</t>
  </si>
  <si>
    <t>5905 002</t>
  </si>
  <si>
    <t>5905 009</t>
  </si>
  <si>
    <t>5905 010</t>
  </si>
  <si>
    <t>5805 016</t>
  </si>
  <si>
    <t>5904 078</t>
  </si>
  <si>
    <t>5805 013</t>
  </si>
  <si>
    <t>5805 011</t>
  </si>
  <si>
    <t>5905 011</t>
  </si>
  <si>
    <t>5905 012</t>
  </si>
  <si>
    <t>6006 064</t>
  </si>
  <si>
    <t>5906 049</t>
  </si>
  <si>
    <t>5905 028</t>
  </si>
  <si>
    <t>5905 037</t>
  </si>
  <si>
    <t>5804 021</t>
  </si>
  <si>
    <t>5805 017</t>
  </si>
  <si>
    <t>Kreis BIT</t>
  </si>
  <si>
    <t>Kreis DAU</t>
  </si>
  <si>
    <t>Roth a.d. Our</t>
  </si>
  <si>
    <t>Obersgegen</t>
  </si>
  <si>
    <t>Geichlingen</t>
  </si>
  <si>
    <t>Niedergeckler</t>
  </si>
  <si>
    <t>Niederstedem</t>
  </si>
  <si>
    <t>Messerich</t>
  </si>
  <si>
    <t>Wolsfeld</t>
  </si>
  <si>
    <t>Niederweis</t>
  </si>
  <si>
    <t>Irrel</t>
  </si>
  <si>
    <t>6104 030</t>
  </si>
  <si>
    <t>6104 032</t>
  </si>
  <si>
    <t>Echternacherbr.</t>
  </si>
  <si>
    <t>Grenze Lux.</t>
  </si>
  <si>
    <t>6104 039</t>
  </si>
  <si>
    <t>6104 003E</t>
  </si>
  <si>
    <t>Minden</t>
  </si>
  <si>
    <t>Eisenach</t>
  </si>
  <si>
    <t>Sinspelt</t>
  </si>
  <si>
    <t>L 033</t>
  </si>
  <si>
    <t>L 034</t>
  </si>
  <si>
    <t>K 087</t>
  </si>
  <si>
    <t>K 126</t>
  </si>
  <si>
    <t>5905 049</t>
  </si>
  <si>
    <t>5905 026</t>
  </si>
  <si>
    <t>Orsfeld</t>
  </si>
  <si>
    <t>Badem</t>
  </si>
  <si>
    <t>Erdorf</t>
  </si>
  <si>
    <t>Bickendorf</t>
  </si>
  <si>
    <t>Seffern</t>
  </si>
  <si>
    <t>Neidenbach</t>
  </si>
  <si>
    <t>Balesfeld</t>
  </si>
  <si>
    <t>5904 073</t>
  </si>
  <si>
    <t>Nims. Mühle</t>
  </si>
  <si>
    <t>5805 016 A</t>
  </si>
  <si>
    <t>Neustraßburg</t>
  </si>
  <si>
    <t>Densborn</t>
  </si>
  <si>
    <t>Malbergweich</t>
  </si>
  <si>
    <t>Malberg</t>
  </si>
  <si>
    <t>Spangdahlem</t>
  </si>
  <si>
    <t xml:space="preserve">A 60 </t>
  </si>
  <si>
    <t>Wilsecker</t>
  </si>
  <si>
    <t>Lasel</t>
  </si>
  <si>
    <t>Wawern</t>
  </si>
  <si>
    <t>Matzen</t>
  </si>
  <si>
    <t>06-01</t>
  </si>
  <si>
    <t>06-02</t>
  </si>
  <si>
    <t>06-03</t>
  </si>
  <si>
    <t>06-04</t>
  </si>
  <si>
    <t>06-05</t>
  </si>
  <si>
    <t>06-06</t>
  </si>
  <si>
    <t>06-07</t>
  </si>
  <si>
    <t>06-08</t>
  </si>
  <si>
    <t>06-09</t>
  </si>
  <si>
    <t>06-10</t>
  </si>
  <si>
    <t>06-11</t>
  </si>
  <si>
    <t>06-12</t>
  </si>
  <si>
    <t>06-13</t>
  </si>
  <si>
    <t>06-14</t>
  </si>
  <si>
    <t>06-15</t>
  </si>
  <si>
    <t>L 024</t>
  </si>
  <si>
    <t>L 030</t>
  </si>
  <si>
    <t>Radweg</t>
  </si>
  <si>
    <t>5705 001</t>
  </si>
  <si>
    <t>5705 006</t>
  </si>
  <si>
    <t>5705 007</t>
  </si>
  <si>
    <t>5604 242</t>
  </si>
  <si>
    <t>5604 245</t>
  </si>
  <si>
    <t>5605 154</t>
  </si>
  <si>
    <t>5605 162</t>
  </si>
  <si>
    <t>5605 186</t>
  </si>
  <si>
    <t>5706 014</t>
  </si>
  <si>
    <t>5604 246</t>
  </si>
  <si>
    <t>5705 039</t>
  </si>
  <si>
    <t>5805 006</t>
  </si>
  <si>
    <t>5805 033</t>
  </si>
  <si>
    <t>5704 032</t>
  </si>
  <si>
    <t>Baselt</t>
  </si>
  <si>
    <t>Büdesheim</t>
  </si>
  <si>
    <t>Grenze NRW</t>
  </si>
  <si>
    <t>Hallschlag</t>
  </si>
  <si>
    <t>Stadtkyll</t>
  </si>
  <si>
    <t>Jünkerath</t>
  </si>
  <si>
    <t>Birgel</t>
  </si>
  <si>
    <t>Lissingen</t>
  </si>
  <si>
    <t>Fleringen</t>
  </si>
  <si>
    <t>Wallersheim</t>
  </si>
  <si>
    <t>Losheim</t>
  </si>
  <si>
    <t>SM Arzfeld</t>
  </si>
  <si>
    <t>SM Bitburg</t>
  </si>
  <si>
    <t>SM Daun</t>
  </si>
  <si>
    <t>SM Gerolstein</t>
  </si>
  <si>
    <t>SM Irrel</t>
  </si>
  <si>
    <t>SM Kyllburg</t>
  </si>
  <si>
    <t>SM Prüm</t>
  </si>
  <si>
    <t>SM Kelberg</t>
  </si>
  <si>
    <t xml:space="preserve">B </t>
  </si>
  <si>
    <t>L</t>
  </si>
  <si>
    <t>K</t>
  </si>
  <si>
    <t>Gesamt</t>
  </si>
  <si>
    <t>Flächen</t>
  </si>
  <si>
    <t>(2x/Woche, 52 Wochen/Jahr)</t>
  </si>
  <si>
    <t>Flächen jährlich</t>
  </si>
  <si>
    <t>Leerungen jährlich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</si>
</sst>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>
      <alignment horizontal="center" vertical="center"/>
    </xf>
    <xf numFmtId="2" fontId="1" fillId="4" borderId="1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8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0" fillId="10" borderId="17" xfId="0" applyNumberForma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0" fillId="9" borderId="20" xfId="0" applyFont="1" applyFill="1" applyBorder="1" applyAlignment="1">
      <alignment horizontal="center" vertical="center"/>
    </xf>
    <xf numFmtId="0" fontId="0" fillId="8" borderId="1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0" fontId="0" fillId="9" borderId="21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0" fontId="0" fillId="9" borderId="23" xfId="0" applyFill="1" applyBorder="1" applyAlignment="1">
      <alignment vertical="center"/>
    </xf>
    <xf numFmtId="0" fontId="0" fillId="9" borderId="21" xfId="0" applyFill="1" applyBorder="1" applyAlignment="1">
      <alignment horizontal="left" vertical="center"/>
    </xf>
    <xf numFmtId="0" fontId="0" fillId="9" borderId="22" xfId="0" applyFill="1" applyBorder="1" applyAlignment="1">
      <alignment horizontal="left" vertical="center"/>
    </xf>
    <xf numFmtId="0" fontId="0" fillId="9" borderId="23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10" borderId="14" xfId="0" applyFont="1" applyFill="1" applyBorder="1" applyAlignment="1">
      <alignment horizontal="center" vertical="center"/>
    </xf>
    <xf numFmtId="0" fontId="0" fillId="10" borderId="19" xfId="0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E22" sqref="E22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428</v>
      </c>
      <c r="L2" s="7" t="s">
        <v>18</v>
      </c>
      <c r="M2" s="7" t="s">
        <v>19</v>
      </c>
      <c r="N2" s="7" t="s">
        <v>428</v>
      </c>
      <c r="O2" s="7" t="s">
        <v>16</v>
      </c>
      <c r="P2" s="7" t="s">
        <v>17</v>
      </c>
    </row>
    <row r="3" spans="1:16" ht="18.75" customHeight="1" x14ac:dyDescent="0.25">
      <c r="A3" s="4" t="s">
        <v>4</v>
      </c>
      <c r="B3" s="5" t="s">
        <v>12</v>
      </c>
      <c r="C3" s="5" t="s">
        <v>22</v>
      </c>
      <c r="D3" s="5" t="s">
        <v>23</v>
      </c>
      <c r="E3" s="5" t="s">
        <v>24</v>
      </c>
      <c r="F3" s="5" t="s">
        <v>31</v>
      </c>
      <c r="G3" s="5" t="s">
        <v>37</v>
      </c>
      <c r="H3" s="6">
        <v>0.46100000000000002</v>
      </c>
      <c r="I3" s="5">
        <v>1</v>
      </c>
      <c r="J3" s="5" t="s">
        <v>40</v>
      </c>
      <c r="K3" s="5" t="s">
        <v>40</v>
      </c>
      <c r="L3" s="5">
        <v>1100</v>
      </c>
      <c r="M3" s="5" t="s">
        <v>40</v>
      </c>
      <c r="N3" s="5" t="s">
        <v>40</v>
      </c>
      <c r="O3" s="18">
        <f>100/$I$21*I3</f>
        <v>5.5555555555555554</v>
      </c>
      <c r="P3" s="18">
        <f>100/$L$21*L3</f>
        <v>3.6937541974479515</v>
      </c>
    </row>
    <row r="4" spans="1:16" ht="18.75" customHeight="1" x14ac:dyDescent="0.25">
      <c r="A4" s="4" t="s">
        <v>5</v>
      </c>
      <c r="B4" s="5" t="s">
        <v>12</v>
      </c>
      <c r="C4" s="5" t="s">
        <v>22</v>
      </c>
      <c r="D4" s="5" t="s">
        <v>23</v>
      </c>
      <c r="E4" s="5" t="s">
        <v>25</v>
      </c>
      <c r="F4" s="5" t="s">
        <v>31</v>
      </c>
      <c r="G4" s="5" t="s">
        <v>37</v>
      </c>
      <c r="H4" s="6">
        <v>1.5509999999999999</v>
      </c>
      <c r="I4" s="5">
        <v>1</v>
      </c>
      <c r="J4" s="5" t="s">
        <v>40</v>
      </c>
      <c r="K4" s="5" t="s">
        <v>40</v>
      </c>
      <c r="L4" s="5">
        <v>670</v>
      </c>
      <c r="M4" s="5" t="s">
        <v>40</v>
      </c>
      <c r="N4" s="5" t="s">
        <v>40</v>
      </c>
      <c r="O4" s="18">
        <f t="shared" ref="O4:O10" si="0">100/$I$21*I4</f>
        <v>5.5555555555555554</v>
      </c>
      <c r="P4" s="18">
        <f t="shared" ref="P4:P10" si="1">100/$L$21*L4</f>
        <v>2.2498321020819341</v>
      </c>
    </row>
    <row r="5" spans="1:16" ht="18.75" customHeight="1" x14ac:dyDescent="0.25">
      <c r="A5" s="4" t="s">
        <v>6</v>
      </c>
      <c r="B5" s="5" t="s">
        <v>12</v>
      </c>
      <c r="C5" s="5" t="s">
        <v>23</v>
      </c>
      <c r="D5" s="5" t="s">
        <v>27</v>
      </c>
      <c r="E5" s="5" t="s">
        <v>24</v>
      </c>
      <c r="F5" s="5" t="s">
        <v>32</v>
      </c>
      <c r="G5" s="5" t="s">
        <v>33</v>
      </c>
      <c r="H5" s="6">
        <v>1.7230000000000001</v>
      </c>
      <c r="I5" s="5">
        <v>1</v>
      </c>
      <c r="J5" s="5" t="s">
        <v>40</v>
      </c>
      <c r="K5" s="5" t="s">
        <v>40</v>
      </c>
      <c r="L5" s="5">
        <v>800</v>
      </c>
      <c r="M5" s="5" t="s">
        <v>40</v>
      </c>
      <c r="N5" s="5" t="s">
        <v>40</v>
      </c>
      <c r="O5" s="18">
        <f t="shared" si="0"/>
        <v>5.5555555555555554</v>
      </c>
      <c r="P5" s="18">
        <f t="shared" si="1"/>
        <v>2.6863666890530555</v>
      </c>
    </row>
    <row r="6" spans="1:16" ht="18.75" customHeight="1" x14ac:dyDescent="0.25">
      <c r="A6" s="4" t="s">
        <v>7</v>
      </c>
      <c r="B6" s="5" t="s">
        <v>12</v>
      </c>
      <c r="C6" s="5" t="s">
        <v>27</v>
      </c>
      <c r="D6" s="5" t="s">
        <v>28</v>
      </c>
      <c r="E6" s="5" t="s">
        <v>25</v>
      </c>
      <c r="F6" s="5" t="s">
        <v>33</v>
      </c>
      <c r="G6" s="5" t="s">
        <v>34</v>
      </c>
      <c r="H6" s="6">
        <v>1.1299999999999999</v>
      </c>
      <c r="I6" s="5">
        <v>1</v>
      </c>
      <c r="J6" s="5" t="s">
        <v>40</v>
      </c>
      <c r="K6" s="5" t="s">
        <v>40</v>
      </c>
      <c r="L6" s="5">
        <v>1030</v>
      </c>
      <c r="M6" s="5" t="s">
        <v>40</v>
      </c>
      <c r="N6" s="5" t="s">
        <v>40</v>
      </c>
      <c r="O6" s="18">
        <f t="shared" si="0"/>
        <v>5.5555555555555554</v>
      </c>
      <c r="P6" s="18">
        <f t="shared" si="1"/>
        <v>3.458697112155809</v>
      </c>
    </row>
    <row r="7" spans="1:16" ht="18.75" customHeight="1" x14ac:dyDescent="0.25">
      <c r="A7" s="4" t="s">
        <v>8</v>
      </c>
      <c r="B7" s="5" t="s">
        <v>12</v>
      </c>
      <c r="C7" s="5" t="s">
        <v>27</v>
      </c>
      <c r="D7" s="5" t="s">
        <v>28</v>
      </c>
      <c r="E7" s="5" t="s">
        <v>25</v>
      </c>
      <c r="F7" s="5" t="s">
        <v>33</v>
      </c>
      <c r="G7" s="5" t="s">
        <v>34</v>
      </c>
      <c r="H7" s="6">
        <v>2.6230000000000002</v>
      </c>
      <c r="I7" s="5">
        <v>1</v>
      </c>
      <c r="J7" s="5" t="s">
        <v>40</v>
      </c>
      <c r="K7" s="5" t="s">
        <v>40</v>
      </c>
      <c r="L7" s="5">
        <v>2700</v>
      </c>
      <c r="M7" s="5" t="s">
        <v>40</v>
      </c>
      <c r="N7" s="5" t="s">
        <v>40</v>
      </c>
      <c r="O7" s="18">
        <f t="shared" si="0"/>
        <v>5.5555555555555554</v>
      </c>
      <c r="P7" s="18">
        <f t="shared" si="1"/>
        <v>9.0664875755540635</v>
      </c>
    </row>
    <row r="8" spans="1:16" ht="18.75" customHeight="1" x14ac:dyDescent="0.25">
      <c r="A8" s="4" t="s">
        <v>9</v>
      </c>
      <c r="B8" s="5" t="s">
        <v>12</v>
      </c>
      <c r="C8" s="5" t="s">
        <v>27</v>
      </c>
      <c r="D8" s="5" t="s">
        <v>28</v>
      </c>
      <c r="E8" s="5" t="s">
        <v>24</v>
      </c>
      <c r="F8" s="5" t="s">
        <v>34</v>
      </c>
      <c r="G8" s="5" t="s">
        <v>35</v>
      </c>
      <c r="H8" s="6">
        <v>0.437</v>
      </c>
      <c r="I8" s="5">
        <v>1</v>
      </c>
      <c r="J8" s="5" t="s">
        <v>40</v>
      </c>
      <c r="K8" s="5" t="s">
        <v>40</v>
      </c>
      <c r="L8" s="5">
        <v>2040</v>
      </c>
      <c r="M8" s="5" t="s">
        <v>40</v>
      </c>
      <c r="N8" s="5" t="s">
        <v>40</v>
      </c>
      <c r="O8" s="18">
        <f t="shared" si="0"/>
        <v>5.5555555555555554</v>
      </c>
      <c r="P8" s="18">
        <f t="shared" si="1"/>
        <v>6.8502350570852917</v>
      </c>
    </row>
    <row r="9" spans="1:16" ht="18.75" customHeight="1" x14ac:dyDescent="0.25">
      <c r="A9" s="4" t="s">
        <v>10</v>
      </c>
      <c r="B9" s="5" t="s">
        <v>12</v>
      </c>
      <c r="C9" s="5" t="s">
        <v>28</v>
      </c>
      <c r="D9" s="5" t="s">
        <v>29</v>
      </c>
      <c r="E9" s="5" t="s">
        <v>25</v>
      </c>
      <c r="F9" s="5" t="s">
        <v>35</v>
      </c>
      <c r="G9" s="5" t="s">
        <v>38</v>
      </c>
      <c r="H9" s="6">
        <v>1.843</v>
      </c>
      <c r="I9" s="5">
        <v>1</v>
      </c>
      <c r="J9" s="5" t="s">
        <v>40</v>
      </c>
      <c r="K9" s="5" t="s">
        <v>40</v>
      </c>
      <c r="L9" s="5">
        <v>1790</v>
      </c>
      <c r="M9" s="5" t="s">
        <v>40</v>
      </c>
      <c r="N9" s="5" t="s">
        <v>40</v>
      </c>
      <c r="O9" s="18">
        <f t="shared" si="0"/>
        <v>5.5555555555555554</v>
      </c>
      <c r="P9" s="18">
        <f t="shared" si="1"/>
        <v>6.0107454667562124</v>
      </c>
    </row>
    <row r="10" spans="1:16" ht="18.75" customHeight="1" x14ac:dyDescent="0.25">
      <c r="A10" s="4" t="s">
        <v>11</v>
      </c>
      <c r="B10" s="5" t="s">
        <v>12</v>
      </c>
      <c r="C10" s="5" t="s">
        <v>29</v>
      </c>
      <c r="D10" s="5" t="s">
        <v>30</v>
      </c>
      <c r="E10" s="5" t="s">
        <v>24</v>
      </c>
      <c r="F10" s="5" t="s">
        <v>36</v>
      </c>
      <c r="G10" s="5" t="s">
        <v>39</v>
      </c>
      <c r="H10" s="6">
        <v>3.3340000000000001</v>
      </c>
      <c r="I10" s="5">
        <v>1</v>
      </c>
      <c r="J10" s="5" t="s">
        <v>40</v>
      </c>
      <c r="K10" s="5" t="s">
        <v>40</v>
      </c>
      <c r="L10" s="5">
        <v>2110</v>
      </c>
      <c r="M10" s="5" t="s">
        <v>40</v>
      </c>
      <c r="N10" s="5" t="s">
        <v>40</v>
      </c>
      <c r="O10" s="18">
        <f t="shared" si="0"/>
        <v>5.5555555555555554</v>
      </c>
      <c r="P10" s="18">
        <f t="shared" si="1"/>
        <v>7.0852921423774342</v>
      </c>
    </row>
    <row r="11" spans="1:16" ht="18.75" customHeight="1" x14ac:dyDescent="0.25">
      <c r="A11" s="8" t="s">
        <v>41</v>
      </c>
      <c r="B11" s="9" t="s">
        <v>59</v>
      </c>
      <c r="C11" s="9" t="s">
        <v>73</v>
      </c>
      <c r="D11" s="9" t="s">
        <v>74</v>
      </c>
      <c r="E11" s="9" t="s">
        <v>25</v>
      </c>
      <c r="F11" s="9" t="s">
        <v>49</v>
      </c>
      <c r="G11" s="9" t="s">
        <v>55</v>
      </c>
      <c r="H11" s="10">
        <v>0.6</v>
      </c>
      <c r="I11" s="9" t="s">
        <v>40</v>
      </c>
      <c r="J11" s="9">
        <v>1</v>
      </c>
      <c r="K11" s="9" t="s">
        <v>40</v>
      </c>
      <c r="L11" s="9" t="s">
        <v>40</v>
      </c>
      <c r="M11" s="9">
        <v>1400</v>
      </c>
      <c r="N11" s="9" t="s">
        <v>40</v>
      </c>
      <c r="O11" s="19">
        <f>100/$I$21*J11</f>
        <v>5.5555555555555554</v>
      </c>
      <c r="P11" s="19">
        <f>100/$L$21*M11</f>
        <v>4.7011417058428471</v>
      </c>
    </row>
    <row r="12" spans="1:16" ht="18.75" customHeight="1" x14ac:dyDescent="0.25">
      <c r="A12" s="8" t="s">
        <v>42</v>
      </c>
      <c r="B12" s="9" t="s">
        <v>60</v>
      </c>
      <c r="C12" s="9" t="s">
        <v>75</v>
      </c>
      <c r="D12" s="9" t="s">
        <v>76</v>
      </c>
      <c r="E12" s="9" t="s">
        <v>24</v>
      </c>
      <c r="F12" s="9" t="s">
        <v>50</v>
      </c>
      <c r="G12" s="9" t="s">
        <v>56</v>
      </c>
      <c r="H12" s="10">
        <v>0.42</v>
      </c>
      <c r="I12" s="9" t="s">
        <v>40</v>
      </c>
      <c r="J12" s="9">
        <v>1</v>
      </c>
      <c r="K12" s="9" t="s">
        <v>40</v>
      </c>
      <c r="L12" s="9" t="s">
        <v>40</v>
      </c>
      <c r="M12" s="9">
        <v>700</v>
      </c>
      <c r="N12" s="9" t="s">
        <v>40</v>
      </c>
      <c r="O12" s="19">
        <f t="shared" ref="O12:O17" si="2">100/$I$21*J12</f>
        <v>5.5555555555555554</v>
      </c>
      <c r="P12" s="19">
        <f t="shared" ref="P12:P17" si="3">100/$L$21*M12</f>
        <v>2.3505708529214235</v>
      </c>
    </row>
    <row r="13" spans="1:16" ht="18.75" customHeight="1" x14ac:dyDescent="0.25">
      <c r="A13" s="8" t="s">
        <v>43</v>
      </c>
      <c r="B13" s="9" t="s">
        <v>60</v>
      </c>
      <c r="C13" s="9" t="s">
        <v>76</v>
      </c>
      <c r="D13" s="9" t="s">
        <v>77</v>
      </c>
      <c r="E13" s="9" t="s">
        <v>24</v>
      </c>
      <c r="F13" s="9" t="s">
        <v>51</v>
      </c>
      <c r="G13" s="9" t="s">
        <v>57</v>
      </c>
      <c r="H13" s="10">
        <v>0.53</v>
      </c>
      <c r="I13" s="9" t="s">
        <v>40</v>
      </c>
      <c r="J13" s="9">
        <v>1</v>
      </c>
      <c r="K13" s="9" t="s">
        <v>40</v>
      </c>
      <c r="L13" s="9" t="s">
        <v>40</v>
      </c>
      <c r="M13" s="9">
        <v>770</v>
      </c>
      <c r="N13" s="9" t="s">
        <v>40</v>
      </c>
      <c r="O13" s="19">
        <f t="shared" si="2"/>
        <v>5.5555555555555554</v>
      </c>
      <c r="P13" s="19">
        <f t="shared" si="3"/>
        <v>2.5856279382135661</v>
      </c>
    </row>
    <row r="14" spans="1:16" ht="18.75" customHeight="1" x14ac:dyDescent="0.25">
      <c r="A14" s="8" t="s">
        <v>44</v>
      </c>
      <c r="B14" s="9" t="s">
        <v>60</v>
      </c>
      <c r="C14" s="9" t="s">
        <v>76</v>
      </c>
      <c r="D14" s="9" t="s">
        <v>77</v>
      </c>
      <c r="E14" s="9" t="s">
        <v>25</v>
      </c>
      <c r="F14" s="9" t="s">
        <v>51</v>
      </c>
      <c r="G14" s="9" t="s">
        <v>57</v>
      </c>
      <c r="H14" s="10">
        <v>1.0149999999999999</v>
      </c>
      <c r="I14" s="9" t="s">
        <v>40</v>
      </c>
      <c r="J14" s="9">
        <v>1</v>
      </c>
      <c r="K14" s="9" t="s">
        <v>40</v>
      </c>
      <c r="L14" s="9" t="s">
        <v>40</v>
      </c>
      <c r="M14" s="9">
        <v>970</v>
      </c>
      <c r="N14" s="9" t="s">
        <v>40</v>
      </c>
      <c r="O14" s="19">
        <f t="shared" si="2"/>
        <v>5.5555555555555554</v>
      </c>
      <c r="P14" s="19">
        <f t="shared" si="3"/>
        <v>3.2572196104768301</v>
      </c>
    </row>
    <row r="15" spans="1:16" ht="18.75" customHeight="1" x14ac:dyDescent="0.25">
      <c r="A15" s="8" t="s">
        <v>45</v>
      </c>
      <c r="B15" s="9" t="s">
        <v>61</v>
      </c>
      <c r="C15" s="9" t="s">
        <v>78</v>
      </c>
      <c r="D15" s="9" t="s">
        <v>79</v>
      </c>
      <c r="E15" s="9" t="s">
        <v>25</v>
      </c>
      <c r="F15" s="9" t="s">
        <v>52</v>
      </c>
      <c r="G15" s="9" t="s">
        <v>53</v>
      </c>
      <c r="H15" s="10">
        <v>0.36699999999999999</v>
      </c>
      <c r="I15" s="9" t="s">
        <v>40</v>
      </c>
      <c r="J15" s="9">
        <v>2</v>
      </c>
      <c r="K15" s="9" t="s">
        <v>40</v>
      </c>
      <c r="L15" s="9" t="s">
        <v>40</v>
      </c>
      <c r="M15" s="9">
        <v>7800</v>
      </c>
      <c r="N15" s="9" t="s">
        <v>40</v>
      </c>
      <c r="O15" s="19">
        <f t="shared" si="2"/>
        <v>11.111111111111111</v>
      </c>
      <c r="P15" s="19">
        <f t="shared" si="3"/>
        <v>26.192075218267291</v>
      </c>
    </row>
    <row r="16" spans="1:16" ht="18.75" customHeight="1" x14ac:dyDescent="0.25">
      <c r="A16" s="8" t="s">
        <v>46</v>
      </c>
      <c r="B16" s="9" t="s">
        <v>61</v>
      </c>
      <c r="C16" s="9" t="s">
        <v>79</v>
      </c>
      <c r="D16" s="9" t="s">
        <v>77</v>
      </c>
      <c r="E16" s="9" t="s">
        <v>25</v>
      </c>
      <c r="F16" s="9" t="s">
        <v>53</v>
      </c>
      <c r="G16" s="9" t="s">
        <v>54</v>
      </c>
      <c r="H16" s="10">
        <v>1.8680000000000001</v>
      </c>
      <c r="I16" s="9" t="s">
        <v>40</v>
      </c>
      <c r="J16" s="9">
        <v>1</v>
      </c>
      <c r="K16" s="9" t="s">
        <v>40</v>
      </c>
      <c r="L16" s="9" t="s">
        <v>40</v>
      </c>
      <c r="M16" s="9">
        <v>940</v>
      </c>
      <c r="N16" s="9" t="s">
        <v>40</v>
      </c>
      <c r="O16" s="19">
        <f t="shared" si="2"/>
        <v>5.5555555555555554</v>
      </c>
      <c r="P16" s="19">
        <f t="shared" si="3"/>
        <v>3.1564808596373406</v>
      </c>
    </row>
    <row r="17" spans="1:16" ht="18.75" customHeight="1" x14ac:dyDescent="0.25">
      <c r="A17" s="8" t="s">
        <v>47</v>
      </c>
      <c r="B17" s="9" t="s">
        <v>61</v>
      </c>
      <c r="C17" s="9" t="s">
        <v>79</v>
      </c>
      <c r="D17" s="9" t="s">
        <v>77</v>
      </c>
      <c r="E17" s="9" t="s">
        <v>24</v>
      </c>
      <c r="F17" s="9" t="s">
        <v>54</v>
      </c>
      <c r="G17" s="9" t="s">
        <v>58</v>
      </c>
      <c r="H17" s="10">
        <v>0.626</v>
      </c>
      <c r="I17" s="9" t="s">
        <v>40</v>
      </c>
      <c r="J17" s="9">
        <v>1</v>
      </c>
      <c r="K17" s="9" t="s">
        <v>40</v>
      </c>
      <c r="L17" s="9" t="s">
        <v>40</v>
      </c>
      <c r="M17" s="9">
        <v>1130</v>
      </c>
      <c r="N17" s="9" t="s">
        <v>40</v>
      </c>
      <c r="O17" s="19">
        <f t="shared" si="2"/>
        <v>5.5555555555555554</v>
      </c>
      <c r="P17" s="19">
        <f t="shared" si="3"/>
        <v>3.794492948287441</v>
      </c>
    </row>
    <row r="18" spans="1:16" ht="18.75" customHeight="1" x14ac:dyDescent="0.25">
      <c r="A18" s="11" t="s">
        <v>48</v>
      </c>
      <c r="B18" s="12" t="s">
        <v>63</v>
      </c>
      <c r="C18" s="12" t="s">
        <v>80</v>
      </c>
      <c r="D18" s="12" t="s">
        <v>81</v>
      </c>
      <c r="E18" s="12" t="s">
        <v>24</v>
      </c>
      <c r="F18" s="12" t="s">
        <v>65</v>
      </c>
      <c r="G18" s="12" t="s">
        <v>67</v>
      </c>
      <c r="H18" s="13">
        <v>2.3170000000000002</v>
      </c>
      <c r="I18" s="12" t="s">
        <v>40</v>
      </c>
      <c r="J18" s="12" t="s">
        <v>40</v>
      </c>
      <c r="K18" s="12">
        <v>1</v>
      </c>
      <c r="L18" s="12" t="s">
        <v>40</v>
      </c>
      <c r="M18" s="12" t="s">
        <v>40</v>
      </c>
      <c r="N18" s="12">
        <v>390</v>
      </c>
      <c r="O18" s="20">
        <f>100/$I$21*K18</f>
        <v>5.5555555555555554</v>
      </c>
      <c r="P18" s="20">
        <f>100/$L$21*N18</f>
        <v>1.3096037609133646</v>
      </c>
    </row>
    <row r="19" spans="1:16" ht="18.75" customHeight="1" thickBot="1" x14ac:dyDescent="0.3">
      <c r="A19" s="11" t="s">
        <v>62</v>
      </c>
      <c r="B19" s="12" t="s">
        <v>64</v>
      </c>
      <c r="C19" s="12" t="s">
        <v>82</v>
      </c>
      <c r="D19" s="12" t="s">
        <v>83</v>
      </c>
      <c r="E19" s="12" t="s">
        <v>24</v>
      </c>
      <c r="F19" s="12" t="s">
        <v>66</v>
      </c>
      <c r="G19" s="12" t="s">
        <v>68</v>
      </c>
      <c r="H19" s="13">
        <v>0.59899999999999998</v>
      </c>
      <c r="I19" s="14" t="s">
        <v>40</v>
      </c>
      <c r="J19" s="14" t="s">
        <v>40</v>
      </c>
      <c r="K19" s="14">
        <v>1</v>
      </c>
      <c r="L19" s="12" t="s">
        <v>40</v>
      </c>
      <c r="M19" s="12" t="s">
        <v>40</v>
      </c>
      <c r="N19" s="12">
        <v>3440</v>
      </c>
      <c r="O19" s="21">
        <f>100/$I$21*K19</f>
        <v>5.5555555555555554</v>
      </c>
      <c r="P19" s="21">
        <f>100/$L$21*N19</f>
        <v>11.55137676292814</v>
      </c>
    </row>
    <row r="20" spans="1:16" ht="26.25" customHeight="1" thickBot="1" x14ac:dyDescent="0.3">
      <c r="A20" s="1"/>
      <c r="G20" s="63" t="s">
        <v>69</v>
      </c>
      <c r="H20" s="63"/>
      <c r="I20" s="15">
        <f t="shared" ref="I20:P20" si="4">SUM(I3:I19)</f>
        <v>8</v>
      </c>
      <c r="J20" s="16">
        <f t="shared" si="4"/>
        <v>8</v>
      </c>
      <c r="K20" s="17">
        <f t="shared" si="4"/>
        <v>2</v>
      </c>
      <c r="L20" s="15">
        <f t="shared" si="4"/>
        <v>12240</v>
      </c>
      <c r="M20" s="16">
        <f t="shared" si="4"/>
        <v>13710</v>
      </c>
      <c r="N20" s="22">
        <f t="shared" si="4"/>
        <v>3830</v>
      </c>
      <c r="O20" s="23">
        <f t="shared" si="4"/>
        <v>100.00000000000001</v>
      </c>
      <c r="P20" s="24">
        <f t="shared" si="4"/>
        <v>100</v>
      </c>
    </row>
    <row r="21" spans="1:16" ht="26.25" customHeight="1" thickBot="1" x14ac:dyDescent="0.3">
      <c r="A21" s="1"/>
      <c r="G21" s="67" t="s">
        <v>70</v>
      </c>
      <c r="H21" s="68"/>
      <c r="I21" s="64">
        <f>SUM(I20:K20)</f>
        <v>18</v>
      </c>
      <c r="J21" s="65"/>
      <c r="K21" s="66"/>
      <c r="L21" s="64">
        <f>SUM(L20:N20)</f>
        <v>29780</v>
      </c>
      <c r="M21" s="65"/>
      <c r="N21" s="66"/>
      <c r="O21" s="2"/>
      <c r="P21" s="2"/>
    </row>
    <row r="22" spans="1:16" x14ac:dyDescent="0.25">
      <c r="A22" s="1"/>
      <c r="H22" s="3"/>
    </row>
  </sheetData>
  <sheetProtection password="CCD1" sheet="1" objects="1" scenarios="1"/>
  <mergeCells count="7">
    <mergeCell ref="L1:N1"/>
    <mergeCell ref="O1:P1"/>
    <mergeCell ref="G20:H20"/>
    <mergeCell ref="I1:K1"/>
    <mergeCell ref="I21:K21"/>
    <mergeCell ref="G21:H21"/>
    <mergeCell ref="L21:N21"/>
  </mergeCells>
  <pageMargins left="0.7" right="0.7" top="0.78740157499999996" bottom="0.78740157499999996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M26" sqref="M26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428</v>
      </c>
      <c r="L2" s="7" t="s">
        <v>18</v>
      </c>
      <c r="M2" s="7" t="s">
        <v>19</v>
      </c>
      <c r="N2" s="7" t="s">
        <v>428</v>
      </c>
      <c r="O2" s="7" t="s">
        <v>16</v>
      </c>
      <c r="P2" s="7" t="s">
        <v>17</v>
      </c>
    </row>
    <row r="3" spans="1:16" ht="18.75" customHeight="1" x14ac:dyDescent="0.25">
      <c r="A3" s="4" t="s">
        <v>324</v>
      </c>
      <c r="B3" s="5" t="s">
        <v>102</v>
      </c>
      <c r="C3" s="5" t="s">
        <v>354</v>
      </c>
      <c r="D3" s="5" t="s">
        <v>355</v>
      </c>
      <c r="E3" s="5" t="s">
        <v>24</v>
      </c>
      <c r="F3" s="5" t="s">
        <v>340</v>
      </c>
      <c r="G3" s="5" t="s">
        <v>341</v>
      </c>
      <c r="H3" s="6">
        <v>1.4550000000000001</v>
      </c>
      <c r="I3" s="5">
        <v>1</v>
      </c>
      <c r="J3" s="5" t="s">
        <v>40</v>
      </c>
      <c r="K3" s="5" t="s">
        <v>40</v>
      </c>
      <c r="L3" s="5">
        <v>720</v>
      </c>
      <c r="M3" s="5" t="s">
        <v>40</v>
      </c>
      <c r="N3" s="5" t="s">
        <v>40</v>
      </c>
      <c r="O3" s="18">
        <f>100/$I$14*I3</f>
        <v>6.666666666666667</v>
      </c>
      <c r="P3" s="18">
        <f>100/$L$14*L3</f>
        <v>4.4063647490820079</v>
      </c>
    </row>
    <row r="4" spans="1:16" ht="18.75" customHeight="1" x14ac:dyDescent="0.25">
      <c r="A4" s="4" t="s">
        <v>325</v>
      </c>
      <c r="B4" s="5" t="s">
        <v>334</v>
      </c>
      <c r="C4" s="5" t="s">
        <v>356</v>
      </c>
      <c r="D4" s="5" t="s">
        <v>357</v>
      </c>
      <c r="E4" s="5" t="s">
        <v>24</v>
      </c>
      <c r="F4" s="5" t="s">
        <v>342</v>
      </c>
      <c r="G4" s="5" t="s">
        <v>343</v>
      </c>
      <c r="H4" s="6">
        <v>1.526</v>
      </c>
      <c r="I4" s="5">
        <v>1</v>
      </c>
      <c r="J4" s="5" t="s">
        <v>40</v>
      </c>
      <c r="K4" s="5" t="s">
        <v>40</v>
      </c>
      <c r="L4" s="5">
        <v>3030</v>
      </c>
      <c r="M4" s="5" t="s">
        <v>40</v>
      </c>
      <c r="N4" s="5" t="s">
        <v>40</v>
      </c>
      <c r="O4" s="18">
        <f>100/$I$14*I4</f>
        <v>6.666666666666667</v>
      </c>
      <c r="P4" s="18">
        <f>100/$L$14*L4</f>
        <v>18.543451652386782</v>
      </c>
    </row>
    <row r="5" spans="1:16" ht="18.75" customHeight="1" x14ac:dyDescent="0.25">
      <c r="A5" s="4" t="s">
        <v>326</v>
      </c>
      <c r="B5" s="5" t="s">
        <v>334</v>
      </c>
      <c r="C5" s="5" t="s">
        <v>357</v>
      </c>
      <c r="D5" s="5" t="s">
        <v>355</v>
      </c>
      <c r="E5" s="5" t="s">
        <v>25</v>
      </c>
      <c r="F5" s="5" t="s">
        <v>344</v>
      </c>
      <c r="G5" s="5" t="s">
        <v>345</v>
      </c>
      <c r="H5" s="6">
        <v>0.11</v>
      </c>
      <c r="I5" s="5">
        <v>2</v>
      </c>
      <c r="J5" s="5" t="s">
        <v>40</v>
      </c>
      <c r="K5" s="5" t="s">
        <v>40</v>
      </c>
      <c r="L5" s="5">
        <v>2690</v>
      </c>
      <c r="M5" s="5" t="s">
        <v>40</v>
      </c>
      <c r="N5" s="5" t="s">
        <v>40</v>
      </c>
      <c r="O5" s="18">
        <f>100/$I$14*I5</f>
        <v>13.333333333333334</v>
      </c>
      <c r="P5" s="18">
        <f>100/$L$14*L5</f>
        <v>16.462668298653611</v>
      </c>
    </row>
    <row r="6" spans="1:16" ht="18.75" customHeight="1" x14ac:dyDescent="0.25">
      <c r="A6" s="4" t="s">
        <v>327</v>
      </c>
      <c r="B6" s="5" t="s">
        <v>334</v>
      </c>
      <c r="C6" s="5" t="s">
        <v>357</v>
      </c>
      <c r="D6" s="5" t="s">
        <v>355</v>
      </c>
      <c r="E6" s="5" t="s">
        <v>24</v>
      </c>
      <c r="F6" s="5" t="s">
        <v>344</v>
      </c>
      <c r="G6" s="5" t="s">
        <v>345</v>
      </c>
      <c r="H6" s="6">
        <v>1.7490000000000001</v>
      </c>
      <c r="I6" s="5">
        <v>3</v>
      </c>
      <c r="J6" s="5" t="s">
        <v>40</v>
      </c>
      <c r="K6" s="5" t="s">
        <v>40</v>
      </c>
      <c r="L6" s="5">
        <v>960</v>
      </c>
      <c r="M6" s="5" t="s">
        <v>40</v>
      </c>
      <c r="N6" s="5" t="s">
        <v>40</v>
      </c>
      <c r="O6" s="18">
        <f>100/$I$14*I6</f>
        <v>20</v>
      </c>
      <c r="P6" s="18">
        <f>100/$L$14*L6</f>
        <v>5.8751529987760103</v>
      </c>
    </row>
    <row r="7" spans="1:16" ht="18.75" customHeight="1" x14ac:dyDescent="0.25">
      <c r="A7" s="4" t="s">
        <v>328</v>
      </c>
      <c r="B7" s="5" t="s">
        <v>334</v>
      </c>
      <c r="C7" s="5" t="s">
        <v>355</v>
      </c>
      <c r="D7" s="5" t="s">
        <v>358</v>
      </c>
      <c r="E7" s="5" t="s">
        <v>24</v>
      </c>
      <c r="F7" s="5" t="s">
        <v>346</v>
      </c>
      <c r="G7" s="5" t="s">
        <v>347</v>
      </c>
      <c r="H7" s="6">
        <v>2.4590000000000001</v>
      </c>
      <c r="I7" s="5">
        <v>2</v>
      </c>
      <c r="J7" s="5" t="s">
        <v>40</v>
      </c>
      <c r="K7" s="5" t="s">
        <v>40</v>
      </c>
      <c r="L7" s="5">
        <v>460</v>
      </c>
      <c r="M7" s="5" t="s">
        <v>40</v>
      </c>
      <c r="N7" s="5" t="s">
        <v>40</v>
      </c>
      <c r="O7" s="18">
        <f>100/$I$14*I7</f>
        <v>13.333333333333334</v>
      </c>
      <c r="P7" s="18">
        <f>100/$L$14*L7</f>
        <v>2.8151774785801713</v>
      </c>
    </row>
    <row r="8" spans="1:16" ht="18.75" customHeight="1" x14ac:dyDescent="0.25">
      <c r="A8" s="8" t="s">
        <v>329</v>
      </c>
      <c r="B8" s="9" t="s">
        <v>335</v>
      </c>
      <c r="C8" s="9" t="s">
        <v>360</v>
      </c>
      <c r="D8" s="9" t="s">
        <v>359</v>
      </c>
      <c r="E8" s="9" t="s">
        <v>25</v>
      </c>
      <c r="F8" s="9" t="s">
        <v>348</v>
      </c>
      <c r="G8" s="9" t="s">
        <v>349</v>
      </c>
      <c r="H8" s="10">
        <v>0.23</v>
      </c>
      <c r="I8" s="9" t="s">
        <v>40</v>
      </c>
      <c r="J8" s="9">
        <v>1</v>
      </c>
      <c r="K8" s="9" t="s">
        <v>40</v>
      </c>
      <c r="L8" s="9" t="s">
        <v>40</v>
      </c>
      <c r="M8" s="9">
        <v>2940</v>
      </c>
      <c r="N8" s="9" t="s">
        <v>40</v>
      </c>
      <c r="O8" s="19">
        <f>100/$I$14*J8</f>
        <v>6.666666666666667</v>
      </c>
      <c r="P8" s="19">
        <f>100/$L$14*M8</f>
        <v>17.992656058751532</v>
      </c>
    </row>
    <row r="9" spans="1:16" ht="18.75" customHeight="1" x14ac:dyDescent="0.25">
      <c r="A9" s="8" t="s">
        <v>330</v>
      </c>
      <c r="B9" s="9" t="s">
        <v>336</v>
      </c>
      <c r="C9" s="9" t="s">
        <v>362</v>
      </c>
      <c r="D9" s="9" t="s">
        <v>363</v>
      </c>
      <c r="E9" s="9" t="s">
        <v>24</v>
      </c>
      <c r="F9" s="9" t="s">
        <v>361</v>
      </c>
      <c r="G9" s="9" t="s">
        <v>350</v>
      </c>
      <c r="H9" s="10">
        <v>0.154</v>
      </c>
      <c r="I9" s="9" t="s">
        <v>40</v>
      </c>
      <c r="J9" s="9">
        <v>1</v>
      </c>
      <c r="K9" s="9" t="s">
        <v>40</v>
      </c>
      <c r="L9" s="9" t="s">
        <v>40</v>
      </c>
      <c r="M9" s="9">
        <v>790</v>
      </c>
      <c r="N9" s="9" t="s">
        <v>40</v>
      </c>
      <c r="O9" s="19">
        <f>100/$I$14*J9</f>
        <v>6.666666666666667</v>
      </c>
      <c r="P9" s="19">
        <f>100/$L$14*M9</f>
        <v>4.8347613219094248</v>
      </c>
    </row>
    <row r="10" spans="1:16" ht="18.75" customHeight="1" x14ac:dyDescent="0.25">
      <c r="A10" s="11" t="s">
        <v>331</v>
      </c>
      <c r="B10" s="12" t="s">
        <v>337</v>
      </c>
      <c r="C10" s="12" t="s">
        <v>365</v>
      </c>
      <c r="D10" s="12"/>
      <c r="E10" s="12" t="s">
        <v>25</v>
      </c>
      <c r="F10" s="12" t="s">
        <v>351</v>
      </c>
      <c r="G10" s="12" t="s">
        <v>364</v>
      </c>
      <c r="H10" s="13">
        <v>0.878</v>
      </c>
      <c r="I10" s="12" t="s">
        <v>40</v>
      </c>
      <c r="J10" s="12" t="s">
        <v>40</v>
      </c>
      <c r="K10" s="12">
        <v>2</v>
      </c>
      <c r="L10" s="12" t="s">
        <v>40</v>
      </c>
      <c r="M10" s="12" t="s">
        <v>40</v>
      </c>
      <c r="N10" s="12">
        <v>2160</v>
      </c>
      <c r="O10" s="20">
        <f>100/$I$14*K10</f>
        <v>13.333333333333334</v>
      </c>
      <c r="P10" s="20">
        <f>100/$L$14*N10</f>
        <v>13.219094247246023</v>
      </c>
    </row>
    <row r="11" spans="1:16" ht="18.75" customHeight="1" x14ac:dyDescent="0.25">
      <c r="A11" s="11" t="s">
        <v>332</v>
      </c>
      <c r="B11" s="12" t="s">
        <v>338</v>
      </c>
      <c r="C11" s="12" t="s">
        <v>365</v>
      </c>
      <c r="D11" s="12" t="s">
        <v>355</v>
      </c>
      <c r="E11" s="12" t="s">
        <v>24</v>
      </c>
      <c r="F11" s="12" t="s">
        <v>351</v>
      </c>
      <c r="G11" s="12" t="s">
        <v>366</v>
      </c>
      <c r="H11" s="13">
        <v>0.77300000000000002</v>
      </c>
      <c r="I11" s="14" t="s">
        <v>40</v>
      </c>
      <c r="J11" s="14" t="s">
        <v>40</v>
      </c>
      <c r="K11" s="14">
        <v>1</v>
      </c>
      <c r="L11" s="12" t="s">
        <v>40</v>
      </c>
      <c r="M11" s="12" t="s">
        <v>40</v>
      </c>
      <c r="N11" s="12">
        <v>2070</v>
      </c>
      <c r="O11" s="20">
        <f>100/$I$14*K11</f>
        <v>6.666666666666667</v>
      </c>
      <c r="P11" s="20">
        <f>100/$L$14*N11</f>
        <v>12.668298653610773</v>
      </c>
    </row>
    <row r="12" spans="1:16" ht="18.75" customHeight="1" thickBot="1" x14ac:dyDescent="0.3">
      <c r="A12" s="11" t="s">
        <v>333</v>
      </c>
      <c r="B12" s="12" t="s">
        <v>339</v>
      </c>
      <c r="C12" s="12" t="s">
        <v>354</v>
      </c>
      <c r="D12" s="12" t="s">
        <v>360</v>
      </c>
      <c r="E12" s="12" t="s">
        <v>25</v>
      </c>
      <c r="F12" s="12" t="s">
        <v>352</v>
      </c>
      <c r="G12" s="12" t="s">
        <v>353</v>
      </c>
      <c r="H12" s="13">
        <v>2.3E-2</v>
      </c>
      <c r="I12" s="14" t="s">
        <v>40</v>
      </c>
      <c r="J12" s="14" t="s">
        <v>40</v>
      </c>
      <c r="K12" s="14">
        <v>1</v>
      </c>
      <c r="L12" s="12" t="s">
        <v>40</v>
      </c>
      <c r="M12" s="12" t="s">
        <v>40</v>
      </c>
      <c r="N12" s="12">
        <v>520</v>
      </c>
      <c r="O12" s="21">
        <f>100/$I$14*K12</f>
        <v>6.666666666666667</v>
      </c>
      <c r="P12" s="21">
        <f>100/$L$14*N12</f>
        <v>3.1823745410036723</v>
      </c>
    </row>
    <row r="13" spans="1:16" ht="26.25" customHeight="1" thickBot="1" x14ac:dyDescent="0.3">
      <c r="A13" s="1"/>
      <c r="G13" s="63" t="s">
        <v>69</v>
      </c>
      <c r="H13" s="63"/>
      <c r="I13" s="15">
        <f t="shared" ref="I13:P13" si="0">SUM(I3:I12)</f>
        <v>9</v>
      </c>
      <c r="J13" s="16">
        <f t="shared" si="0"/>
        <v>2</v>
      </c>
      <c r="K13" s="17">
        <f t="shared" si="0"/>
        <v>4</v>
      </c>
      <c r="L13" s="15">
        <f t="shared" si="0"/>
        <v>7860</v>
      </c>
      <c r="M13" s="16">
        <f t="shared" si="0"/>
        <v>3730</v>
      </c>
      <c r="N13" s="22">
        <f t="shared" si="0"/>
        <v>4750</v>
      </c>
      <c r="O13" s="23">
        <f t="shared" si="0"/>
        <v>100.00000000000001</v>
      </c>
      <c r="P13" s="24">
        <f t="shared" si="0"/>
        <v>100.00000000000001</v>
      </c>
    </row>
    <row r="14" spans="1:16" ht="26.25" customHeight="1" thickBot="1" x14ac:dyDescent="0.3">
      <c r="A14" s="1"/>
      <c r="G14" s="67" t="s">
        <v>70</v>
      </c>
      <c r="H14" s="68"/>
      <c r="I14" s="64">
        <f>SUM(I13:K13)</f>
        <v>15</v>
      </c>
      <c r="J14" s="65"/>
      <c r="K14" s="66"/>
      <c r="L14" s="64">
        <f>SUM(L13:N13)</f>
        <v>16340</v>
      </c>
      <c r="M14" s="65"/>
      <c r="N14" s="66"/>
      <c r="O14" s="2"/>
      <c r="P14" s="2"/>
    </row>
    <row r="15" spans="1:16" x14ac:dyDescent="0.25">
      <c r="A15" s="1"/>
      <c r="H15" s="3"/>
    </row>
  </sheetData>
  <sheetProtection password="CCD1" sheet="1" objects="1" scenarios="1"/>
  <mergeCells count="7">
    <mergeCell ref="I1:K1"/>
    <mergeCell ref="L1:N1"/>
    <mergeCell ref="O1:P1"/>
    <mergeCell ref="G13:H13"/>
    <mergeCell ref="G14:H14"/>
    <mergeCell ref="I14:K14"/>
    <mergeCell ref="L14:N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M26" sqref="M26"/>
    </sheetView>
  </sheetViews>
  <sheetFormatPr baseColWidth="10" defaultRowHeight="15" x14ac:dyDescent="0.25"/>
  <cols>
    <col min="3" max="4" width="17.140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429</v>
      </c>
      <c r="L2" s="7" t="s">
        <v>18</v>
      </c>
      <c r="M2" s="7" t="s">
        <v>19</v>
      </c>
      <c r="N2" s="7" t="s">
        <v>429</v>
      </c>
      <c r="O2" s="7" t="s">
        <v>16</v>
      </c>
      <c r="P2" s="7" t="s">
        <v>17</v>
      </c>
    </row>
    <row r="3" spans="1:16" ht="18.75" customHeight="1" x14ac:dyDescent="0.25">
      <c r="A3" s="4" t="s">
        <v>162</v>
      </c>
      <c r="B3" s="5" t="s">
        <v>161</v>
      </c>
      <c r="C3" s="5" t="s">
        <v>268</v>
      </c>
      <c r="D3" s="5" t="s">
        <v>269</v>
      </c>
      <c r="E3" s="5" t="s">
        <v>25</v>
      </c>
      <c r="F3" s="5" t="s">
        <v>267</v>
      </c>
      <c r="G3" s="5" t="s">
        <v>181</v>
      </c>
      <c r="H3" s="6">
        <v>2.3149999999999999</v>
      </c>
      <c r="I3" s="5">
        <v>2</v>
      </c>
      <c r="J3" s="5" t="s">
        <v>40</v>
      </c>
      <c r="K3" s="5" t="s">
        <v>40</v>
      </c>
      <c r="L3" s="5">
        <v>2940</v>
      </c>
      <c r="M3" s="5" t="s">
        <v>40</v>
      </c>
      <c r="N3" s="5" t="s">
        <v>40</v>
      </c>
      <c r="O3" s="18">
        <f>100/$I$24*I3</f>
        <v>6.8965517241379306</v>
      </c>
      <c r="P3" s="18">
        <f>100/$L$24*L3</f>
        <v>8.35464620630861</v>
      </c>
    </row>
    <row r="4" spans="1:16" ht="18.75" customHeight="1" x14ac:dyDescent="0.25">
      <c r="A4" s="4" t="s">
        <v>163</v>
      </c>
      <c r="B4" s="5" t="s">
        <v>161</v>
      </c>
      <c r="C4" s="5" t="s">
        <v>270</v>
      </c>
      <c r="D4" s="5" t="s">
        <v>271</v>
      </c>
      <c r="E4" s="5" t="s">
        <v>24</v>
      </c>
      <c r="F4" s="5" t="s">
        <v>182</v>
      </c>
      <c r="G4" s="5" t="s">
        <v>183</v>
      </c>
      <c r="H4" s="6">
        <v>3.2</v>
      </c>
      <c r="I4" s="5">
        <v>1</v>
      </c>
      <c r="J4" s="5" t="s">
        <v>40</v>
      </c>
      <c r="K4" s="5" t="s">
        <v>40</v>
      </c>
      <c r="L4" s="5">
        <v>500</v>
      </c>
      <c r="M4" s="5" t="s">
        <v>40</v>
      </c>
      <c r="N4" s="5" t="s">
        <v>40</v>
      </c>
      <c r="O4" s="18">
        <f>100/$I$24*I4</f>
        <v>3.4482758620689653</v>
      </c>
      <c r="P4" s="18">
        <f>100/$L$24*L4</f>
        <v>1.4208581983518045</v>
      </c>
    </row>
    <row r="5" spans="1:16" ht="18.75" customHeight="1" x14ac:dyDescent="0.25">
      <c r="A5" s="8" t="s">
        <v>164</v>
      </c>
      <c r="B5" s="9" t="s">
        <v>259</v>
      </c>
      <c r="C5" s="9" t="s">
        <v>272</v>
      </c>
      <c r="D5" s="9" t="s">
        <v>273</v>
      </c>
      <c r="E5" s="9" t="s">
        <v>25</v>
      </c>
      <c r="F5" s="9" t="s">
        <v>260</v>
      </c>
      <c r="G5" s="9" t="s">
        <v>186</v>
      </c>
      <c r="H5" s="10">
        <v>2.0249999999999999</v>
      </c>
      <c r="I5" s="9" t="s">
        <v>40</v>
      </c>
      <c r="J5" s="9">
        <v>1</v>
      </c>
      <c r="K5" s="9" t="s">
        <v>40</v>
      </c>
      <c r="L5" s="9" t="s">
        <v>40</v>
      </c>
      <c r="M5" s="9">
        <v>400</v>
      </c>
      <c r="N5" s="9" t="s">
        <v>40</v>
      </c>
      <c r="O5" s="19">
        <f>100/$I$24*J5</f>
        <v>3.4482758620689653</v>
      </c>
      <c r="P5" s="19">
        <f>100/$L$24*M5</f>
        <v>1.1366865586814436</v>
      </c>
    </row>
    <row r="6" spans="1:16" ht="18.75" customHeight="1" x14ac:dyDescent="0.25">
      <c r="A6" s="8" t="s">
        <v>165</v>
      </c>
      <c r="B6" s="9" t="s">
        <v>229</v>
      </c>
      <c r="C6" s="9" t="s">
        <v>274</v>
      </c>
      <c r="D6" s="9" t="s">
        <v>275</v>
      </c>
      <c r="E6" s="9" t="s">
        <v>25</v>
      </c>
      <c r="F6" s="9" t="s">
        <v>184</v>
      </c>
      <c r="G6" s="9" t="s">
        <v>185</v>
      </c>
      <c r="H6" s="10">
        <v>1.41</v>
      </c>
      <c r="I6" s="9" t="s">
        <v>40</v>
      </c>
      <c r="J6" s="9">
        <v>1</v>
      </c>
      <c r="K6" s="9" t="s">
        <v>40</v>
      </c>
      <c r="L6" s="9" t="s">
        <v>40</v>
      </c>
      <c r="M6" s="9">
        <v>2050</v>
      </c>
      <c r="N6" s="9" t="s">
        <v>40</v>
      </c>
      <c r="O6" s="19">
        <f t="shared" ref="O6:O14" si="0">100/$I$24*J6</f>
        <v>3.4482758620689653</v>
      </c>
      <c r="P6" s="19">
        <f t="shared" ref="P6:P14" si="1">100/$L$24*M6</f>
        <v>5.8255186132423988</v>
      </c>
    </row>
    <row r="7" spans="1:16" ht="18.75" customHeight="1" x14ac:dyDescent="0.25">
      <c r="A7" s="8" t="s">
        <v>166</v>
      </c>
      <c r="B7" s="9" t="s">
        <v>229</v>
      </c>
      <c r="C7" s="9" t="s">
        <v>274</v>
      </c>
      <c r="D7" s="9" t="s">
        <v>275</v>
      </c>
      <c r="E7" s="9" t="s">
        <v>24</v>
      </c>
      <c r="F7" s="9" t="s">
        <v>184</v>
      </c>
      <c r="G7" s="9" t="s">
        <v>185</v>
      </c>
      <c r="H7" s="10">
        <v>1.25</v>
      </c>
      <c r="I7" s="9" t="s">
        <v>40</v>
      </c>
      <c r="J7" s="9">
        <v>1</v>
      </c>
      <c r="K7" s="9" t="s">
        <v>40</v>
      </c>
      <c r="L7" s="9" t="s">
        <v>40</v>
      </c>
      <c r="M7" s="9">
        <v>2230</v>
      </c>
      <c r="N7" s="9" t="s">
        <v>40</v>
      </c>
      <c r="O7" s="19">
        <f t="shared" si="0"/>
        <v>3.4482758620689653</v>
      </c>
      <c r="P7" s="19">
        <f t="shared" si="1"/>
        <v>6.3370275646490484</v>
      </c>
    </row>
    <row r="8" spans="1:16" ht="18.75" customHeight="1" x14ac:dyDescent="0.25">
      <c r="A8" s="8" t="s">
        <v>167</v>
      </c>
      <c r="B8" s="9" t="s">
        <v>261</v>
      </c>
      <c r="C8" s="9" t="s">
        <v>276</v>
      </c>
      <c r="D8" s="9" t="s">
        <v>277</v>
      </c>
      <c r="E8" s="9" t="s">
        <v>25</v>
      </c>
      <c r="F8" s="9" t="s">
        <v>187</v>
      </c>
      <c r="G8" s="9" t="s">
        <v>188</v>
      </c>
      <c r="H8" s="10">
        <v>2.3479999999999999</v>
      </c>
      <c r="I8" s="9" t="s">
        <v>40</v>
      </c>
      <c r="J8" s="9">
        <v>1</v>
      </c>
      <c r="K8" s="9" t="s">
        <v>40</v>
      </c>
      <c r="L8" s="9" t="s">
        <v>40</v>
      </c>
      <c r="M8" s="9">
        <v>3480</v>
      </c>
      <c r="N8" s="9" t="s">
        <v>40</v>
      </c>
      <c r="O8" s="19">
        <f t="shared" si="0"/>
        <v>3.4482758620689653</v>
      </c>
      <c r="P8" s="19">
        <f t="shared" si="1"/>
        <v>9.8891730605285595</v>
      </c>
    </row>
    <row r="9" spans="1:16" ht="18.75" customHeight="1" x14ac:dyDescent="0.25">
      <c r="A9" s="8" t="s">
        <v>168</v>
      </c>
      <c r="B9" s="9" t="s">
        <v>261</v>
      </c>
      <c r="C9" s="9" t="s">
        <v>277</v>
      </c>
      <c r="D9" s="9" t="s">
        <v>275</v>
      </c>
      <c r="E9" s="9" t="s">
        <v>25</v>
      </c>
      <c r="F9" s="9" t="s">
        <v>188</v>
      </c>
      <c r="G9" s="9" t="s">
        <v>189</v>
      </c>
      <c r="H9" s="10">
        <v>0.74</v>
      </c>
      <c r="I9" s="9" t="s">
        <v>40</v>
      </c>
      <c r="J9" s="9">
        <v>3</v>
      </c>
      <c r="K9" s="9" t="s">
        <v>40</v>
      </c>
      <c r="L9" s="9" t="s">
        <v>40</v>
      </c>
      <c r="M9" s="9">
        <v>1190</v>
      </c>
      <c r="N9" s="9" t="s">
        <v>40</v>
      </c>
      <c r="O9" s="19">
        <f t="shared" si="0"/>
        <v>10.344827586206897</v>
      </c>
      <c r="P9" s="19">
        <f t="shared" si="1"/>
        <v>3.3816425120772946</v>
      </c>
    </row>
    <row r="10" spans="1:16" ht="18.75" customHeight="1" x14ac:dyDescent="0.25">
      <c r="A10" s="8" t="s">
        <v>169</v>
      </c>
      <c r="B10" s="9" t="s">
        <v>261</v>
      </c>
      <c r="C10" s="9" t="s">
        <v>277</v>
      </c>
      <c r="D10" s="9" t="s">
        <v>275</v>
      </c>
      <c r="E10" s="9" t="s">
        <v>24</v>
      </c>
      <c r="F10" s="9" t="s">
        <v>189</v>
      </c>
      <c r="G10" s="9" t="s">
        <v>185</v>
      </c>
      <c r="H10" s="10">
        <v>0.11</v>
      </c>
      <c r="I10" s="9" t="s">
        <v>40</v>
      </c>
      <c r="J10" s="9">
        <v>6</v>
      </c>
      <c r="K10" s="9" t="s">
        <v>40</v>
      </c>
      <c r="L10" s="9" t="s">
        <v>40</v>
      </c>
      <c r="M10" s="9">
        <v>3250</v>
      </c>
      <c r="N10" s="9" t="s">
        <v>40</v>
      </c>
      <c r="O10" s="19">
        <f t="shared" si="0"/>
        <v>20.689655172413794</v>
      </c>
      <c r="P10" s="19">
        <f t="shared" si="1"/>
        <v>9.23557828928673</v>
      </c>
    </row>
    <row r="11" spans="1:16" ht="18.75" customHeight="1" x14ac:dyDescent="0.25">
      <c r="A11" s="8" t="s">
        <v>170</v>
      </c>
      <c r="B11" s="9" t="s">
        <v>228</v>
      </c>
      <c r="C11" s="9" t="s">
        <v>278</v>
      </c>
      <c r="D11" s="9" t="s">
        <v>269</v>
      </c>
      <c r="E11" s="9" t="s">
        <v>24</v>
      </c>
      <c r="F11" s="9" t="s">
        <v>190</v>
      </c>
      <c r="G11" s="9" t="s">
        <v>279</v>
      </c>
      <c r="H11" s="10">
        <v>1.6040000000000001</v>
      </c>
      <c r="I11" s="9" t="s">
        <v>40</v>
      </c>
      <c r="J11" s="9">
        <v>1</v>
      </c>
      <c r="K11" s="9" t="s">
        <v>40</v>
      </c>
      <c r="L11" s="9" t="s">
        <v>40</v>
      </c>
      <c r="M11" s="9">
        <v>1310</v>
      </c>
      <c r="N11" s="9" t="s">
        <v>40</v>
      </c>
      <c r="O11" s="19">
        <f t="shared" si="0"/>
        <v>3.4482758620689653</v>
      </c>
      <c r="P11" s="19">
        <f t="shared" si="1"/>
        <v>3.7226484796817276</v>
      </c>
    </row>
    <row r="12" spans="1:16" ht="18.75" customHeight="1" x14ac:dyDescent="0.25">
      <c r="A12" s="8" t="s">
        <v>171</v>
      </c>
      <c r="B12" s="9" t="s">
        <v>228</v>
      </c>
      <c r="C12" s="9" t="s">
        <v>278</v>
      </c>
      <c r="D12" s="9" t="s">
        <v>269</v>
      </c>
      <c r="E12" s="9" t="s">
        <v>25</v>
      </c>
      <c r="F12" s="9" t="s">
        <v>190</v>
      </c>
      <c r="G12" s="9" t="s">
        <v>279</v>
      </c>
      <c r="H12" s="10">
        <v>1.1830000000000001</v>
      </c>
      <c r="I12" s="9" t="s">
        <v>40</v>
      </c>
      <c r="J12" s="9">
        <v>1</v>
      </c>
      <c r="K12" s="9" t="s">
        <v>40</v>
      </c>
      <c r="L12" s="9" t="s">
        <v>40</v>
      </c>
      <c r="M12" s="9">
        <v>1130</v>
      </c>
      <c r="N12" s="9" t="s">
        <v>40</v>
      </c>
      <c r="O12" s="19">
        <f t="shared" si="0"/>
        <v>3.4482758620689653</v>
      </c>
      <c r="P12" s="19">
        <f t="shared" si="1"/>
        <v>3.2111395282750781</v>
      </c>
    </row>
    <row r="13" spans="1:16" ht="18.75" customHeight="1" x14ac:dyDescent="0.25">
      <c r="A13" s="8" t="s">
        <v>172</v>
      </c>
      <c r="B13" s="9" t="s">
        <v>228</v>
      </c>
      <c r="C13" s="9" t="s">
        <v>280</v>
      </c>
      <c r="D13" s="9" t="s">
        <v>278</v>
      </c>
      <c r="E13" s="9" t="s">
        <v>25</v>
      </c>
      <c r="F13" s="9" t="s">
        <v>281</v>
      </c>
      <c r="G13" s="9" t="s">
        <v>191</v>
      </c>
      <c r="H13" s="10">
        <v>1.1519999999999999</v>
      </c>
      <c r="I13" s="9" t="s">
        <v>40</v>
      </c>
      <c r="J13" s="9">
        <v>1</v>
      </c>
      <c r="K13" s="9" t="s">
        <v>40</v>
      </c>
      <c r="L13" s="9" t="s">
        <v>40</v>
      </c>
      <c r="M13" s="9">
        <v>1460</v>
      </c>
      <c r="N13" s="9" t="s">
        <v>40</v>
      </c>
      <c r="O13" s="19">
        <f t="shared" si="0"/>
        <v>3.4482758620689653</v>
      </c>
      <c r="P13" s="19">
        <f t="shared" si="1"/>
        <v>4.1489059391872694</v>
      </c>
    </row>
    <row r="14" spans="1:16" ht="18.75" customHeight="1" x14ac:dyDescent="0.25">
      <c r="A14" s="8" t="s">
        <v>173</v>
      </c>
      <c r="B14" s="9" t="s">
        <v>228</v>
      </c>
      <c r="C14" s="9" t="s">
        <v>280</v>
      </c>
      <c r="D14" s="9" t="s">
        <v>278</v>
      </c>
      <c r="E14" s="9" t="s">
        <v>24</v>
      </c>
      <c r="F14" s="9" t="s">
        <v>281</v>
      </c>
      <c r="G14" s="9" t="s">
        <v>191</v>
      </c>
      <c r="H14" s="10">
        <v>1.915</v>
      </c>
      <c r="I14" s="9" t="s">
        <v>40</v>
      </c>
      <c r="J14" s="9">
        <v>2</v>
      </c>
      <c r="K14" s="9" t="s">
        <v>40</v>
      </c>
      <c r="L14" s="9" t="s">
        <v>40</v>
      </c>
      <c r="M14" s="9">
        <v>4190</v>
      </c>
      <c r="N14" s="9" t="s">
        <v>40</v>
      </c>
      <c r="O14" s="19">
        <f t="shared" si="0"/>
        <v>6.8965517241379306</v>
      </c>
      <c r="P14" s="19">
        <f t="shared" si="1"/>
        <v>11.906791702188121</v>
      </c>
    </row>
    <row r="15" spans="1:16" ht="18.75" customHeight="1" x14ac:dyDescent="0.25">
      <c r="A15" s="8" t="s">
        <v>283</v>
      </c>
      <c r="B15" s="9" t="s">
        <v>228</v>
      </c>
      <c r="C15" s="9" t="s">
        <v>269</v>
      </c>
      <c r="D15" s="9" t="s">
        <v>282</v>
      </c>
      <c r="E15" s="9" t="s">
        <v>25</v>
      </c>
      <c r="F15" s="9" t="s">
        <v>181</v>
      </c>
      <c r="G15" s="9" t="s">
        <v>192</v>
      </c>
      <c r="H15" s="10">
        <v>0.51700000000000002</v>
      </c>
      <c r="I15" s="9" t="s">
        <v>40</v>
      </c>
      <c r="J15" s="9">
        <v>1</v>
      </c>
      <c r="K15" s="9" t="s">
        <v>40</v>
      </c>
      <c r="L15" s="9" t="s">
        <v>40</v>
      </c>
      <c r="M15" s="9">
        <v>440</v>
      </c>
      <c r="N15" s="9" t="s">
        <v>40</v>
      </c>
      <c r="O15" s="19">
        <f>100/$I$24*J15</f>
        <v>3.4482758620689653</v>
      </c>
      <c r="P15" s="19">
        <f>100/$L$24*M15</f>
        <v>1.250355214549588</v>
      </c>
    </row>
    <row r="16" spans="1:16" ht="18.75" customHeight="1" x14ac:dyDescent="0.25">
      <c r="A16" s="8" t="s">
        <v>174</v>
      </c>
      <c r="B16" s="9" t="s">
        <v>228</v>
      </c>
      <c r="C16" s="9" t="s">
        <v>269</v>
      </c>
      <c r="D16" s="9" t="s">
        <v>282</v>
      </c>
      <c r="E16" s="9" t="s">
        <v>25</v>
      </c>
      <c r="F16" s="9" t="s">
        <v>181</v>
      </c>
      <c r="G16" s="9" t="s">
        <v>192</v>
      </c>
      <c r="H16" s="10">
        <v>1.4359999999999999</v>
      </c>
      <c r="I16" s="9" t="s">
        <v>40</v>
      </c>
      <c r="J16" s="9">
        <v>1</v>
      </c>
      <c r="K16" s="9" t="s">
        <v>40</v>
      </c>
      <c r="L16" s="9" t="s">
        <v>40</v>
      </c>
      <c r="M16" s="9">
        <v>1500</v>
      </c>
      <c r="N16" s="9" t="s">
        <v>40</v>
      </c>
      <c r="O16" s="19">
        <f>100/$I$24*J16</f>
        <v>3.4482758620689653</v>
      </c>
      <c r="P16" s="19">
        <f>100/$L$24*M16</f>
        <v>4.2625745950554137</v>
      </c>
    </row>
    <row r="17" spans="1:16" ht="18.75" customHeight="1" x14ac:dyDescent="0.25">
      <c r="A17" s="8" t="s">
        <v>175</v>
      </c>
      <c r="B17" s="9" t="s">
        <v>228</v>
      </c>
      <c r="C17" s="9" t="s">
        <v>282</v>
      </c>
      <c r="D17" s="9" t="s">
        <v>284</v>
      </c>
      <c r="E17" s="9" t="s">
        <v>24</v>
      </c>
      <c r="F17" s="9" t="s">
        <v>193</v>
      </c>
      <c r="G17" s="9" t="s">
        <v>194</v>
      </c>
      <c r="H17" s="10">
        <v>0.88</v>
      </c>
      <c r="I17" s="9" t="s">
        <v>40</v>
      </c>
      <c r="J17" s="9">
        <v>2</v>
      </c>
      <c r="K17" s="9" t="s">
        <v>40</v>
      </c>
      <c r="L17" s="9" t="s">
        <v>40</v>
      </c>
      <c r="M17" s="9">
        <v>1400</v>
      </c>
      <c r="N17" s="9" t="s">
        <v>40</v>
      </c>
      <c r="O17" s="19">
        <f>100/$I$24*J17</f>
        <v>6.8965517241379306</v>
      </c>
      <c r="P17" s="19">
        <f>100/$L$24*M17</f>
        <v>3.9784029553850524</v>
      </c>
    </row>
    <row r="18" spans="1:16" ht="18.75" customHeight="1" x14ac:dyDescent="0.25">
      <c r="A18" s="8" t="s">
        <v>176</v>
      </c>
      <c r="B18" s="9" t="s">
        <v>262</v>
      </c>
      <c r="C18" s="9" t="s">
        <v>268</v>
      </c>
      <c r="D18" s="9"/>
      <c r="E18" s="9" t="s">
        <v>24</v>
      </c>
      <c r="F18" s="9" t="s">
        <v>195</v>
      </c>
      <c r="G18" s="9" t="s">
        <v>196</v>
      </c>
      <c r="H18" s="10">
        <v>2.5000000000000001E-2</v>
      </c>
      <c r="I18" s="9" t="s">
        <v>40</v>
      </c>
      <c r="J18" s="9">
        <v>1</v>
      </c>
      <c r="K18" s="9" t="s">
        <v>40</v>
      </c>
      <c r="L18" s="9" t="s">
        <v>40</v>
      </c>
      <c r="M18" s="9">
        <v>2280</v>
      </c>
      <c r="N18" s="9" t="s">
        <v>40</v>
      </c>
      <c r="O18" s="19">
        <f>100/$I$24*J18</f>
        <v>3.4482758620689653</v>
      </c>
      <c r="P18" s="19">
        <f>100/$L$24*M18</f>
        <v>6.4791133844842284</v>
      </c>
    </row>
    <row r="19" spans="1:16" ht="18.75" customHeight="1" x14ac:dyDescent="0.25">
      <c r="A19" s="11" t="s">
        <v>177</v>
      </c>
      <c r="B19" s="12" t="s">
        <v>263</v>
      </c>
      <c r="C19" s="12" t="s">
        <v>285</v>
      </c>
      <c r="D19" s="12" t="s">
        <v>286</v>
      </c>
      <c r="E19" s="12" t="s">
        <v>24</v>
      </c>
      <c r="F19" s="12" t="s">
        <v>197</v>
      </c>
      <c r="G19" s="12" t="s">
        <v>198</v>
      </c>
      <c r="H19" s="13">
        <v>2.8</v>
      </c>
      <c r="I19" s="12" t="s">
        <v>40</v>
      </c>
      <c r="J19" s="12" t="s">
        <v>40</v>
      </c>
      <c r="K19" s="12">
        <v>1</v>
      </c>
      <c r="L19" s="12" t="s">
        <v>40</v>
      </c>
      <c r="M19" s="12" t="s">
        <v>40</v>
      </c>
      <c r="N19" s="12">
        <v>2270</v>
      </c>
      <c r="O19" s="20">
        <f>100/$I$24*K19</f>
        <v>3.4482758620689653</v>
      </c>
      <c r="P19" s="20">
        <f>100/$L$24*N19</f>
        <v>6.4506962205171927</v>
      </c>
    </row>
    <row r="20" spans="1:16" ht="18.75" customHeight="1" x14ac:dyDescent="0.25">
      <c r="A20" s="11" t="s">
        <v>178</v>
      </c>
      <c r="B20" s="12" t="s">
        <v>264</v>
      </c>
      <c r="C20" s="12" t="s">
        <v>288</v>
      </c>
      <c r="D20" s="12" t="s">
        <v>289</v>
      </c>
      <c r="E20" s="12" t="s">
        <v>24</v>
      </c>
      <c r="F20" s="12" t="s">
        <v>287</v>
      </c>
      <c r="G20" s="12" t="s">
        <v>199</v>
      </c>
      <c r="H20" s="13">
        <v>2.33</v>
      </c>
      <c r="I20" s="14" t="s">
        <v>40</v>
      </c>
      <c r="J20" s="14" t="s">
        <v>40</v>
      </c>
      <c r="K20" s="14">
        <v>1</v>
      </c>
      <c r="L20" s="12" t="s">
        <v>40</v>
      </c>
      <c r="M20" s="12" t="s">
        <v>40</v>
      </c>
      <c r="N20" s="12">
        <v>530</v>
      </c>
      <c r="O20" s="20">
        <f t="shared" ref="O20:O21" si="2">100/$I$24*K20</f>
        <v>3.4482758620689653</v>
      </c>
      <c r="P20" s="20">
        <f t="shared" ref="P20:P21" si="3">100/$L$24*N20</f>
        <v>1.5061096902529127</v>
      </c>
    </row>
    <row r="21" spans="1:16" ht="18.75" customHeight="1" x14ac:dyDescent="0.25">
      <c r="A21" s="11" t="s">
        <v>179</v>
      </c>
      <c r="B21" s="12" t="s">
        <v>265</v>
      </c>
      <c r="C21" s="12" t="s">
        <v>290</v>
      </c>
      <c r="D21" s="12" t="s">
        <v>286</v>
      </c>
      <c r="E21" s="12" t="s">
        <v>24</v>
      </c>
      <c r="F21" s="12" t="s">
        <v>200</v>
      </c>
      <c r="G21" s="12" t="s">
        <v>201</v>
      </c>
      <c r="H21" s="13">
        <v>0.4</v>
      </c>
      <c r="I21" s="14" t="s">
        <v>40</v>
      </c>
      <c r="J21" s="14" t="s">
        <v>40</v>
      </c>
      <c r="K21" s="14">
        <v>0</v>
      </c>
      <c r="L21" s="12" t="s">
        <v>40</v>
      </c>
      <c r="M21" s="12" t="s">
        <v>40</v>
      </c>
      <c r="N21" s="12">
        <v>150</v>
      </c>
      <c r="O21" s="20">
        <f t="shared" si="2"/>
        <v>0</v>
      </c>
      <c r="P21" s="20">
        <f t="shared" si="3"/>
        <v>0.42625745950554134</v>
      </c>
    </row>
    <row r="22" spans="1:16" ht="18.75" customHeight="1" thickBot="1" x14ac:dyDescent="0.3">
      <c r="A22" s="11" t="s">
        <v>180</v>
      </c>
      <c r="B22" s="12" t="s">
        <v>266</v>
      </c>
      <c r="C22" s="12" t="s">
        <v>291</v>
      </c>
      <c r="D22" s="12" t="s">
        <v>292</v>
      </c>
      <c r="E22" s="12" t="s">
        <v>25</v>
      </c>
      <c r="F22" s="12" t="s">
        <v>202</v>
      </c>
      <c r="G22" s="12" t="s">
        <v>203</v>
      </c>
      <c r="H22" s="13">
        <v>3.544</v>
      </c>
      <c r="I22" s="14" t="s">
        <v>40</v>
      </c>
      <c r="J22" s="14" t="s">
        <v>40</v>
      </c>
      <c r="K22" s="14">
        <v>1</v>
      </c>
      <c r="L22" s="12" t="s">
        <v>40</v>
      </c>
      <c r="M22" s="12" t="s">
        <v>40</v>
      </c>
      <c r="N22" s="12">
        <v>2490</v>
      </c>
      <c r="O22" s="21">
        <f>100/$I$24*K22</f>
        <v>3.4482758620689653</v>
      </c>
      <c r="P22" s="21">
        <f>100/$L$24*N22</f>
        <v>7.0758738277919866</v>
      </c>
    </row>
    <row r="23" spans="1:16" ht="26.25" customHeight="1" thickBot="1" x14ac:dyDescent="0.3">
      <c r="A23" s="1"/>
      <c r="G23" s="63" t="s">
        <v>69</v>
      </c>
      <c r="H23" s="63"/>
      <c r="I23" s="15">
        <f t="shared" ref="I23:P23" si="4">SUM(I3:I22)</f>
        <v>3</v>
      </c>
      <c r="J23" s="16">
        <f t="shared" si="4"/>
        <v>23</v>
      </c>
      <c r="K23" s="17">
        <f t="shared" si="4"/>
        <v>3</v>
      </c>
      <c r="L23" s="15">
        <f t="shared" si="4"/>
        <v>3440</v>
      </c>
      <c r="M23" s="16">
        <f t="shared" si="4"/>
        <v>26310</v>
      </c>
      <c r="N23" s="22">
        <f t="shared" si="4"/>
        <v>5440</v>
      </c>
      <c r="O23" s="23">
        <f t="shared" si="4"/>
        <v>100.00000000000003</v>
      </c>
      <c r="P23" s="24">
        <f t="shared" si="4"/>
        <v>99.999999999999957</v>
      </c>
    </row>
    <row r="24" spans="1:16" ht="26.25" customHeight="1" thickBot="1" x14ac:dyDescent="0.3">
      <c r="A24" s="1"/>
      <c r="G24" s="67" t="s">
        <v>70</v>
      </c>
      <c r="H24" s="68"/>
      <c r="I24" s="64">
        <f>SUM(I23:K23)</f>
        <v>29</v>
      </c>
      <c r="J24" s="65"/>
      <c r="K24" s="66"/>
      <c r="L24" s="64">
        <f>SUM(L23:N23)</f>
        <v>35190</v>
      </c>
      <c r="M24" s="65"/>
      <c r="N24" s="66"/>
      <c r="O24" s="2"/>
      <c r="P24" s="2"/>
    </row>
    <row r="25" spans="1:16" x14ac:dyDescent="0.25">
      <c r="A25" s="1"/>
      <c r="H25" s="3"/>
    </row>
  </sheetData>
  <sheetProtection password="CCD1" sheet="1" objects="1" scenarios="1"/>
  <mergeCells count="7">
    <mergeCell ref="I1:K1"/>
    <mergeCell ref="L1:N1"/>
    <mergeCell ref="O1:P1"/>
    <mergeCell ref="G23:H23"/>
    <mergeCell ref="G24:H24"/>
    <mergeCell ref="I24:K24"/>
    <mergeCell ref="L24:N2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D18" sqref="D18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428</v>
      </c>
      <c r="L2" s="7" t="s">
        <v>18</v>
      </c>
      <c r="M2" s="7" t="s">
        <v>19</v>
      </c>
      <c r="N2" s="7" t="s">
        <v>428</v>
      </c>
      <c r="O2" s="7" t="s">
        <v>16</v>
      </c>
      <c r="P2" s="7" t="s">
        <v>17</v>
      </c>
    </row>
    <row r="3" spans="1:16" ht="18.75" customHeight="1" x14ac:dyDescent="0.25">
      <c r="A3" s="4" t="s">
        <v>474</v>
      </c>
      <c r="B3" s="5" t="s">
        <v>12</v>
      </c>
      <c r="C3" s="5" t="s">
        <v>506</v>
      </c>
      <c r="D3" s="5" t="s">
        <v>507</v>
      </c>
      <c r="E3" s="5" t="s">
        <v>24</v>
      </c>
      <c r="F3" s="5" t="s">
        <v>492</v>
      </c>
      <c r="G3" s="5" t="s">
        <v>494</v>
      </c>
      <c r="H3" s="6">
        <v>1.2849999999999999</v>
      </c>
      <c r="I3" s="5">
        <v>2</v>
      </c>
      <c r="J3" s="5" t="s">
        <v>40</v>
      </c>
      <c r="K3" s="5" t="s">
        <v>40</v>
      </c>
      <c r="L3" s="5">
        <v>6260</v>
      </c>
      <c r="M3" s="5" t="s">
        <v>40</v>
      </c>
      <c r="N3" s="5" t="s">
        <v>40</v>
      </c>
      <c r="O3" s="18">
        <f>100/$I$19*I3</f>
        <v>9.0909090909090917</v>
      </c>
      <c r="P3" s="18">
        <f>100/$L$19*L3</f>
        <v>17.547302032235457</v>
      </c>
    </row>
    <row r="4" spans="1:16" ht="18.75" customHeight="1" x14ac:dyDescent="0.25">
      <c r="A4" s="4" t="s">
        <v>475</v>
      </c>
      <c r="B4" s="5" t="s">
        <v>12</v>
      </c>
      <c r="C4" s="5" t="s">
        <v>506</v>
      </c>
      <c r="D4" s="5" t="s">
        <v>507</v>
      </c>
      <c r="E4" s="5" t="s">
        <v>25</v>
      </c>
      <c r="F4" s="5" t="s">
        <v>492</v>
      </c>
      <c r="G4" s="5" t="s">
        <v>494</v>
      </c>
      <c r="H4" s="6">
        <v>1.53</v>
      </c>
      <c r="I4" s="5">
        <v>2</v>
      </c>
      <c r="J4" s="5" t="s">
        <v>40</v>
      </c>
      <c r="K4" s="5" t="s">
        <v>40</v>
      </c>
      <c r="L4" s="5">
        <v>11140</v>
      </c>
      <c r="M4" s="5" t="s">
        <v>40</v>
      </c>
      <c r="N4" s="5" t="s">
        <v>40</v>
      </c>
      <c r="O4" s="18">
        <f>100/$I$19*I4</f>
        <v>9.0909090909090917</v>
      </c>
      <c r="P4" s="18">
        <f>100/$L$19*L4</f>
        <v>31.226348983882268</v>
      </c>
    </row>
    <row r="5" spans="1:16" ht="18.75" customHeight="1" x14ac:dyDescent="0.25">
      <c r="A5" s="4" t="s">
        <v>476</v>
      </c>
      <c r="B5" s="5" t="s">
        <v>226</v>
      </c>
      <c r="C5" s="5" t="s">
        <v>508</v>
      </c>
      <c r="D5" s="5" t="s">
        <v>509</v>
      </c>
      <c r="E5" s="5" t="s">
        <v>25</v>
      </c>
      <c r="F5" s="5" t="s">
        <v>495</v>
      </c>
      <c r="G5" s="5" t="s">
        <v>496</v>
      </c>
      <c r="H5" s="6">
        <v>1.5149999999999999</v>
      </c>
      <c r="I5" s="5">
        <v>2</v>
      </c>
      <c r="J5" s="5" t="s">
        <v>40</v>
      </c>
      <c r="K5" s="5" t="s">
        <v>40</v>
      </c>
      <c r="L5" s="5">
        <v>2175</v>
      </c>
      <c r="M5" s="5" t="s">
        <v>40</v>
      </c>
      <c r="N5" s="5" t="s">
        <v>40</v>
      </c>
      <c r="O5" s="18">
        <f>100/$I$19*I5</f>
        <v>9.0909090909090917</v>
      </c>
      <c r="P5" s="18">
        <f>100/$L$19*L5</f>
        <v>6.0967063770147156</v>
      </c>
    </row>
    <row r="6" spans="1:16" ht="18.75" customHeight="1" x14ac:dyDescent="0.25">
      <c r="A6" s="4" t="s">
        <v>477</v>
      </c>
      <c r="B6" s="5" t="s">
        <v>226</v>
      </c>
      <c r="C6" s="5" t="s">
        <v>510</v>
      </c>
      <c r="D6" s="5" t="s">
        <v>511</v>
      </c>
      <c r="E6" s="5" t="s">
        <v>24</v>
      </c>
      <c r="F6" s="5" t="s">
        <v>497</v>
      </c>
      <c r="G6" s="5" t="s">
        <v>498</v>
      </c>
      <c r="H6" s="6">
        <v>1.607</v>
      </c>
      <c r="I6" s="5">
        <v>2</v>
      </c>
      <c r="J6" s="5" t="s">
        <v>40</v>
      </c>
      <c r="K6" s="5" t="s">
        <v>40</v>
      </c>
      <c r="L6" s="5">
        <v>1230</v>
      </c>
      <c r="M6" s="5" t="s">
        <v>40</v>
      </c>
      <c r="N6" s="5" t="s">
        <v>40</v>
      </c>
      <c r="O6" s="18">
        <f>100/$I$19*I6</f>
        <v>9.0909090909090917</v>
      </c>
      <c r="P6" s="18">
        <f>100/$L$19*L6</f>
        <v>3.4477925718290119</v>
      </c>
    </row>
    <row r="7" spans="1:16" ht="18.75" customHeight="1" x14ac:dyDescent="0.25">
      <c r="A7" s="4" t="s">
        <v>478</v>
      </c>
      <c r="B7" s="5" t="s">
        <v>226</v>
      </c>
      <c r="C7" s="5" t="s">
        <v>512</v>
      </c>
      <c r="D7" s="5" t="s">
        <v>311</v>
      </c>
      <c r="E7" s="5" t="s">
        <v>24</v>
      </c>
      <c r="F7" s="5" t="s">
        <v>499</v>
      </c>
      <c r="G7" s="5" t="s">
        <v>500</v>
      </c>
      <c r="H7" s="6">
        <v>0.51500000000000001</v>
      </c>
      <c r="I7" s="5">
        <v>2</v>
      </c>
      <c r="J7" s="5" t="s">
        <v>40</v>
      </c>
      <c r="K7" s="5" t="s">
        <v>40</v>
      </c>
      <c r="L7" s="5">
        <v>1120</v>
      </c>
      <c r="M7" s="5" t="s">
        <v>40</v>
      </c>
      <c r="N7" s="5" t="s">
        <v>40</v>
      </c>
      <c r="O7" s="18">
        <f t="shared" ref="O7:O9" si="0">100/$I$19*I7</f>
        <v>9.0909090909090917</v>
      </c>
      <c r="P7" s="18">
        <f t="shared" ref="P7:P9" si="1">100/$L$19*L7</f>
        <v>3.1394533987386124</v>
      </c>
    </row>
    <row r="8" spans="1:16" ht="18.75" customHeight="1" x14ac:dyDescent="0.25">
      <c r="A8" s="4" t="s">
        <v>479</v>
      </c>
      <c r="B8" s="5" t="s">
        <v>226</v>
      </c>
      <c r="C8" s="5" t="s">
        <v>509</v>
      </c>
      <c r="D8" s="5" t="s">
        <v>508</v>
      </c>
      <c r="E8" s="5" t="s">
        <v>24</v>
      </c>
      <c r="F8" s="5" t="s">
        <v>496</v>
      </c>
      <c r="G8" s="5" t="s">
        <v>501</v>
      </c>
      <c r="H8" s="6">
        <v>1.2290000000000001</v>
      </c>
      <c r="I8" s="5">
        <v>1</v>
      </c>
      <c r="J8" s="5" t="s">
        <v>40</v>
      </c>
      <c r="K8" s="5" t="s">
        <v>40</v>
      </c>
      <c r="L8" s="5">
        <v>915</v>
      </c>
      <c r="M8" s="5" t="s">
        <v>40</v>
      </c>
      <c r="N8" s="5" t="s">
        <v>40</v>
      </c>
      <c r="O8" s="18">
        <f t="shared" si="0"/>
        <v>4.5454545454545459</v>
      </c>
      <c r="P8" s="18">
        <f t="shared" si="1"/>
        <v>2.564821303433777</v>
      </c>
    </row>
    <row r="9" spans="1:16" ht="18.75" customHeight="1" x14ac:dyDescent="0.25">
      <c r="A9" s="4" t="s">
        <v>480</v>
      </c>
      <c r="B9" s="5" t="s">
        <v>491</v>
      </c>
      <c r="C9" s="5" t="s">
        <v>510</v>
      </c>
      <c r="D9" s="5">
        <v>1</v>
      </c>
      <c r="E9" s="5" t="s">
        <v>40</v>
      </c>
      <c r="F9" s="5" t="s">
        <v>40</v>
      </c>
      <c r="G9" s="5" t="s">
        <v>40</v>
      </c>
      <c r="H9" s="6" t="s">
        <v>40</v>
      </c>
      <c r="I9" s="5">
        <v>1</v>
      </c>
      <c r="J9" s="5" t="s">
        <v>40</v>
      </c>
      <c r="K9" s="5" t="s">
        <v>40</v>
      </c>
      <c r="L9" s="5">
        <v>1485</v>
      </c>
      <c r="M9" s="5" t="s">
        <v>40</v>
      </c>
      <c r="N9" s="5" t="s">
        <v>40</v>
      </c>
      <c r="O9" s="18">
        <f t="shared" si="0"/>
        <v>4.5454545454545459</v>
      </c>
      <c r="P9" s="18">
        <f t="shared" si="1"/>
        <v>4.1625788367203924</v>
      </c>
    </row>
    <row r="10" spans="1:16" ht="18.75" customHeight="1" x14ac:dyDescent="0.25">
      <c r="A10" s="4" t="s">
        <v>481</v>
      </c>
      <c r="B10" s="5" t="s">
        <v>491</v>
      </c>
      <c r="C10" s="5" t="s">
        <v>510</v>
      </c>
      <c r="D10" s="5">
        <v>2</v>
      </c>
      <c r="E10" s="5" t="s">
        <v>40</v>
      </c>
      <c r="F10" s="5" t="s">
        <v>40</v>
      </c>
      <c r="G10" s="5" t="s">
        <v>40</v>
      </c>
      <c r="H10" s="6" t="s">
        <v>40</v>
      </c>
      <c r="I10" s="5">
        <v>1</v>
      </c>
      <c r="J10" s="5" t="s">
        <v>40</v>
      </c>
      <c r="K10" s="5" t="s">
        <v>40</v>
      </c>
      <c r="L10" s="5">
        <v>1250</v>
      </c>
      <c r="M10" s="5" t="s">
        <v>40</v>
      </c>
      <c r="N10" s="5" t="s">
        <v>40</v>
      </c>
      <c r="O10" s="18">
        <f>100/$I$19*I10</f>
        <v>4.5454545454545459</v>
      </c>
      <c r="P10" s="18">
        <f>100/$L$19*L10</f>
        <v>3.5038542396636299</v>
      </c>
    </row>
    <row r="11" spans="1:16" ht="18.75" customHeight="1" x14ac:dyDescent="0.25">
      <c r="A11" s="4" t="s">
        <v>482</v>
      </c>
      <c r="B11" s="5" t="s">
        <v>491</v>
      </c>
      <c r="C11" s="5" t="s">
        <v>509</v>
      </c>
      <c r="D11" s="5">
        <v>1</v>
      </c>
      <c r="E11" s="5" t="s">
        <v>40</v>
      </c>
      <c r="F11" s="5" t="s">
        <v>40</v>
      </c>
      <c r="G11" s="5" t="s">
        <v>40</v>
      </c>
      <c r="H11" s="6" t="s">
        <v>40</v>
      </c>
      <c r="I11" s="5">
        <v>2</v>
      </c>
      <c r="J11" s="5" t="s">
        <v>40</v>
      </c>
      <c r="K11" s="5" t="s">
        <v>40</v>
      </c>
      <c r="L11" s="5">
        <v>3200</v>
      </c>
      <c r="M11" s="5" t="s">
        <v>40</v>
      </c>
      <c r="N11" s="5" t="s">
        <v>40</v>
      </c>
      <c r="O11" s="18">
        <f>100/$I$19*I11</f>
        <v>9.0909090909090917</v>
      </c>
      <c r="P11" s="18">
        <f>100/$L$19*L11</f>
        <v>8.9698668535388926</v>
      </c>
    </row>
    <row r="12" spans="1:16" ht="18.75" customHeight="1" x14ac:dyDescent="0.25">
      <c r="A12" s="4" t="s">
        <v>483</v>
      </c>
      <c r="B12" s="5" t="s">
        <v>491</v>
      </c>
      <c r="C12" s="5" t="s">
        <v>509</v>
      </c>
      <c r="D12" s="5">
        <v>2</v>
      </c>
      <c r="E12" s="5" t="s">
        <v>40</v>
      </c>
      <c r="F12" s="5" t="s">
        <v>40</v>
      </c>
      <c r="G12" s="5" t="s">
        <v>40</v>
      </c>
      <c r="H12" s="6" t="s">
        <v>40</v>
      </c>
      <c r="I12" s="5">
        <v>1</v>
      </c>
      <c r="J12" s="5" t="s">
        <v>40</v>
      </c>
      <c r="K12" s="5" t="s">
        <v>40</v>
      </c>
      <c r="L12" s="5">
        <v>750</v>
      </c>
      <c r="M12" s="5" t="s">
        <v>40</v>
      </c>
      <c r="N12" s="5" t="s">
        <v>40</v>
      </c>
      <c r="O12" s="18">
        <f>100/$I$19*I12</f>
        <v>4.5454545454545459</v>
      </c>
      <c r="P12" s="18">
        <f>100/$L$19*L12</f>
        <v>2.102312543798178</v>
      </c>
    </row>
    <row r="13" spans="1:16" ht="18.75" customHeight="1" x14ac:dyDescent="0.25">
      <c r="A13" s="4" t="s">
        <v>484</v>
      </c>
      <c r="B13" s="5" t="s">
        <v>491</v>
      </c>
      <c r="C13" s="5" t="s">
        <v>516</v>
      </c>
      <c r="D13" s="5">
        <v>1</v>
      </c>
      <c r="E13" s="5"/>
      <c r="F13" s="5"/>
      <c r="G13" s="5"/>
      <c r="H13" s="6"/>
      <c r="I13" s="5">
        <v>1</v>
      </c>
      <c r="J13" s="5" t="s">
        <v>40</v>
      </c>
      <c r="K13" s="5" t="s">
        <v>40</v>
      </c>
      <c r="L13" s="5">
        <v>240</v>
      </c>
      <c r="M13" s="5" t="s">
        <v>40</v>
      </c>
      <c r="N13" s="5" t="s">
        <v>40</v>
      </c>
      <c r="O13" s="18">
        <f>100/$I$19*I13</f>
        <v>4.5454545454545459</v>
      </c>
      <c r="P13" s="18">
        <f>100/$L$19*L13</f>
        <v>0.67274001401541694</v>
      </c>
    </row>
    <row r="14" spans="1:16" ht="18.75" customHeight="1" x14ac:dyDescent="0.25">
      <c r="A14" s="8" t="s">
        <v>485</v>
      </c>
      <c r="B14" s="9" t="s">
        <v>489</v>
      </c>
      <c r="C14" s="9" t="s">
        <v>513</v>
      </c>
      <c r="D14" s="9" t="s">
        <v>290</v>
      </c>
      <c r="E14" s="9" t="s">
        <v>25</v>
      </c>
      <c r="F14" s="9" t="s">
        <v>502</v>
      </c>
      <c r="G14" s="9" t="s">
        <v>503</v>
      </c>
      <c r="H14" s="10">
        <v>1.28</v>
      </c>
      <c r="I14" s="9" t="s">
        <v>40</v>
      </c>
      <c r="J14" s="9">
        <v>1</v>
      </c>
      <c r="K14" s="9" t="s">
        <v>40</v>
      </c>
      <c r="L14" s="9" t="s">
        <v>40</v>
      </c>
      <c r="M14" s="9">
        <v>2700</v>
      </c>
      <c r="N14" s="9" t="s">
        <v>40</v>
      </c>
      <c r="O14" s="19">
        <f>100/$I$19*J14</f>
        <v>4.5454545454545459</v>
      </c>
      <c r="P14" s="19">
        <f>100/$L$19*M14</f>
        <v>7.5683251576734403</v>
      </c>
    </row>
    <row r="15" spans="1:16" ht="18.75" customHeight="1" x14ac:dyDescent="0.25">
      <c r="A15" s="8" t="s">
        <v>486</v>
      </c>
      <c r="B15" s="9" t="s">
        <v>489</v>
      </c>
      <c r="C15" s="9" t="s">
        <v>513</v>
      </c>
      <c r="D15" s="9" t="s">
        <v>290</v>
      </c>
      <c r="E15" s="9" t="s">
        <v>25</v>
      </c>
      <c r="F15" s="9" t="s">
        <v>502</v>
      </c>
      <c r="G15" s="9" t="s">
        <v>503</v>
      </c>
      <c r="H15" s="10">
        <v>3.61</v>
      </c>
      <c r="I15" s="9" t="s">
        <v>40</v>
      </c>
      <c r="J15" s="9">
        <v>1</v>
      </c>
      <c r="K15" s="9" t="s">
        <v>40</v>
      </c>
      <c r="L15" s="9" t="s">
        <v>40</v>
      </c>
      <c r="M15" s="9">
        <v>1675</v>
      </c>
      <c r="N15" s="9" t="s">
        <v>40</v>
      </c>
      <c r="O15" s="19">
        <f>100/$I$19*J15</f>
        <v>4.5454545454545459</v>
      </c>
      <c r="P15" s="19">
        <f>100/$L$19*M15</f>
        <v>4.6951646811492642</v>
      </c>
    </row>
    <row r="16" spans="1:16" ht="18.75" customHeight="1" x14ac:dyDescent="0.25">
      <c r="A16" s="8" t="s">
        <v>487</v>
      </c>
      <c r="B16" s="9" t="s">
        <v>489</v>
      </c>
      <c r="C16" s="9" t="s">
        <v>290</v>
      </c>
      <c r="D16" s="9" t="s">
        <v>285</v>
      </c>
      <c r="E16" s="9" t="s">
        <v>25</v>
      </c>
      <c r="F16" s="9" t="s">
        <v>503</v>
      </c>
      <c r="G16" s="9" t="s">
        <v>504</v>
      </c>
      <c r="H16" s="10">
        <v>1.79</v>
      </c>
      <c r="I16" s="9" t="s">
        <v>40</v>
      </c>
      <c r="J16" s="9">
        <v>2</v>
      </c>
      <c r="K16" s="9" t="s">
        <v>40</v>
      </c>
      <c r="L16" s="9" t="s">
        <v>40</v>
      </c>
      <c r="M16" s="9">
        <v>1150</v>
      </c>
      <c r="N16" s="9" t="s">
        <v>40</v>
      </c>
      <c r="O16" s="19">
        <f>100/$I$19*J16</f>
        <v>9.0909090909090917</v>
      </c>
      <c r="P16" s="19">
        <f>100/$L$19*M16</f>
        <v>3.2235459004905396</v>
      </c>
    </row>
    <row r="17" spans="1:16" ht="18.75" customHeight="1" thickBot="1" x14ac:dyDescent="0.3">
      <c r="A17" s="8" t="s">
        <v>488</v>
      </c>
      <c r="B17" s="9" t="s">
        <v>490</v>
      </c>
      <c r="C17" s="9" t="s">
        <v>514</v>
      </c>
      <c r="D17" s="9" t="s">
        <v>515</v>
      </c>
      <c r="E17" s="9" t="s">
        <v>25</v>
      </c>
      <c r="F17" s="9" t="s">
        <v>505</v>
      </c>
      <c r="G17" s="9" t="s">
        <v>493</v>
      </c>
      <c r="H17" s="10">
        <v>1.7989999999999999</v>
      </c>
      <c r="I17" s="9" t="s">
        <v>40</v>
      </c>
      <c r="J17" s="9">
        <v>1</v>
      </c>
      <c r="K17" s="9" t="s">
        <v>40</v>
      </c>
      <c r="L17" s="9" t="s">
        <v>40</v>
      </c>
      <c r="M17" s="9">
        <v>385</v>
      </c>
      <c r="N17" s="9" t="s">
        <v>40</v>
      </c>
      <c r="O17" s="19">
        <f>100/$I$19*J17</f>
        <v>4.5454545454545459</v>
      </c>
      <c r="P17" s="19">
        <f>100/$L$19*M17</f>
        <v>1.079187105816398</v>
      </c>
    </row>
    <row r="18" spans="1:16" ht="26.25" customHeight="1" thickBot="1" x14ac:dyDescent="0.3">
      <c r="A18" s="1"/>
      <c r="G18" s="63" t="s">
        <v>69</v>
      </c>
      <c r="H18" s="63"/>
      <c r="I18" s="15">
        <f t="shared" ref="I18:P18" si="2">SUM(I3:I17)</f>
        <v>17</v>
      </c>
      <c r="J18" s="16">
        <f t="shared" si="2"/>
        <v>5</v>
      </c>
      <c r="K18" s="17">
        <f t="shared" si="2"/>
        <v>0</v>
      </c>
      <c r="L18" s="15">
        <f t="shared" si="2"/>
        <v>29765</v>
      </c>
      <c r="M18" s="16">
        <f t="shared" si="2"/>
        <v>5910</v>
      </c>
      <c r="N18" s="22">
        <f t="shared" si="2"/>
        <v>0</v>
      </c>
      <c r="O18" s="23">
        <f t="shared" si="2"/>
        <v>100.00000000000001</v>
      </c>
      <c r="P18" s="24">
        <f t="shared" si="2"/>
        <v>99.999999999999986</v>
      </c>
    </row>
    <row r="19" spans="1:16" ht="26.25" customHeight="1" thickBot="1" x14ac:dyDescent="0.3">
      <c r="A19" s="1"/>
      <c r="G19" s="67" t="s">
        <v>70</v>
      </c>
      <c r="H19" s="68"/>
      <c r="I19" s="64">
        <f>SUM(I18:K18)</f>
        <v>22</v>
      </c>
      <c r="J19" s="65"/>
      <c r="K19" s="66"/>
      <c r="L19" s="64">
        <f>SUM(L18:N18)</f>
        <v>35675</v>
      </c>
      <c r="M19" s="65"/>
      <c r="N19" s="66"/>
      <c r="O19" s="2"/>
      <c r="P19" s="2"/>
    </row>
    <row r="20" spans="1:16" x14ac:dyDescent="0.25">
      <c r="A20" s="1"/>
      <c r="H20" s="3"/>
    </row>
  </sheetData>
  <sheetProtection password="CCD1" sheet="1" objects="1" scenarios="1"/>
  <mergeCells count="7">
    <mergeCell ref="I1:K1"/>
    <mergeCell ref="L1:N1"/>
    <mergeCell ref="O1:P1"/>
    <mergeCell ref="G18:H18"/>
    <mergeCell ref="G19:H19"/>
    <mergeCell ref="I19:K19"/>
    <mergeCell ref="L19:N1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M26" sqref="M26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20</v>
      </c>
      <c r="L2" s="7" t="s">
        <v>18</v>
      </c>
      <c r="M2" s="7" t="s">
        <v>19</v>
      </c>
      <c r="N2" s="7" t="s">
        <v>20</v>
      </c>
      <c r="O2" s="7" t="s">
        <v>16</v>
      </c>
      <c r="P2" s="7" t="s">
        <v>17</v>
      </c>
    </row>
    <row r="3" spans="1:16" ht="18.75" customHeight="1" x14ac:dyDescent="0.25">
      <c r="A3" s="4" t="s">
        <v>367</v>
      </c>
      <c r="B3" s="5" t="s">
        <v>334</v>
      </c>
      <c r="C3" s="5" t="s">
        <v>430</v>
      </c>
      <c r="D3" s="5" t="s">
        <v>431</v>
      </c>
      <c r="E3" s="5" t="s">
        <v>25</v>
      </c>
      <c r="F3" s="5" t="s">
        <v>381</v>
      </c>
      <c r="G3" s="5" t="s">
        <v>382</v>
      </c>
      <c r="H3" s="6">
        <v>1.1000000000000001</v>
      </c>
      <c r="I3" s="5">
        <v>2</v>
      </c>
      <c r="J3" s="5" t="s">
        <v>40</v>
      </c>
      <c r="K3" s="5" t="s">
        <v>40</v>
      </c>
      <c r="L3" s="5">
        <v>710</v>
      </c>
      <c r="M3" s="5" t="s">
        <v>40</v>
      </c>
      <c r="N3" s="5" t="s">
        <v>40</v>
      </c>
      <c r="O3" s="18">
        <f t="shared" ref="O3:O10" si="0">100/$I$15*I3</f>
        <v>10</v>
      </c>
      <c r="P3" s="18">
        <f t="shared" ref="P3:P10" si="1">100/$L$15*L3</f>
        <v>2.8675282714054928</v>
      </c>
    </row>
    <row r="4" spans="1:16" ht="18.75" customHeight="1" x14ac:dyDescent="0.25">
      <c r="A4" s="4" t="s">
        <v>368</v>
      </c>
      <c r="B4" s="5" t="s">
        <v>334</v>
      </c>
      <c r="C4" s="5" t="s">
        <v>432</v>
      </c>
      <c r="D4" s="5" t="s">
        <v>433</v>
      </c>
      <c r="E4" s="5" t="s">
        <v>25</v>
      </c>
      <c r="F4" s="5" t="s">
        <v>383</v>
      </c>
      <c r="G4" s="5" t="s">
        <v>384</v>
      </c>
      <c r="H4" s="6">
        <v>0.56000000000000005</v>
      </c>
      <c r="I4" s="5">
        <v>1</v>
      </c>
      <c r="J4" s="5" t="s">
        <v>40</v>
      </c>
      <c r="K4" s="5" t="s">
        <v>40</v>
      </c>
      <c r="L4" s="5">
        <v>530</v>
      </c>
      <c r="M4" s="5" t="s">
        <v>40</v>
      </c>
      <c r="N4" s="5" t="s">
        <v>40</v>
      </c>
      <c r="O4" s="18">
        <f t="shared" si="0"/>
        <v>5</v>
      </c>
      <c r="P4" s="18">
        <f t="shared" si="1"/>
        <v>2.1405492730210018</v>
      </c>
    </row>
    <row r="5" spans="1:16" ht="18.75" customHeight="1" x14ac:dyDescent="0.25">
      <c r="A5" s="4" t="s">
        <v>369</v>
      </c>
      <c r="B5" s="5" t="s">
        <v>161</v>
      </c>
      <c r="C5" s="5" t="s">
        <v>355</v>
      </c>
      <c r="D5" s="5" t="s">
        <v>434</v>
      </c>
      <c r="E5" s="5" t="s">
        <v>24</v>
      </c>
      <c r="F5" s="5" t="s">
        <v>385</v>
      </c>
      <c r="G5" s="5" t="s">
        <v>386</v>
      </c>
      <c r="H5" s="6">
        <v>1.1499999999999999</v>
      </c>
      <c r="I5" s="5">
        <v>2</v>
      </c>
      <c r="J5" s="5" t="s">
        <v>40</v>
      </c>
      <c r="K5" s="5" t="s">
        <v>40</v>
      </c>
      <c r="L5" s="5">
        <v>2570</v>
      </c>
      <c r="M5" s="5" t="s">
        <v>40</v>
      </c>
      <c r="N5" s="5" t="s">
        <v>40</v>
      </c>
      <c r="O5" s="18">
        <f t="shared" si="0"/>
        <v>10</v>
      </c>
      <c r="P5" s="18">
        <f t="shared" si="1"/>
        <v>10.379644588045235</v>
      </c>
    </row>
    <row r="6" spans="1:16" ht="18.75" customHeight="1" x14ac:dyDescent="0.25">
      <c r="A6" s="4" t="s">
        <v>370</v>
      </c>
      <c r="B6" s="5" t="s">
        <v>161</v>
      </c>
      <c r="C6" s="5" t="s">
        <v>435</v>
      </c>
      <c r="D6" s="5" t="s">
        <v>436</v>
      </c>
      <c r="E6" s="5" t="s">
        <v>25</v>
      </c>
      <c r="F6" s="5" t="s">
        <v>387</v>
      </c>
      <c r="G6" s="5" t="s">
        <v>388</v>
      </c>
      <c r="H6" s="6">
        <v>1.7</v>
      </c>
      <c r="I6" s="5">
        <v>2</v>
      </c>
      <c r="J6" s="5" t="s">
        <v>40</v>
      </c>
      <c r="K6" s="5" t="s">
        <v>40</v>
      </c>
      <c r="L6" s="5">
        <v>6280</v>
      </c>
      <c r="M6" s="5" t="s">
        <v>40</v>
      </c>
      <c r="N6" s="5" t="s">
        <v>40</v>
      </c>
      <c r="O6" s="18">
        <f t="shared" si="0"/>
        <v>10</v>
      </c>
      <c r="P6" s="18">
        <f t="shared" si="1"/>
        <v>25.363489499192244</v>
      </c>
    </row>
    <row r="7" spans="1:16" ht="18.75" customHeight="1" x14ac:dyDescent="0.25">
      <c r="A7" s="4" t="s">
        <v>371</v>
      </c>
      <c r="B7" s="5" t="s">
        <v>161</v>
      </c>
      <c r="C7" s="5" t="s">
        <v>437</v>
      </c>
      <c r="D7" s="5" t="s">
        <v>438</v>
      </c>
      <c r="E7" s="5" t="s">
        <v>24</v>
      </c>
      <c r="F7" s="5" t="s">
        <v>389</v>
      </c>
      <c r="G7" s="5" t="s">
        <v>390</v>
      </c>
      <c r="H7" s="6">
        <v>0.15</v>
      </c>
      <c r="I7" s="5">
        <v>2</v>
      </c>
      <c r="J7" s="5" t="s">
        <v>40</v>
      </c>
      <c r="K7" s="5" t="s">
        <v>40</v>
      </c>
      <c r="L7" s="5">
        <v>2730</v>
      </c>
      <c r="M7" s="5" t="s">
        <v>40</v>
      </c>
      <c r="N7" s="5" t="s">
        <v>40</v>
      </c>
      <c r="O7" s="18">
        <f t="shared" si="0"/>
        <v>10</v>
      </c>
      <c r="P7" s="18">
        <f t="shared" si="1"/>
        <v>11.025848142164781</v>
      </c>
    </row>
    <row r="8" spans="1:16" ht="18.75" customHeight="1" x14ac:dyDescent="0.25">
      <c r="A8" s="4" t="s">
        <v>372</v>
      </c>
      <c r="B8" s="5" t="s">
        <v>161</v>
      </c>
      <c r="C8" s="5" t="s">
        <v>438</v>
      </c>
      <c r="D8" s="5" t="s">
        <v>441</v>
      </c>
      <c r="E8" s="5" t="s">
        <v>25</v>
      </c>
      <c r="F8" s="5" t="s">
        <v>439</v>
      </c>
      <c r="G8" s="5" t="s">
        <v>440</v>
      </c>
      <c r="H8" s="6">
        <v>1.83</v>
      </c>
      <c r="I8" s="5">
        <v>2</v>
      </c>
      <c r="J8" s="5" t="s">
        <v>40</v>
      </c>
      <c r="K8" s="5" t="s">
        <v>40</v>
      </c>
      <c r="L8" s="5">
        <v>1730</v>
      </c>
      <c r="M8" s="5" t="s">
        <v>40</v>
      </c>
      <c r="N8" s="5" t="s">
        <v>40</v>
      </c>
      <c r="O8" s="18">
        <f t="shared" si="0"/>
        <v>10</v>
      </c>
      <c r="P8" s="18">
        <f t="shared" si="1"/>
        <v>6.9870759289176094</v>
      </c>
    </row>
    <row r="9" spans="1:16" ht="18.75" customHeight="1" x14ac:dyDescent="0.25">
      <c r="A9" s="4" t="s">
        <v>373</v>
      </c>
      <c r="B9" s="5" t="s">
        <v>161</v>
      </c>
      <c r="C9" s="5" t="s">
        <v>441</v>
      </c>
      <c r="D9" s="5" t="s">
        <v>442</v>
      </c>
      <c r="E9" s="5" t="s">
        <v>144</v>
      </c>
      <c r="F9" s="5" t="s">
        <v>391</v>
      </c>
      <c r="G9" s="5" t="s">
        <v>443</v>
      </c>
      <c r="H9" s="6">
        <v>0.38</v>
      </c>
      <c r="I9" s="5">
        <v>3</v>
      </c>
      <c r="J9" s="5" t="s">
        <v>40</v>
      </c>
      <c r="K9" s="5" t="s">
        <v>40</v>
      </c>
      <c r="L9" s="5">
        <v>6180</v>
      </c>
      <c r="M9" s="5" t="s">
        <v>40</v>
      </c>
      <c r="N9" s="5" t="s">
        <v>40</v>
      </c>
      <c r="O9" s="18">
        <f t="shared" si="0"/>
        <v>15</v>
      </c>
      <c r="P9" s="18">
        <f t="shared" si="1"/>
        <v>24.959612277867528</v>
      </c>
    </row>
    <row r="10" spans="1:16" ht="18.75" customHeight="1" x14ac:dyDescent="0.25">
      <c r="A10" s="4" t="s">
        <v>374</v>
      </c>
      <c r="B10" s="5" t="s">
        <v>378</v>
      </c>
      <c r="C10" s="5" t="s">
        <v>445</v>
      </c>
      <c r="D10" s="5" t="s">
        <v>438</v>
      </c>
      <c r="E10" s="5" t="s">
        <v>25</v>
      </c>
      <c r="F10" s="5" t="s">
        <v>392</v>
      </c>
      <c r="G10" s="5" t="s">
        <v>444</v>
      </c>
      <c r="H10" s="6">
        <v>1.5449999999999999</v>
      </c>
      <c r="I10" s="5">
        <v>1</v>
      </c>
      <c r="J10" s="5" t="s">
        <v>40</v>
      </c>
      <c r="K10" s="5" t="s">
        <v>40</v>
      </c>
      <c r="L10" s="5">
        <v>800</v>
      </c>
      <c r="M10" s="5" t="s">
        <v>40</v>
      </c>
      <c r="N10" s="5" t="s">
        <v>40</v>
      </c>
      <c r="O10" s="18">
        <f t="shared" si="0"/>
        <v>5</v>
      </c>
      <c r="P10" s="18">
        <f t="shared" si="1"/>
        <v>3.2310177705977381</v>
      </c>
    </row>
    <row r="11" spans="1:16" ht="18.75" customHeight="1" x14ac:dyDescent="0.25">
      <c r="A11" s="8" t="s">
        <v>375</v>
      </c>
      <c r="B11" s="9" t="s">
        <v>379</v>
      </c>
      <c r="C11" s="9" t="s">
        <v>438</v>
      </c>
      <c r="D11" s="9" t="s">
        <v>446</v>
      </c>
      <c r="E11" s="9" t="s">
        <v>25</v>
      </c>
      <c r="F11" s="9" t="s">
        <v>393</v>
      </c>
      <c r="G11" s="9" t="s">
        <v>394</v>
      </c>
      <c r="H11" s="10">
        <v>0.57999999999999996</v>
      </c>
      <c r="I11" s="9" t="s">
        <v>40</v>
      </c>
      <c r="J11" s="9">
        <v>1</v>
      </c>
      <c r="K11" s="9" t="s">
        <v>40</v>
      </c>
      <c r="L11" s="9" t="s">
        <v>40</v>
      </c>
      <c r="M11" s="9">
        <v>390</v>
      </c>
      <c r="N11" s="9" t="s">
        <v>40</v>
      </c>
      <c r="O11" s="19">
        <f>100/$I$15*J11</f>
        <v>5</v>
      </c>
      <c r="P11" s="19">
        <f>100/$L$15*M11</f>
        <v>1.5751211631663975</v>
      </c>
    </row>
    <row r="12" spans="1:16" ht="18.75" customHeight="1" x14ac:dyDescent="0.25">
      <c r="A12" s="8" t="s">
        <v>376</v>
      </c>
      <c r="B12" s="9" t="s">
        <v>380</v>
      </c>
      <c r="C12" s="9" t="s">
        <v>75</v>
      </c>
      <c r="D12" s="9" t="s">
        <v>447</v>
      </c>
      <c r="E12" s="9" t="s">
        <v>25</v>
      </c>
      <c r="F12" s="9" t="s">
        <v>395</v>
      </c>
      <c r="G12" s="9" t="s">
        <v>396</v>
      </c>
      <c r="H12" s="10">
        <v>3.944</v>
      </c>
      <c r="I12" s="9" t="s">
        <v>40</v>
      </c>
      <c r="J12" s="9">
        <v>2</v>
      </c>
      <c r="K12" s="9" t="s">
        <v>40</v>
      </c>
      <c r="L12" s="9" t="s">
        <v>40</v>
      </c>
      <c r="M12" s="9">
        <v>1660</v>
      </c>
      <c r="N12" s="9" t="s">
        <v>40</v>
      </c>
      <c r="O12" s="19">
        <f>100/$I$15*J12</f>
        <v>10</v>
      </c>
      <c r="P12" s="19">
        <f>100/$L$15*M12</f>
        <v>6.7043618739903073</v>
      </c>
    </row>
    <row r="13" spans="1:16" ht="18.75" customHeight="1" thickBot="1" x14ac:dyDescent="0.3">
      <c r="A13" s="8" t="s">
        <v>377</v>
      </c>
      <c r="B13" s="9" t="s">
        <v>380</v>
      </c>
      <c r="C13" s="9" t="s">
        <v>75</v>
      </c>
      <c r="D13" s="9" t="s">
        <v>447</v>
      </c>
      <c r="E13" s="9" t="s">
        <v>24</v>
      </c>
      <c r="F13" s="9" t="s">
        <v>395</v>
      </c>
      <c r="G13" s="9" t="s">
        <v>396</v>
      </c>
      <c r="H13" s="10">
        <v>5.3520000000000003</v>
      </c>
      <c r="I13" s="9" t="s">
        <v>40</v>
      </c>
      <c r="J13" s="9">
        <v>2</v>
      </c>
      <c r="K13" s="9" t="s">
        <v>40</v>
      </c>
      <c r="L13" s="9" t="s">
        <v>40</v>
      </c>
      <c r="M13" s="9">
        <v>1180</v>
      </c>
      <c r="N13" s="9" t="s">
        <v>40</v>
      </c>
      <c r="O13" s="19">
        <f>100/$I$15*J13</f>
        <v>10</v>
      </c>
      <c r="P13" s="19">
        <f>100/$L$15*M13</f>
        <v>4.765751211631664</v>
      </c>
    </row>
    <row r="14" spans="1:16" ht="26.25" customHeight="1" thickBot="1" x14ac:dyDescent="0.3">
      <c r="A14" s="1"/>
      <c r="G14" s="63" t="s">
        <v>69</v>
      </c>
      <c r="H14" s="63"/>
      <c r="I14" s="15">
        <f t="shared" ref="I14:P14" si="2">SUM(I3:I13)</f>
        <v>15</v>
      </c>
      <c r="J14" s="16">
        <f t="shared" si="2"/>
        <v>5</v>
      </c>
      <c r="K14" s="17">
        <f t="shared" si="2"/>
        <v>0</v>
      </c>
      <c r="L14" s="15">
        <f t="shared" si="2"/>
        <v>21530</v>
      </c>
      <c r="M14" s="16">
        <f t="shared" si="2"/>
        <v>3230</v>
      </c>
      <c r="N14" s="22">
        <f t="shared" si="2"/>
        <v>0</v>
      </c>
      <c r="O14" s="23">
        <f t="shared" si="2"/>
        <v>100</v>
      </c>
      <c r="P14" s="24">
        <f t="shared" si="2"/>
        <v>100</v>
      </c>
    </row>
    <row r="15" spans="1:16" ht="26.25" customHeight="1" thickBot="1" x14ac:dyDescent="0.3">
      <c r="A15" s="1"/>
      <c r="G15" s="67" t="s">
        <v>70</v>
      </c>
      <c r="H15" s="68"/>
      <c r="I15" s="64">
        <f>SUM(I14:K14)</f>
        <v>20</v>
      </c>
      <c r="J15" s="65"/>
      <c r="K15" s="66"/>
      <c r="L15" s="64">
        <f>SUM(L14:N14)</f>
        <v>24760</v>
      </c>
      <c r="M15" s="65"/>
      <c r="N15" s="66"/>
      <c r="O15" s="2"/>
      <c r="P15" s="2"/>
    </row>
    <row r="16" spans="1:16" x14ac:dyDescent="0.25">
      <c r="A16" s="1"/>
      <c r="H16" s="3"/>
    </row>
  </sheetData>
  <sheetProtection password="CCD1" sheet="1" objects="1" scenarios="1"/>
  <mergeCells count="7">
    <mergeCell ref="I1:K1"/>
    <mergeCell ref="L1:N1"/>
    <mergeCell ref="O1:P1"/>
    <mergeCell ref="G14:H14"/>
    <mergeCell ref="G15:H15"/>
    <mergeCell ref="I15:K15"/>
    <mergeCell ref="L15:N1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M26" sqref="M26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20</v>
      </c>
      <c r="L2" s="7" t="s">
        <v>18</v>
      </c>
      <c r="M2" s="7" t="s">
        <v>19</v>
      </c>
      <c r="N2" s="7" t="s">
        <v>20</v>
      </c>
      <c r="O2" s="7" t="s">
        <v>16</v>
      </c>
      <c r="P2" s="7" t="s">
        <v>17</v>
      </c>
    </row>
    <row r="3" spans="1:16" ht="18.75" customHeight="1" x14ac:dyDescent="0.25">
      <c r="A3" s="4" t="s">
        <v>397</v>
      </c>
      <c r="B3" s="5" t="s">
        <v>161</v>
      </c>
      <c r="C3" s="5" t="s">
        <v>454</v>
      </c>
      <c r="D3" s="5" t="s">
        <v>455</v>
      </c>
      <c r="E3" s="5" t="s">
        <v>25</v>
      </c>
      <c r="F3" s="5" t="s">
        <v>452</v>
      </c>
      <c r="G3" s="5" t="s">
        <v>453</v>
      </c>
      <c r="H3" s="6">
        <v>0.3</v>
      </c>
      <c r="I3" s="5">
        <v>1</v>
      </c>
      <c r="J3" s="5" t="s">
        <v>40</v>
      </c>
      <c r="K3" s="5" t="s">
        <v>40</v>
      </c>
      <c r="L3" s="5">
        <v>2730</v>
      </c>
      <c r="M3" s="5" t="s">
        <v>40</v>
      </c>
      <c r="N3" s="5" t="s">
        <v>40</v>
      </c>
      <c r="O3" s="18">
        <f>100/$I$17*I3</f>
        <v>6.25</v>
      </c>
      <c r="P3" s="18">
        <f>100/$L$17*L3</f>
        <v>13.588850174216027</v>
      </c>
    </row>
    <row r="4" spans="1:16" ht="18.75" customHeight="1" x14ac:dyDescent="0.25">
      <c r="A4" s="4" t="s">
        <v>398</v>
      </c>
      <c r="B4" s="5" t="s">
        <v>161</v>
      </c>
      <c r="C4" s="5" t="s">
        <v>456</v>
      </c>
      <c r="D4" s="5" t="s">
        <v>473</v>
      </c>
      <c r="E4" s="5" t="s">
        <v>25</v>
      </c>
      <c r="F4" s="5" t="s">
        <v>410</v>
      </c>
      <c r="G4" s="5" t="s">
        <v>411</v>
      </c>
      <c r="H4" s="6">
        <v>1.95</v>
      </c>
      <c r="I4" s="5">
        <v>2</v>
      </c>
      <c r="J4" s="5" t="s">
        <v>40</v>
      </c>
      <c r="K4" s="5" t="s">
        <v>40</v>
      </c>
      <c r="L4" s="5">
        <v>3450</v>
      </c>
      <c r="M4" s="5" t="s">
        <v>40</v>
      </c>
      <c r="N4" s="5" t="s">
        <v>40</v>
      </c>
      <c r="O4" s="18">
        <f>100/$I$17*I4</f>
        <v>12.5</v>
      </c>
      <c r="P4" s="18">
        <f>100/$L$17*L4</f>
        <v>17.172722747635639</v>
      </c>
    </row>
    <row r="5" spans="1:16" ht="18.75" customHeight="1" x14ac:dyDescent="0.25">
      <c r="A5" s="8" t="s">
        <v>399</v>
      </c>
      <c r="B5" s="9" t="s">
        <v>104</v>
      </c>
      <c r="C5" s="9" t="s">
        <v>458</v>
      </c>
      <c r="D5" s="9" t="s">
        <v>457</v>
      </c>
      <c r="E5" s="9" t="s">
        <v>25</v>
      </c>
      <c r="F5" s="9" t="s">
        <v>412</v>
      </c>
      <c r="G5" s="9" t="s">
        <v>413</v>
      </c>
      <c r="H5" s="10">
        <v>0.37</v>
      </c>
      <c r="I5" s="9" t="s">
        <v>40</v>
      </c>
      <c r="J5" s="9">
        <v>2</v>
      </c>
      <c r="K5" s="9" t="s">
        <v>40</v>
      </c>
      <c r="L5" s="9" t="s">
        <v>40</v>
      </c>
      <c r="M5" s="9">
        <v>780</v>
      </c>
      <c r="N5" s="9" t="s">
        <v>40</v>
      </c>
      <c r="O5" s="19">
        <f>100/$I$17*J5</f>
        <v>12.5</v>
      </c>
      <c r="P5" s="19">
        <f>100/$L$17*M5</f>
        <v>3.8825286212045791</v>
      </c>
    </row>
    <row r="6" spans="1:16" ht="18.75" customHeight="1" x14ac:dyDescent="0.25">
      <c r="A6" s="8" t="s">
        <v>400</v>
      </c>
      <c r="B6" s="9" t="s">
        <v>104</v>
      </c>
      <c r="C6" s="9" t="s">
        <v>458</v>
      </c>
      <c r="D6" s="9" t="s">
        <v>457</v>
      </c>
      <c r="E6" s="9" t="s">
        <v>24</v>
      </c>
      <c r="F6" s="9" t="s">
        <v>412</v>
      </c>
      <c r="G6" s="9" t="s">
        <v>413</v>
      </c>
      <c r="H6" s="10">
        <v>1.42</v>
      </c>
      <c r="I6" s="9" t="s">
        <v>40</v>
      </c>
      <c r="J6" s="9">
        <v>1</v>
      </c>
      <c r="K6" s="9" t="s">
        <v>40</v>
      </c>
      <c r="L6" s="9" t="s">
        <v>40</v>
      </c>
      <c r="M6" s="9">
        <v>300</v>
      </c>
      <c r="N6" s="9" t="s">
        <v>40</v>
      </c>
      <c r="O6" s="19">
        <f>100/$I$17*J6</f>
        <v>6.25</v>
      </c>
      <c r="P6" s="19">
        <f>100/$L$17*M6</f>
        <v>1.4932802389248381</v>
      </c>
    </row>
    <row r="7" spans="1:16" ht="18.75" customHeight="1" x14ac:dyDescent="0.25">
      <c r="A7" s="8" t="s">
        <v>401</v>
      </c>
      <c r="B7" s="9" t="s">
        <v>335</v>
      </c>
      <c r="C7" s="9" t="s">
        <v>359</v>
      </c>
      <c r="D7" s="9" t="s">
        <v>459</v>
      </c>
      <c r="E7" s="9" t="s">
        <v>24</v>
      </c>
      <c r="F7" s="9" t="s">
        <v>414</v>
      </c>
      <c r="G7" s="9" t="s">
        <v>415</v>
      </c>
      <c r="H7" s="10">
        <v>2.6749999999999998</v>
      </c>
      <c r="I7" s="9" t="s">
        <v>40</v>
      </c>
      <c r="J7" s="9">
        <v>1</v>
      </c>
      <c r="K7" s="9" t="s">
        <v>40</v>
      </c>
      <c r="L7" s="9" t="s">
        <v>40</v>
      </c>
      <c r="M7" s="9">
        <v>1870</v>
      </c>
      <c r="N7" s="9" t="s">
        <v>40</v>
      </c>
      <c r="O7" s="19">
        <f>100/$I$17*J7</f>
        <v>6.25</v>
      </c>
      <c r="P7" s="19">
        <f>100/$L$17*M7</f>
        <v>9.3081134892981581</v>
      </c>
    </row>
    <row r="8" spans="1:16" ht="18.75" customHeight="1" x14ac:dyDescent="0.25">
      <c r="A8" s="8" t="s">
        <v>402</v>
      </c>
      <c r="B8" s="9" t="s">
        <v>335</v>
      </c>
      <c r="C8" s="9" t="s">
        <v>459</v>
      </c>
      <c r="D8" s="9" t="s">
        <v>460</v>
      </c>
      <c r="E8" s="9" t="s">
        <v>25</v>
      </c>
      <c r="F8" s="9" t="s">
        <v>415</v>
      </c>
      <c r="G8" s="9" t="s">
        <v>416</v>
      </c>
      <c r="H8" s="10">
        <v>0.375</v>
      </c>
      <c r="I8" s="9" t="s">
        <v>40</v>
      </c>
      <c r="J8" s="9">
        <v>1</v>
      </c>
      <c r="K8" s="9" t="s">
        <v>40</v>
      </c>
      <c r="L8" s="9" t="s">
        <v>40</v>
      </c>
      <c r="M8" s="9">
        <v>1360</v>
      </c>
      <c r="N8" s="9" t="s">
        <v>40</v>
      </c>
      <c r="O8" s="19">
        <f>100/$I$17*J8</f>
        <v>6.25</v>
      </c>
      <c r="P8" s="19">
        <f>100/$L$17*M8</f>
        <v>6.7695370831259325</v>
      </c>
    </row>
    <row r="9" spans="1:16" ht="18.75" customHeight="1" x14ac:dyDescent="0.25">
      <c r="A9" s="8" t="s">
        <v>403</v>
      </c>
      <c r="B9" s="9" t="s">
        <v>448</v>
      </c>
      <c r="C9" s="9" t="s">
        <v>154</v>
      </c>
      <c r="D9" s="9" t="s">
        <v>462</v>
      </c>
      <c r="E9" s="9" t="s">
        <v>25</v>
      </c>
      <c r="F9" s="9" t="s">
        <v>417</v>
      </c>
      <c r="G9" s="9" t="s">
        <v>461</v>
      </c>
      <c r="H9" s="10">
        <v>6.4000000000000001E-2</v>
      </c>
      <c r="I9" s="9" t="s">
        <v>40</v>
      </c>
      <c r="J9" s="9">
        <v>1</v>
      </c>
      <c r="K9" s="9" t="s">
        <v>40</v>
      </c>
      <c r="L9" s="9" t="s">
        <v>40</v>
      </c>
      <c r="M9" s="9">
        <v>1300</v>
      </c>
      <c r="N9" s="9" t="s">
        <v>40</v>
      </c>
      <c r="O9" s="19">
        <f t="shared" ref="O9:O11" si="0">100/$I$17*J9</f>
        <v>6.25</v>
      </c>
      <c r="P9" s="19">
        <f t="shared" ref="P9:P11" si="1">100/$L$17*M9</f>
        <v>6.4708810353409651</v>
      </c>
    </row>
    <row r="10" spans="1:16" ht="18.75" customHeight="1" x14ac:dyDescent="0.25">
      <c r="A10" s="8" t="s">
        <v>404</v>
      </c>
      <c r="B10" s="9" t="s">
        <v>448</v>
      </c>
      <c r="C10" s="9" t="s">
        <v>464</v>
      </c>
      <c r="D10" s="9" t="s">
        <v>465</v>
      </c>
      <c r="E10" s="9" t="s">
        <v>24</v>
      </c>
      <c r="F10" s="9" t="s">
        <v>463</v>
      </c>
      <c r="G10" s="9" t="s">
        <v>418</v>
      </c>
      <c r="H10" s="10">
        <v>0.53400000000000003</v>
      </c>
      <c r="I10" s="9" t="s">
        <v>40</v>
      </c>
      <c r="J10" s="9">
        <v>1</v>
      </c>
      <c r="K10" s="9" t="s">
        <v>40</v>
      </c>
      <c r="L10" s="9" t="s">
        <v>40</v>
      </c>
      <c r="M10" s="9">
        <v>1000</v>
      </c>
      <c r="N10" s="9" t="s">
        <v>40</v>
      </c>
      <c r="O10" s="19">
        <f t="shared" si="0"/>
        <v>6.25</v>
      </c>
      <c r="P10" s="19">
        <f t="shared" si="1"/>
        <v>4.9776007964161266</v>
      </c>
    </row>
    <row r="11" spans="1:16" ht="18.75" customHeight="1" x14ac:dyDescent="0.25">
      <c r="A11" s="8" t="s">
        <v>405</v>
      </c>
      <c r="B11" s="9" t="s">
        <v>448</v>
      </c>
      <c r="C11" s="9" t="s">
        <v>464</v>
      </c>
      <c r="D11" s="9" t="s">
        <v>465</v>
      </c>
      <c r="E11" s="9" t="s">
        <v>24</v>
      </c>
      <c r="F11" s="9" t="s">
        <v>418</v>
      </c>
      <c r="G11" s="9" t="s">
        <v>419</v>
      </c>
      <c r="H11" s="10">
        <v>0.76</v>
      </c>
      <c r="I11" s="9" t="s">
        <v>40</v>
      </c>
      <c r="J11" s="9">
        <v>1</v>
      </c>
      <c r="K11" s="9" t="s">
        <v>40</v>
      </c>
      <c r="L11" s="9" t="s">
        <v>40</v>
      </c>
      <c r="M11" s="9">
        <v>1560</v>
      </c>
      <c r="N11" s="9" t="s">
        <v>40</v>
      </c>
      <c r="O11" s="19">
        <f t="shared" si="0"/>
        <v>6.25</v>
      </c>
      <c r="P11" s="19">
        <f t="shared" si="1"/>
        <v>7.7650572424091582</v>
      </c>
    </row>
    <row r="12" spans="1:16" ht="18.75" customHeight="1" x14ac:dyDescent="0.25">
      <c r="A12" s="8" t="s">
        <v>406</v>
      </c>
      <c r="B12" s="9" t="s">
        <v>449</v>
      </c>
      <c r="C12" s="9" t="s">
        <v>466</v>
      </c>
      <c r="D12" s="9" t="s">
        <v>467</v>
      </c>
      <c r="E12" s="9" t="s">
        <v>24</v>
      </c>
      <c r="F12" s="9" t="s">
        <v>420</v>
      </c>
      <c r="G12" s="9" t="s">
        <v>421</v>
      </c>
      <c r="H12" s="10">
        <v>1.97</v>
      </c>
      <c r="I12" s="9" t="s">
        <v>40</v>
      </c>
      <c r="J12" s="9">
        <v>2</v>
      </c>
      <c r="K12" s="9" t="s">
        <v>40</v>
      </c>
      <c r="L12" s="9" t="s">
        <v>40</v>
      </c>
      <c r="M12" s="9">
        <v>380</v>
      </c>
      <c r="N12" s="9" t="s">
        <v>40</v>
      </c>
      <c r="O12" s="19">
        <f>100/$I$17*J12</f>
        <v>12.5</v>
      </c>
      <c r="P12" s="19">
        <f>100/$L$17*M12</f>
        <v>1.8914883026381282</v>
      </c>
    </row>
    <row r="13" spans="1:16" ht="18.75" customHeight="1" x14ac:dyDescent="0.25">
      <c r="A13" s="8" t="s">
        <v>407</v>
      </c>
      <c r="B13" s="9" t="s">
        <v>229</v>
      </c>
      <c r="C13" s="9" t="s">
        <v>468</v>
      </c>
      <c r="D13" s="9" t="s">
        <v>469</v>
      </c>
      <c r="E13" s="9" t="s">
        <v>25</v>
      </c>
      <c r="F13" s="9" t="s">
        <v>422</v>
      </c>
      <c r="G13" s="9" t="s">
        <v>423</v>
      </c>
      <c r="H13" s="10">
        <v>1.5</v>
      </c>
      <c r="I13" s="9" t="s">
        <v>40</v>
      </c>
      <c r="J13" s="9">
        <v>1</v>
      </c>
      <c r="K13" s="9" t="s">
        <v>40</v>
      </c>
      <c r="L13" s="9" t="s">
        <v>40</v>
      </c>
      <c r="M13" s="9">
        <v>3580</v>
      </c>
      <c r="N13" s="9" t="s">
        <v>40</v>
      </c>
      <c r="O13" s="19">
        <f>100/$I$17*J13</f>
        <v>6.25</v>
      </c>
      <c r="P13" s="19">
        <f>100/$L$17*M13</f>
        <v>17.819810851169734</v>
      </c>
    </row>
    <row r="14" spans="1:16" ht="18.75" customHeight="1" x14ac:dyDescent="0.25">
      <c r="A14" s="11" t="s">
        <v>408</v>
      </c>
      <c r="B14" s="12" t="s">
        <v>450</v>
      </c>
      <c r="C14" s="12" t="s">
        <v>456</v>
      </c>
      <c r="D14" s="12" t="s">
        <v>470</v>
      </c>
      <c r="E14" s="12" t="s">
        <v>25</v>
      </c>
      <c r="F14" s="12" t="s">
        <v>424</v>
      </c>
      <c r="G14" s="12" t="s">
        <v>425</v>
      </c>
      <c r="H14" s="13">
        <v>2.14</v>
      </c>
      <c r="I14" s="12" t="s">
        <v>40</v>
      </c>
      <c r="J14" s="12" t="s">
        <v>40</v>
      </c>
      <c r="K14" s="12">
        <v>1</v>
      </c>
      <c r="L14" s="12" t="s">
        <v>40</v>
      </c>
      <c r="M14" s="12" t="s">
        <v>40</v>
      </c>
      <c r="N14" s="12">
        <v>530</v>
      </c>
      <c r="O14" s="20">
        <f>100/$I$17*K14</f>
        <v>6.25</v>
      </c>
      <c r="P14" s="20">
        <f>100/$L$17*N14</f>
        <v>2.6381284221005474</v>
      </c>
    </row>
    <row r="15" spans="1:16" ht="18.75" customHeight="1" thickBot="1" x14ac:dyDescent="0.3">
      <c r="A15" s="11" t="s">
        <v>409</v>
      </c>
      <c r="B15" s="12" t="s">
        <v>451</v>
      </c>
      <c r="C15" s="12" t="s">
        <v>471</v>
      </c>
      <c r="D15" s="12" t="s">
        <v>472</v>
      </c>
      <c r="E15" s="12" t="s">
        <v>25</v>
      </c>
      <c r="F15" s="12" t="s">
        <v>426</v>
      </c>
      <c r="G15" s="12" t="s">
        <v>427</v>
      </c>
      <c r="H15" s="13">
        <v>0.86499999999999999</v>
      </c>
      <c r="I15" s="14" t="s">
        <v>40</v>
      </c>
      <c r="J15" s="14" t="s">
        <v>40</v>
      </c>
      <c r="K15" s="14">
        <v>1</v>
      </c>
      <c r="L15" s="12" t="s">
        <v>40</v>
      </c>
      <c r="M15" s="12" t="s">
        <v>40</v>
      </c>
      <c r="N15" s="12">
        <v>1250</v>
      </c>
      <c r="O15" s="21">
        <f>100/$I$17*K15</f>
        <v>6.25</v>
      </c>
      <c r="P15" s="21">
        <f>100/$L$17*N15</f>
        <v>6.2220009955201592</v>
      </c>
    </row>
    <row r="16" spans="1:16" ht="26.25" customHeight="1" thickBot="1" x14ac:dyDescent="0.3">
      <c r="A16" s="1"/>
      <c r="G16" s="63" t="s">
        <v>69</v>
      </c>
      <c r="H16" s="63"/>
      <c r="I16" s="15">
        <f t="shared" ref="I16:P16" si="2">SUM(I3:I15)</f>
        <v>3</v>
      </c>
      <c r="J16" s="16">
        <f t="shared" si="2"/>
        <v>11</v>
      </c>
      <c r="K16" s="17">
        <f t="shared" si="2"/>
        <v>2</v>
      </c>
      <c r="L16" s="15">
        <f t="shared" si="2"/>
        <v>6180</v>
      </c>
      <c r="M16" s="16">
        <f t="shared" si="2"/>
        <v>12130</v>
      </c>
      <c r="N16" s="22">
        <f t="shared" si="2"/>
        <v>1780</v>
      </c>
      <c r="O16" s="23">
        <f t="shared" si="2"/>
        <v>100</v>
      </c>
      <c r="P16" s="24">
        <f t="shared" si="2"/>
        <v>100</v>
      </c>
    </row>
    <row r="17" spans="1:16" ht="26.25" customHeight="1" thickBot="1" x14ac:dyDescent="0.3">
      <c r="A17" s="1"/>
      <c r="G17" s="67" t="s">
        <v>70</v>
      </c>
      <c r="H17" s="68"/>
      <c r="I17" s="64">
        <f>SUM(I16:K16)</f>
        <v>16</v>
      </c>
      <c r="J17" s="65"/>
      <c r="K17" s="66"/>
      <c r="L17" s="64">
        <f>SUM(L16:N16)</f>
        <v>20090</v>
      </c>
      <c r="M17" s="65"/>
      <c r="N17" s="66"/>
      <c r="O17" s="2"/>
      <c r="P17" s="2"/>
    </row>
    <row r="18" spans="1:16" x14ac:dyDescent="0.25">
      <c r="A18" s="1"/>
      <c r="H18" s="3"/>
    </row>
  </sheetData>
  <sheetProtection password="CCD1" sheet="1" objects="1" scenarios="1"/>
  <mergeCells count="7">
    <mergeCell ref="I1:K1"/>
    <mergeCell ref="L1:N1"/>
    <mergeCell ref="O1:P1"/>
    <mergeCell ref="G16:H16"/>
    <mergeCell ref="G17:H17"/>
    <mergeCell ref="I17:K17"/>
    <mergeCell ref="L17:N1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M26" sqref="M26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25" t="s">
        <v>20</v>
      </c>
      <c r="L2" s="7" t="s">
        <v>18</v>
      </c>
      <c r="M2" s="7" t="s">
        <v>19</v>
      </c>
      <c r="N2" s="7" t="s">
        <v>20</v>
      </c>
      <c r="O2" s="7" t="s">
        <v>16</v>
      </c>
      <c r="P2" s="7" t="s">
        <v>17</v>
      </c>
    </row>
    <row r="3" spans="1:16" ht="18.75" customHeight="1" x14ac:dyDescent="0.25">
      <c r="A3" s="4" t="s">
        <v>84</v>
      </c>
      <c r="B3" s="5" t="s">
        <v>102</v>
      </c>
      <c r="C3" s="5" t="s">
        <v>136</v>
      </c>
      <c r="D3" s="5" t="s">
        <v>139</v>
      </c>
      <c r="E3" s="5" t="s">
        <v>24</v>
      </c>
      <c r="F3" s="5" t="s">
        <v>109</v>
      </c>
      <c r="G3" s="5" t="s">
        <v>118</v>
      </c>
      <c r="H3" s="6">
        <v>0.63</v>
      </c>
      <c r="I3" s="5">
        <v>5</v>
      </c>
      <c r="J3" s="5" t="s">
        <v>40</v>
      </c>
      <c r="K3" s="5" t="s">
        <v>40</v>
      </c>
      <c r="L3" s="5">
        <v>4110</v>
      </c>
      <c r="M3" s="5" t="s">
        <v>40</v>
      </c>
      <c r="N3" s="5" t="s">
        <v>40</v>
      </c>
      <c r="O3" s="18">
        <f t="shared" ref="O3:O14" si="0">100/$I$23*I3</f>
        <v>10.869565217391305</v>
      </c>
      <c r="P3" s="18">
        <f t="shared" ref="P3:P14" si="1">100/$L$23*L3</f>
        <v>9.7555186328032271</v>
      </c>
    </row>
    <row r="4" spans="1:16" ht="18.75" customHeight="1" x14ac:dyDescent="0.25">
      <c r="A4" s="4" t="s">
        <v>85</v>
      </c>
      <c r="B4" s="5" t="s">
        <v>102</v>
      </c>
      <c r="C4" s="5" t="s">
        <v>137</v>
      </c>
      <c r="D4" s="5" t="s">
        <v>138</v>
      </c>
      <c r="E4" s="5" t="s">
        <v>144</v>
      </c>
      <c r="F4" s="5" t="s">
        <v>110</v>
      </c>
      <c r="G4" s="5" t="s">
        <v>119</v>
      </c>
      <c r="H4" s="6">
        <v>4.82</v>
      </c>
      <c r="I4" s="5">
        <v>7</v>
      </c>
      <c r="J4" s="5" t="s">
        <v>40</v>
      </c>
      <c r="K4" s="5" t="s">
        <v>40</v>
      </c>
      <c r="L4" s="5">
        <v>3350</v>
      </c>
      <c r="M4" s="5" t="s">
        <v>40</v>
      </c>
      <c r="N4" s="5" t="s">
        <v>40</v>
      </c>
      <c r="O4" s="18">
        <f t="shared" si="0"/>
        <v>15.217391304347824</v>
      </c>
      <c r="P4" s="18">
        <f t="shared" si="1"/>
        <v>7.9515784476619977</v>
      </c>
    </row>
    <row r="5" spans="1:16" ht="18.75" customHeight="1" x14ac:dyDescent="0.25">
      <c r="A5" s="4" t="s">
        <v>86</v>
      </c>
      <c r="B5" s="5" t="s">
        <v>103</v>
      </c>
      <c r="C5" s="5" t="s">
        <v>145</v>
      </c>
      <c r="D5" s="5" t="s">
        <v>138</v>
      </c>
      <c r="E5" s="5" t="s">
        <v>24</v>
      </c>
      <c r="F5" s="5" t="s">
        <v>111</v>
      </c>
      <c r="G5" s="5" t="s">
        <v>115</v>
      </c>
      <c r="H5" s="6">
        <v>0.57999999999999996</v>
      </c>
      <c r="I5" s="5">
        <v>1</v>
      </c>
      <c r="J5" s="5" t="s">
        <v>40</v>
      </c>
      <c r="K5" s="5" t="s">
        <v>40</v>
      </c>
      <c r="L5" s="5">
        <v>510</v>
      </c>
      <c r="M5" s="5" t="s">
        <v>40</v>
      </c>
      <c r="N5" s="5" t="s">
        <v>40</v>
      </c>
      <c r="O5" s="18">
        <f t="shared" si="0"/>
        <v>2.1739130434782608</v>
      </c>
      <c r="P5" s="18">
        <f t="shared" si="1"/>
        <v>1.2105388084500355</v>
      </c>
    </row>
    <row r="6" spans="1:16" ht="18.75" customHeight="1" x14ac:dyDescent="0.25">
      <c r="A6" s="4" t="s">
        <v>87</v>
      </c>
      <c r="B6" s="5" t="s">
        <v>103</v>
      </c>
      <c r="C6" s="5" t="s">
        <v>138</v>
      </c>
      <c r="D6" s="5" t="s">
        <v>147</v>
      </c>
      <c r="E6" s="5" t="s">
        <v>25</v>
      </c>
      <c r="F6" s="5" t="s">
        <v>112</v>
      </c>
      <c r="G6" s="5" t="s">
        <v>113</v>
      </c>
      <c r="H6" s="6">
        <v>1.25</v>
      </c>
      <c r="I6" s="5">
        <v>1</v>
      </c>
      <c r="J6" s="5" t="s">
        <v>40</v>
      </c>
      <c r="K6" s="5" t="s">
        <v>40</v>
      </c>
      <c r="L6" s="5">
        <v>1270</v>
      </c>
      <c r="M6" s="5" t="s">
        <v>40</v>
      </c>
      <c r="N6" s="5" t="s">
        <v>40</v>
      </c>
      <c r="O6" s="18">
        <f t="shared" si="0"/>
        <v>2.1739130434782608</v>
      </c>
      <c r="P6" s="18">
        <f t="shared" si="1"/>
        <v>3.0144789935912648</v>
      </c>
    </row>
    <row r="7" spans="1:16" ht="18.75" customHeight="1" x14ac:dyDescent="0.25">
      <c r="A7" s="4" t="s">
        <v>88</v>
      </c>
      <c r="B7" s="5" t="s">
        <v>103</v>
      </c>
      <c r="C7" s="5" t="s">
        <v>147</v>
      </c>
      <c r="D7" s="5" t="s">
        <v>146</v>
      </c>
      <c r="E7" s="5" t="s">
        <v>24</v>
      </c>
      <c r="F7" s="5" t="s">
        <v>113</v>
      </c>
      <c r="G7" s="5" t="s">
        <v>120</v>
      </c>
      <c r="H7" s="6">
        <v>3.4</v>
      </c>
      <c r="I7" s="5">
        <v>2</v>
      </c>
      <c r="J7" s="5" t="s">
        <v>40</v>
      </c>
      <c r="K7" s="5" t="s">
        <v>40</v>
      </c>
      <c r="L7" s="5">
        <v>2030</v>
      </c>
      <c r="M7" s="5" t="s">
        <v>40</v>
      </c>
      <c r="N7" s="5" t="s">
        <v>40</v>
      </c>
      <c r="O7" s="18">
        <f t="shared" si="0"/>
        <v>4.3478260869565215</v>
      </c>
      <c r="P7" s="18">
        <f t="shared" si="1"/>
        <v>4.8184191787324941</v>
      </c>
    </row>
    <row r="8" spans="1:16" ht="18.75" customHeight="1" x14ac:dyDescent="0.25">
      <c r="A8" s="4" t="s">
        <v>89</v>
      </c>
      <c r="B8" s="5" t="s">
        <v>103</v>
      </c>
      <c r="C8" s="5" t="s">
        <v>148</v>
      </c>
      <c r="D8" s="5" t="s">
        <v>140</v>
      </c>
      <c r="E8" s="5" t="s">
        <v>25</v>
      </c>
      <c r="F8" s="5" t="s">
        <v>114</v>
      </c>
      <c r="G8" s="5" t="s">
        <v>121</v>
      </c>
      <c r="H8" s="6">
        <v>0.22</v>
      </c>
      <c r="I8" s="5">
        <v>1</v>
      </c>
      <c r="J8" s="5" t="s">
        <v>40</v>
      </c>
      <c r="K8" s="5" t="s">
        <v>40</v>
      </c>
      <c r="L8" s="5">
        <v>1660</v>
      </c>
      <c r="M8" s="5" t="s">
        <v>40</v>
      </c>
      <c r="N8" s="5" t="s">
        <v>40</v>
      </c>
      <c r="O8" s="18">
        <f t="shared" si="0"/>
        <v>2.1739130434782608</v>
      </c>
      <c r="P8" s="18">
        <f t="shared" si="1"/>
        <v>3.9401851412295272</v>
      </c>
    </row>
    <row r="9" spans="1:16" ht="18.75" customHeight="1" x14ac:dyDescent="0.25">
      <c r="A9" s="4" t="s">
        <v>90</v>
      </c>
      <c r="B9" s="5" t="s">
        <v>12</v>
      </c>
      <c r="C9" s="5" t="s">
        <v>138</v>
      </c>
      <c r="D9" s="5" t="s">
        <v>141</v>
      </c>
      <c r="E9" s="5" t="s">
        <v>24</v>
      </c>
      <c r="F9" s="5" t="s">
        <v>115</v>
      </c>
      <c r="G9" s="5" t="s">
        <v>122</v>
      </c>
      <c r="H9" s="6">
        <v>1.37</v>
      </c>
      <c r="I9" s="5">
        <v>2</v>
      </c>
      <c r="J9" s="5" t="s">
        <v>40</v>
      </c>
      <c r="K9" s="5" t="s">
        <v>40</v>
      </c>
      <c r="L9" s="5">
        <v>2350</v>
      </c>
      <c r="M9" s="5" t="s">
        <v>40</v>
      </c>
      <c r="N9" s="5" t="s">
        <v>40</v>
      </c>
      <c r="O9" s="18">
        <f t="shared" si="0"/>
        <v>4.3478260869565215</v>
      </c>
      <c r="P9" s="18">
        <f t="shared" si="1"/>
        <v>5.5779729408972223</v>
      </c>
    </row>
    <row r="10" spans="1:16" ht="18.75" customHeight="1" x14ac:dyDescent="0.25">
      <c r="A10" s="4" t="s">
        <v>91</v>
      </c>
      <c r="B10" s="5" t="s">
        <v>12</v>
      </c>
      <c r="C10" s="5" t="s">
        <v>138</v>
      </c>
      <c r="D10" s="5" t="s">
        <v>141</v>
      </c>
      <c r="E10" s="5" t="s">
        <v>24</v>
      </c>
      <c r="F10" s="5" t="s">
        <v>115</v>
      </c>
      <c r="G10" s="5" t="s">
        <v>122</v>
      </c>
      <c r="H10" s="6">
        <v>0.56000000000000005</v>
      </c>
      <c r="I10" s="5">
        <v>2</v>
      </c>
      <c r="J10" s="5" t="s">
        <v>40</v>
      </c>
      <c r="K10" s="5" t="s">
        <v>40</v>
      </c>
      <c r="L10" s="5">
        <v>1580</v>
      </c>
      <c r="M10" s="5" t="s">
        <v>40</v>
      </c>
      <c r="N10" s="5" t="s">
        <v>40</v>
      </c>
      <c r="O10" s="18">
        <f t="shared" si="0"/>
        <v>4.3478260869565215</v>
      </c>
      <c r="P10" s="18">
        <f t="shared" si="1"/>
        <v>3.7502967006883452</v>
      </c>
    </row>
    <row r="11" spans="1:16" ht="18.75" customHeight="1" x14ac:dyDescent="0.25">
      <c r="A11" s="4" t="s">
        <v>92</v>
      </c>
      <c r="B11" s="5" t="s">
        <v>12</v>
      </c>
      <c r="C11" s="5" t="s">
        <v>138</v>
      </c>
      <c r="D11" s="5" t="s">
        <v>141</v>
      </c>
      <c r="E11" s="5" t="s">
        <v>25</v>
      </c>
      <c r="F11" s="5" t="s">
        <v>115</v>
      </c>
      <c r="G11" s="5" t="s">
        <v>122</v>
      </c>
      <c r="H11" s="6">
        <v>0.94</v>
      </c>
      <c r="I11" s="5">
        <v>2</v>
      </c>
      <c r="J11" s="5" t="s">
        <v>40</v>
      </c>
      <c r="K11" s="5" t="s">
        <v>40</v>
      </c>
      <c r="L11" s="5">
        <v>2450</v>
      </c>
      <c r="M11" s="5" t="s">
        <v>40</v>
      </c>
      <c r="N11" s="5" t="s">
        <v>40</v>
      </c>
      <c r="O11" s="18">
        <f t="shared" si="0"/>
        <v>4.3478260869565215</v>
      </c>
      <c r="P11" s="18">
        <f t="shared" si="1"/>
        <v>5.8153334915736998</v>
      </c>
    </row>
    <row r="12" spans="1:16" ht="18.75" customHeight="1" x14ac:dyDescent="0.25">
      <c r="A12" s="4" t="s">
        <v>93</v>
      </c>
      <c r="B12" s="5" t="s">
        <v>12</v>
      </c>
      <c r="C12" s="5" t="s">
        <v>142</v>
      </c>
      <c r="D12" s="5" t="s">
        <v>143</v>
      </c>
      <c r="E12" s="5" t="s">
        <v>24</v>
      </c>
      <c r="F12" s="5" t="s">
        <v>116</v>
      </c>
      <c r="G12" s="5" t="s">
        <v>123</v>
      </c>
      <c r="H12" s="6">
        <v>0.6</v>
      </c>
      <c r="I12" s="5">
        <v>4</v>
      </c>
      <c r="J12" s="5" t="s">
        <v>40</v>
      </c>
      <c r="K12" s="5" t="s">
        <v>40</v>
      </c>
      <c r="L12" s="5">
        <v>5890</v>
      </c>
      <c r="M12" s="5" t="s">
        <v>40</v>
      </c>
      <c r="N12" s="5" t="s">
        <v>40</v>
      </c>
      <c r="O12" s="18">
        <f t="shared" si="0"/>
        <v>8.695652173913043</v>
      </c>
      <c r="P12" s="18">
        <f t="shared" si="1"/>
        <v>13.980536434844527</v>
      </c>
    </row>
    <row r="13" spans="1:16" ht="18.75" customHeight="1" x14ac:dyDescent="0.25">
      <c r="A13" s="4" t="s">
        <v>94</v>
      </c>
      <c r="B13" s="5" t="s">
        <v>12</v>
      </c>
      <c r="C13" s="5" t="s">
        <v>142</v>
      </c>
      <c r="D13" s="5" t="s">
        <v>143</v>
      </c>
      <c r="E13" s="5" t="s">
        <v>25</v>
      </c>
      <c r="F13" s="5" t="s">
        <v>116</v>
      </c>
      <c r="G13" s="5" t="s">
        <v>123</v>
      </c>
      <c r="H13" s="6">
        <v>0.39</v>
      </c>
      <c r="I13" s="5">
        <v>3</v>
      </c>
      <c r="J13" s="5" t="s">
        <v>40</v>
      </c>
      <c r="K13" s="5" t="s">
        <v>40</v>
      </c>
      <c r="L13" s="5">
        <v>2960</v>
      </c>
      <c r="M13" s="5" t="s">
        <v>40</v>
      </c>
      <c r="N13" s="5" t="s">
        <v>40</v>
      </c>
      <c r="O13" s="18">
        <f t="shared" si="0"/>
        <v>6.5217391304347823</v>
      </c>
      <c r="P13" s="18">
        <f t="shared" si="1"/>
        <v>7.0258723000237353</v>
      </c>
    </row>
    <row r="14" spans="1:16" ht="18.75" customHeight="1" x14ac:dyDescent="0.25">
      <c r="A14" s="4" t="s">
        <v>95</v>
      </c>
      <c r="B14" s="5" t="s">
        <v>12</v>
      </c>
      <c r="C14" s="5" t="s">
        <v>150</v>
      </c>
      <c r="D14" s="5"/>
      <c r="E14" s="5" t="s">
        <v>25</v>
      </c>
      <c r="F14" s="5" t="s">
        <v>117</v>
      </c>
      <c r="G14" s="5" t="s">
        <v>116</v>
      </c>
      <c r="H14" s="6">
        <v>0.42</v>
      </c>
      <c r="I14" s="5">
        <v>1</v>
      </c>
      <c r="J14" s="5" t="s">
        <v>40</v>
      </c>
      <c r="K14" s="5" t="s">
        <v>40</v>
      </c>
      <c r="L14" s="5">
        <v>1930</v>
      </c>
      <c r="M14" s="5" t="s">
        <v>40</v>
      </c>
      <c r="N14" s="5" t="s">
        <v>40</v>
      </c>
      <c r="O14" s="18">
        <f t="shared" si="0"/>
        <v>2.1739130434782608</v>
      </c>
      <c r="P14" s="18">
        <f t="shared" si="1"/>
        <v>4.5810586280560166</v>
      </c>
    </row>
    <row r="15" spans="1:16" ht="18.75" customHeight="1" x14ac:dyDescent="0.25">
      <c r="A15" s="8" t="s">
        <v>149</v>
      </c>
      <c r="B15" s="9" t="s">
        <v>104</v>
      </c>
      <c r="C15" s="9" t="s">
        <v>145</v>
      </c>
      <c r="D15" s="9" t="s">
        <v>151</v>
      </c>
      <c r="E15" s="9" t="s">
        <v>25</v>
      </c>
      <c r="F15" s="9" t="s">
        <v>124</v>
      </c>
      <c r="G15" s="9" t="s">
        <v>129</v>
      </c>
      <c r="H15" s="10">
        <v>1.4159999999999999</v>
      </c>
      <c r="I15" s="9" t="s">
        <v>40</v>
      </c>
      <c r="J15" s="9">
        <v>2</v>
      </c>
      <c r="K15" s="9" t="s">
        <v>40</v>
      </c>
      <c r="L15" s="9" t="s">
        <v>40</v>
      </c>
      <c r="M15" s="9">
        <v>1650</v>
      </c>
      <c r="N15" s="9" t="s">
        <v>40</v>
      </c>
      <c r="O15" s="19">
        <f t="shared" ref="O15:O20" si="2">100/$I$23*J15</f>
        <v>4.3478260869565215</v>
      </c>
      <c r="P15" s="19">
        <f t="shared" ref="P15:P20" si="3">100/$L$23*M15</f>
        <v>3.9164490861618795</v>
      </c>
    </row>
    <row r="16" spans="1:16" ht="18.75" customHeight="1" x14ac:dyDescent="0.25">
      <c r="A16" s="8" t="s">
        <v>96</v>
      </c>
      <c r="B16" s="9" t="s">
        <v>104</v>
      </c>
      <c r="C16" s="9" t="s">
        <v>138</v>
      </c>
      <c r="D16" s="9" t="s">
        <v>152</v>
      </c>
      <c r="E16" s="9" t="s">
        <v>25</v>
      </c>
      <c r="F16" s="9" t="s">
        <v>125</v>
      </c>
      <c r="G16" s="9" t="s">
        <v>130</v>
      </c>
      <c r="H16" s="10">
        <v>0.24</v>
      </c>
      <c r="I16" s="9" t="s">
        <v>40</v>
      </c>
      <c r="J16" s="9">
        <v>4</v>
      </c>
      <c r="K16" s="9" t="s">
        <v>40</v>
      </c>
      <c r="L16" s="9" t="s">
        <v>40</v>
      </c>
      <c r="M16" s="9">
        <v>2240</v>
      </c>
      <c r="N16" s="9" t="s">
        <v>40</v>
      </c>
      <c r="O16" s="19">
        <f t="shared" si="2"/>
        <v>8.695652173913043</v>
      </c>
      <c r="P16" s="19">
        <f t="shared" si="3"/>
        <v>5.316876335153097</v>
      </c>
    </row>
    <row r="17" spans="1:16" ht="18.75" customHeight="1" x14ac:dyDescent="0.25">
      <c r="A17" s="8" t="s">
        <v>97</v>
      </c>
      <c r="B17" s="9" t="s">
        <v>105</v>
      </c>
      <c r="C17" s="9" t="s">
        <v>154</v>
      </c>
      <c r="D17" s="9" t="s">
        <v>142</v>
      </c>
      <c r="E17" s="9" t="s">
        <v>24</v>
      </c>
      <c r="F17" s="9" t="s">
        <v>153</v>
      </c>
      <c r="G17" s="9" t="s">
        <v>123</v>
      </c>
      <c r="H17" s="10">
        <v>0.5</v>
      </c>
      <c r="I17" s="9" t="s">
        <v>40</v>
      </c>
      <c r="J17" s="9">
        <v>4</v>
      </c>
      <c r="K17" s="9" t="s">
        <v>40</v>
      </c>
      <c r="L17" s="9" t="s">
        <v>40</v>
      </c>
      <c r="M17" s="9">
        <v>1980</v>
      </c>
      <c r="N17" s="9" t="s">
        <v>40</v>
      </c>
      <c r="O17" s="19">
        <f t="shared" si="2"/>
        <v>8.695652173913043</v>
      </c>
      <c r="P17" s="19">
        <f t="shared" si="3"/>
        <v>4.6997389033942554</v>
      </c>
    </row>
    <row r="18" spans="1:16" ht="18.75" customHeight="1" x14ac:dyDescent="0.25">
      <c r="A18" s="8" t="s">
        <v>98</v>
      </c>
      <c r="B18" s="9" t="s">
        <v>106</v>
      </c>
      <c r="C18" s="9" t="s">
        <v>156</v>
      </c>
      <c r="D18" s="9" t="s">
        <v>155</v>
      </c>
      <c r="E18" s="9" t="s">
        <v>25</v>
      </c>
      <c r="F18" s="9" t="s">
        <v>126</v>
      </c>
      <c r="G18" s="9" t="s">
        <v>131</v>
      </c>
      <c r="H18" s="10">
        <v>0.29499999999999998</v>
      </c>
      <c r="I18" s="9" t="s">
        <v>40</v>
      </c>
      <c r="J18" s="9">
        <v>1</v>
      </c>
      <c r="K18" s="9" t="s">
        <v>40</v>
      </c>
      <c r="L18" s="9" t="s">
        <v>40</v>
      </c>
      <c r="M18" s="9">
        <v>2030</v>
      </c>
      <c r="N18" s="9" t="s">
        <v>40</v>
      </c>
      <c r="O18" s="19">
        <f t="shared" si="2"/>
        <v>2.1739130434782608</v>
      </c>
      <c r="P18" s="19">
        <f t="shared" si="3"/>
        <v>4.8184191787324941</v>
      </c>
    </row>
    <row r="19" spans="1:16" ht="18.75" customHeight="1" x14ac:dyDescent="0.25">
      <c r="A19" s="8" t="s">
        <v>99</v>
      </c>
      <c r="B19" s="9" t="s">
        <v>106</v>
      </c>
      <c r="C19" s="9" t="s">
        <v>156</v>
      </c>
      <c r="D19" s="9" t="s">
        <v>155</v>
      </c>
      <c r="E19" s="9" t="s">
        <v>24</v>
      </c>
      <c r="F19" s="9" t="s">
        <v>127</v>
      </c>
      <c r="G19" s="9" t="s">
        <v>132</v>
      </c>
      <c r="H19" s="10">
        <v>1.3049999999999999</v>
      </c>
      <c r="I19" s="9" t="s">
        <v>40</v>
      </c>
      <c r="J19" s="9">
        <v>1</v>
      </c>
      <c r="K19" s="9" t="s">
        <v>40</v>
      </c>
      <c r="L19" s="9" t="s">
        <v>40</v>
      </c>
      <c r="M19" s="9">
        <v>1260</v>
      </c>
      <c r="N19" s="9" t="s">
        <v>40</v>
      </c>
      <c r="O19" s="19">
        <f t="shared" si="2"/>
        <v>2.1739130434782608</v>
      </c>
      <c r="P19" s="19">
        <f t="shared" si="3"/>
        <v>2.9907429385236171</v>
      </c>
    </row>
    <row r="20" spans="1:16" ht="18.75" customHeight="1" x14ac:dyDescent="0.25">
      <c r="A20" s="8" t="s">
        <v>100</v>
      </c>
      <c r="B20" s="9" t="s">
        <v>107</v>
      </c>
      <c r="C20" s="9" t="s">
        <v>157</v>
      </c>
      <c r="D20" s="9" t="s">
        <v>158</v>
      </c>
      <c r="E20" s="9" t="s">
        <v>144</v>
      </c>
      <c r="F20" s="9" t="s">
        <v>128</v>
      </c>
      <c r="G20" s="9" t="s">
        <v>133</v>
      </c>
      <c r="H20" s="10">
        <v>0.245</v>
      </c>
      <c r="I20" s="9" t="s">
        <v>40</v>
      </c>
      <c r="J20" s="9">
        <v>2</v>
      </c>
      <c r="K20" s="9" t="s">
        <v>40</v>
      </c>
      <c r="L20" s="9" t="s">
        <v>40</v>
      </c>
      <c r="M20" s="9">
        <v>2040</v>
      </c>
      <c r="N20" s="9" t="s">
        <v>40</v>
      </c>
      <c r="O20" s="19">
        <f t="shared" si="2"/>
        <v>4.3478260869565215</v>
      </c>
      <c r="P20" s="19">
        <f t="shared" si="3"/>
        <v>4.8421552338001419</v>
      </c>
    </row>
    <row r="21" spans="1:16" ht="18.75" customHeight="1" thickBot="1" x14ac:dyDescent="0.3">
      <c r="A21" s="11" t="s">
        <v>101</v>
      </c>
      <c r="B21" s="12" t="s">
        <v>108</v>
      </c>
      <c r="C21" s="12" t="s">
        <v>159</v>
      </c>
      <c r="D21" s="12" t="s">
        <v>160</v>
      </c>
      <c r="E21" s="12" t="s">
        <v>24</v>
      </c>
      <c r="F21" s="12" t="s">
        <v>134</v>
      </c>
      <c r="G21" s="12" t="s">
        <v>135</v>
      </c>
      <c r="H21" s="13">
        <v>1.0449999999999999</v>
      </c>
      <c r="I21" s="14" t="s">
        <v>40</v>
      </c>
      <c r="J21" s="14" t="s">
        <v>40</v>
      </c>
      <c r="K21" s="14">
        <v>1</v>
      </c>
      <c r="L21" s="12" t="s">
        <v>40</v>
      </c>
      <c r="M21" s="12" t="s">
        <v>40</v>
      </c>
      <c r="N21" s="12">
        <v>840</v>
      </c>
      <c r="O21" s="21">
        <f>100/$I$23*K21</f>
        <v>2.1739130434782608</v>
      </c>
      <c r="P21" s="21">
        <f>100/$L$23*N21</f>
        <v>1.9938286256824114</v>
      </c>
    </row>
    <row r="22" spans="1:16" ht="26.25" customHeight="1" thickBot="1" x14ac:dyDescent="0.3">
      <c r="A22" s="1"/>
      <c r="G22" s="63" t="s">
        <v>69</v>
      </c>
      <c r="H22" s="63"/>
      <c r="I22" s="15">
        <f t="shared" ref="I22:N22" si="4">SUM(I3:I21)</f>
        <v>31</v>
      </c>
      <c r="J22" s="16">
        <f t="shared" si="4"/>
        <v>14</v>
      </c>
      <c r="K22" s="17">
        <f t="shared" si="4"/>
        <v>1</v>
      </c>
      <c r="L22" s="15">
        <f t="shared" si="4"/>
        <v>30090</v>
      </c>
      <c r="M22" s="16">
        <f t="shared" si="4"/>
        <v>11200</v>
      </c>
      <c r="N22" s="22">
        <f t="shared" si="4"/>
        <v>840</v>
      </c>
      <c r="O22" s="23">
        <f t="shared" ref="O22:P22" si="5">SUM(O3:O21)</f>
        <v>100.00000000000001</v>
      </c>
      <c r="P22" s="24">
        <f t="shared" si="5"/>
        <v>99.999999999999972</v>
      </c>
    </row>
    <row r="23" spans="1:16" ht="26.25" customHeight="1" thickBot="1" x14ac:dyDescent="0.3">
      <c r="A23" s="1"/>
      <c r="G23" s="67" t="s">
        <v>70</v>
      </c>
      <c r="H23" s="68"/>
      <c r="I23" s="64">
        <f>SUM(I22:K22)</f>
        <v>46</v>
      </c>
      <c r="J23" s="65"/>
      <c r="K23" s="66"/>
      <c r="L23" s="64">
        <f>SUM(L22:N22)</f>
        <v>42130</v>
      </c>
      <c r="M23" s="65"/>
      <c r="N23" s="66"/>
      <c r="O23" s="2"/>
      <c r="P23" s="2"/>
    </row>
    <row r="24" spans="1:16" x14ac:dyDescent="0.25">
      <c r="A24" s="1"/>
      <c r="H24" s="3"/>
    </row>
  </sheetData>
  <sheetProtection password="CCD1" sheet="1" objects="1" scenarios="1"/>
  <mergeCells count="7">
    <mergeCell ref="I1:K1"/>
    <mergeCell ref="L1:N1"/>
    <mergeCell ref="O1:P1"/>
    <mergeCell ref="G22:H22"/>
    <mergeCell ref="G23:H23"/>
    <mergeCell ref="I23:K23"/>
    <mergeCell ref="L23:N23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L26" sqref="L26:N26"/>
    </sheetView>
  </sheetViews>
  <sheetFormatPr baseColWidth="10" defaultRowHeight="15" x14ac:dyDescent="0.25"/>
  <cols>
    <col min="3" max="4" width="14.28515625" customWidth="1"/>
    <col min="5" max="8" width="12.140625" customWidth="1"/>
  </cols>
  <sheetData>
    <row r="1" spans="1:16" ht="26.25" customHeight="1" x14ac:dyDescent="0.25">
      <c r="I1" s="60" t="s">
        <v>72</v>
      </c>
      <c r="J1" s="60"/>
      <c r="K1" s="60"/>
      <c r="L1" s="60" t="s">
        <v>71</v>
      </c>
      <c r="M1" s="60"/>
      <c r="N1" s="60"/>
      <c r="O1" s="61" t="s">
        <v>21</v>
      </c>
      <c r="P1" s="62"/>
    </row>
    <row r="2" spans="1:16" ht="26.25" customHeight="1" x14ac:dyDescent="0.25">
      <c r="A2" s="7" t="s">
        <v>3</v>
      </c>
      <c r="B2" s="7" t="s">
        <v>0</v>
      </c>
      <c r="C2" s="7" t="s">
        <v>1</v>
      </c>
      <c r="D2" s="7" t="s">
        <v>2</v>
      </c>
      <c r="E2" s="7" t="s">
        <v>26</v>
      </c>
      <c r="F2" s="7" t="s">
        <v>13</v>
      </c>
      <c r="G2" s="7" t="s">
        <v>14</v>
      </c>
      <c r="H2" s="7" t="s">
        <v>15</v>
      </c>
      <c r="I2" s="7" t="s">
        <v>18</v>
      </c>
      <c r="J2" s="7" t="s">
        <v>19</v>
      </c>
      <c r="K2" s="7" t="s">
        <v>20</v>
      </c>
      <c r="L2" s="7" t="s">
        <v>18</v>
      </c>
      <c r="M2" s="7" t="s">
        <v>19</v>
      </c>
      <c r="N2" s="7" t="s">
        <v>20</v>
      </c>
      <c r="O2" s="7" t="s">
        <v>16</v>
      </c>
      <c r="P2" s="7" t="s">
        <v>17</v>
      </c>
    </row>
    <row r="3" spans="1:16" ht="18.75" customHeight="1" x14ac:dyDescent="0.25">
      <c r="A3" s="4" t="s">
        <v>204</v>
      </c>
      <c r="B3" s="5" t="s">
        <v>161</v>
      </c>
      <c r="C3" s="5" t="s">
        <v>293</v>
      </c>
      <c r="D3" s="5" t="s">
        <v>294</v>
      </c>
      <c r="E3" s="5" t="s">
        <v>25</v>
      </c>
      <c r="F3" s="5" t="s">
        <v>244</v>
      </c>
      <c r="G3" s="5" t="s">
        <v>245</v>
      </c>
      <c r="H3" s="6">
        <v>1.4999999999999999E-2</v>
      </c>
      <c r="I3" s="5">
        <v>1</v>
      </c>
      <c r="J3" s="5" t="s">
        <v>40</v>
      </c>
      <c r="K3" s="5" t="s">
        <v>40</v>
      </c>
      <c r="L3" s="5">
        <v>475</v>
      </c>
      <c r="M3" s="5" t="s">
        <v>40</v>
      </c>
      <c r="N3" s="5" t="s">
        <v>40</v>
      </c>
      <c r="O3" s="18">
        <f t="shared" ref="O3:O14" si="0">100/$I$26*I3</f>
        <v>4.5454545454545459</v>
      </c>
      <c r="P3" s="18">
        <f t="shared" ref="P3:P14" si="1">100/$L$26*L3</f>
        <v>1.4779091474797759</v>
      </c>
    </row>
    <row r="4" spans="1:16" ht="18.75" customHeight="1" x14ac:dyDescent="0.25">
      <c r="A4" s="4" t="s">
        <v>205</v>
      </c>
      <c r="B4" s="5" t="s">
        <v>12</v>
      </c>
      <c r="C4" s="5" t="s">
        <v>295</v>
      </c>
      <c r="D4" s="5" t="s">
        <v>296</v>
      </c>
      <c r="E4" s="5" t="s">
        <v>24</v>
      </c>
      <c r="F4" s="5" t="s">
        <v>246</v>
      </c>
      <c r="G4" s="5" t="s">
        <v>253</v>
      </c>
      <c r="H4" s="6">
        <v>0.35</v>
      </c>
      <c r="I4" s="5">
        <v>1</v>
      </c>
      <c r="J4" s="5" t="s">
        <v>40</v>
      </c>
      <c r="K4" s="5" t="s">
        <v>40</v>
      </c>
      <c r="L4" s="5">
        <v>1475</v>
      </c>
      <c r="M4" s="5" t="s">
        <v>40</v>
      </c>
      <c r="N4" s="5" t="s">
        <v>40</v>
      </c>
      <c r="O4" s="18">
        <f t="shared" si="0"/>
        <v>4.5454545454545459</v>
      </c>
      <c r="P4" s="18">
        <f t="shared" si="1"/>
        <v>4.589296826384567</v>
      </c>
    </row>
    <row r="5" spans="1:16" ht="18.75" customHeight="1" x14ac:dyDescent="0.25">
      <c r="A5" s="4" t="s">
        <v>206</v>
      </c>
      <c r="B5" s="5" t="s">
        <v>12</v>
      </c>
      <c r="C5" s="5" t="s">
        <v>295</v>
      </c>
      <c r="D5" s="5" t="s">
        <v>296</v>
      </c>
      <c r="E5" s="5" t="s">
        <v>25</v>
      </c>
      <c r="F5" s="5" t="s">
        <v>246</v>
      </c>
      <c r="G5" s="5" t="s">
        <v>253</v>
      </c>
      <c r="H5" s="6">
        <v>0.78</v>
      </c>
      <c r="I5" s="5">
        <v>1</v>
      </c>
      <c r="J5" s="5" t="s">
        <v>40</v>
      </c>
      <c r="K5" s="5" t="s">
        <v>40</v>
      </c>
      <c r="L5" s="5">
        <v>2020</v>
      </c>
      <c r="M5" s="5" t="s">
        <v>40</v>
      </c>
      <c r="N5" s="5" t="s">
        <v>40</v>
      </c>
      <c r="O5" s="18">
        <f t="shared" si="0"/>
        <v>4.5454545454545459</v>
      </c>
      <c r="P5" s="18">
        <f t="shared" si="1"/>
        <v>6.2850031113876792</v>
      </c>
    </row>
    <row r="6" spans="1:16" ht="18.75" customHeight="1" x14ac:dyDescent="0.25">
      <c r="A6" s="4" t="s">
        <v>207</v>
      </c>
      <c r="B6" s="5" t="s">
        <v>12</v>
      </c>
      <c r="C6" s="5" t="s">
        <v>297</v>
      </c>
      <c r="D6" s="5" t="s">
        <v>280</v>
      </c>
      <c r="E6" s="5" t="s">
        <v>25</v>
      </c>
      <c r="F6" s="5" t="s">
        <v>247</v>
      </c>
      <c r="G6" s="5" t="s">
        <v>254</v>
      </c>
      <c r="H6" s="6">
        <v>0.3</v>
      </c>
      <c r="I6" s="5">
        <v>1</v>
      </c>
      <c r="J6" s="5" t="s">
        <v>40</v>
      </c>
      <c r="K6" s="5" t="s">
        <v>40</v>
      </c>
      <c r="L6" s="5">
        <v>1675</v>
      </c>
      <c r="M6" s="5" t="s">
        <v>40</v>
      </c>
      <c r="N6" s="5" t="s">
        <v>40</v>
      </c>
      <c r="O6" s="18">
        <f t="shared" si="0"/>
        <v>4.5454545454545459</v>
      </c>
      <c r="P6" s="18">
        <f t="shared" si="1"/>
        <v>5.2115743621655257</v>
      </c>
    </row>
    <row r="7" spans="1:16" ht="18.75" customHeight="1" x14ac:dyDescent="0.25">
      <c r="A7" s="4" t="s">
        <v>208</v>
      </c>
      <c r="B7" s="5" t="s">
        <v>12</v>
      </c>
      <c r="C7" s="5" t="s">
        <v>280</v>
      </c>
      <c r="D7" s="5" t="s">
        <v>284</v>
      </c>
      <c r="E7" s="5" t="s">
        <v>25</v>
      </c>
      <c r="F7" s="5" t="s">
        <v>298</v>
      </c>
      <c r="G7" s="5" t="s">
        <v>299</v>
      </c>
      <c r="H7" s="6">
        <v>1.2</v>
      </c>
      <c r="I7" s="5">
        <v>1</v>
      </c>
      <c r="J7" s="5" t="s">
        <v>40</v>
      </c>
      <c r="K7" s="5" t="s">
        <v>40</v>
      </c>
      <c r="L7" s="5">
        <v>2665</v>
      </c>
      <c r="M7" s="5" t="s">
        <v>40</v>
      </c>
      <c r="N7" s="5" t="s">
        <v>40</v>
      </c>
      <c r="O7" s="18">
        <f t="shared" si="0"/>
        <v>4.5454545454545459</v>
      </c>
      <c r="P7" s="18">
        <f t="shared" si="1"/>
        <v>8.2918481642812694</v>
      </c>
    </row>
    <row r="8" spans="1:16" ht="18.75" customHeight="1" x14ac:dyDescent="0.25">
      <c r="A8" s="4" t="s">
        <v>209</v>
      </c>
      <c r="B8" s="5" t="s">
        <v>12</v>
      </c>
      <c r="C8" s="5" t="s">
        <v>284</v>
      </c>
      <c r="D8" s="5" t="s">
        <v>300</v>
      </c>
      <c r="E8" s="5" t="s">
        <v>24</v>
      </c>
      <c r="F8" s="5" t="s">
        <v>248</v>
      </c>
      <c r="G8" s="5" t="s">
        <v>255</v>
      </c>
      <c r="H8" s="6">
        <v>2.33</v>
      </c>
      <c r="I8" s="5">
        <v>1</v>
      </c>
      <c r="J8" s="5" t="s">
        <v>40</v>
      </c>
      <c r="K8" s="5" t="s">
        <v>40</v>
      </c>
      <c r="L8" s="5">
        <v>875</v>
      </c>
      <c r="M8" s="5" t="s">
        <v>40</v>
      </c>
      <c r="N8" s="5" t="s">
        <v>40</v>
      </c>
      <c r="O8" s="18">
        <f t="shared" si="0"/>
        <v>4.5454545454545459</v>
      </c>
      <c r="P8" s="18">
        <f t="shared" si="1"/>
        <v>2.7224642190416928</v>
      </c>
    </row>
    <row r="9" spans="1:16" ht="18.75" customHeight="1" x14ac:dyDescent="0.25">
      <c r="A9" s="4" t="s">
        <v>210</v>
      </c>
      <c r="B9" s="5" t="s">
        <v>12</v>
      </c>
      <c r="C9" s="5" t="s">
        <v>300</v>
      </c>
      <c r="D9" s="5" t="s">
        <v>293</v>
      </c>
      <c r="E9" s="5" t="s">
        <v>24</v>
      </c>
      <c r="F9" s="5" t="s">
        <v>249</v>
      </c>
      <c r="G9" s="5" t="s">
        <v>256</v>
      </c>
      <c r="H9" s="6">
        <v>0.3</v>
      </c>
      <c r="I9" s="5">
        <v>1</v>
      </c>
      <c r="J9" s="5" t="s">
        <v>40</v>
      </c>
      <c r="K9" s="5" t="s">
        <v>40</v>
      </c>
      <c r="L9" s="5">
        <v>2930</v>
      </c>
      <c r="M9" s="5" t="s">
        <v>40</v>
      </c>
      <c r="N9" s="5" t="s">
        <v>40</v>
      </c>
      <c r="O9" s="18">
        <f t="shared" si="0"/>
        <v>4.5454545454545459</v>
      </c>
      <c r="P9" s="18">
        <f t="shared" si="1"/>
        <v>9.1163658991910399</v>
      </c>
    </row>
    <row r="10" spans="1:16" ht="18.75" customHeight="1" x14ac:dyDescent="0.25">
      <c r="A10" s="4" t="s">
        <v>211</v>
      </c>
      <c r="B10" s="5" t="s">
        <v>12</v>
      </c>
      <c r="C10" s="5" t="s">
        <v>301</v>
      </c>
      <c r="D10" s="5" t="s">
        <v>302</v>
      </c>
      <c r="E10" s="5" t="s">
        <v>25</v>
      </c>
      <c r="F10" s="5" t="s">
        <v>250</v>
      </c>
      <c r="G10" s="5" t="s">
        <v>257</v>
      </c>
      <c r="H10" s="6">
        <v>0.33500000000000002</v>
      </c>
      <c r="I10" s="5">
        <v>1</v>
      </c>
      <c r="J10" s="5" t="s">
        <v>40</v>
      </c>
      <c r="K10" s="5" t="s">
        <v>40</v>
      </c>
      <c r="L10" s="5">
        <v>2435</v>
      </c>
      <c r="M10" s="5" t="s">
        <v>40</v>
      </c>
      <c r="N10" s="5" t="s">
        <v>40</v>
      </c>
      <c r="O10" s="18">
        <f t="shared" si="0"/>
        <v>4.5454545454545459</v>
      </c>
      <c r="P10" s="18">
        <f t="shared" si="1"/>
        <v>7.5762289981331676</v>
      </c>
    </row>
    <row r="11" spans="1:16" ht="18.75" customHeight="1" x14ac:dyDescent="0.25">
      <c r="A11" s="4" t="s">
        <v>212</v>
      </c>
      <c r="B11" s="5" t="s">
        <v>12</v>
      </c>
      <c r="C11" s="5" t="s">
        <v>301</v>
      </c>
      <c r="D11" s="5" t="s">
        <v>302</v>
      </c>
      <c r="E11" s="5" t="s">
        <v>24</v>
      </c>
      <c r="F11" s="5" t="s">
        <v>250</v>
      </c>
      <c r="G11" s="5" t="s">
        <v>257</v>
      </c>
      <c r="H11" s="6">
        <v>0.45</v>
      </c>
      <c r="I11" s="5">
        <v>1</v>
      </c>
      <c r="J11" s="5" t="s">
        <v>40</v>
      </c>
      <c r="K11" s="5" t="s">
        <v>40</v>
      </c>
      <c r="L11" s="5">
        <v>1275</v>
      </c>
      <c r="M11" s="5" t="s">
        <v>40</v>
      </c>
      <c r="N11" s="5" t="s">
        <v>40</v>
      </c>
      <c r="O11" s="18">
        <f t="shared" si="0"/>
        <v>4.5454545454545459</v>
      </c>
      <c r="P11" s="18">
        <f t="shared" si="1"/>
        <v>3.9670192906036092</v>
      </c>
    </row>
    <row r="12" spans="1:16" ht="18.75" customHeight="1" x14ac:dyDescent="0.25">
      <c r="A12" s="4" t="s">
        <v>213</v>
      </c>
      <c r="B12" s="5" t="s">
        <v>226</v>
      </c>
      <c r="C12" s="5" t="s">
        <v>303</v>
      </c>
      <c r="D12" s="5" t="s">
        <v>304</v>
      </c>
      <c r="E12" s="5" t="s">
        <v>25</v>
      </c>
      <c r="F12" s="5" t="s">
        <v>251</v>
      </c>
      <c r="G12" s="5" t="s">
        <v>252</v>
      </c>
      <c r="H12" s="6">
        <v>1.1499999999999999</v>
      </c>
      <c r="I12" s="5">
        <v>1</v>
      </c>
      <c r="J12" s="5" t="s">
        <v>40</v>
      </c>
      <c r="K12" s="5" t="s">
        <v>40</v>
      </c>
      <c r="L12" s="5">
        <v>655</v>
      </c>
      <c r="M12" s="5" t="s">
        <v>40</v>
      </c>
      <c r="N12" s="5" t="s">
        <v>40</v>
      </c>
      <c r="O12" s="18">
        <f t="shared" si="0"/>
        <v>4.5454545454545459</v>
      </c>
      <c r="P12" s="18">
        <f t="shared" si="1"/>
        <v>2.0379589296826386</v>
      </c>
    </row>
    <row r="13" spans="1:16" ht="18.75" customHeight="1" x14ac:dyDescent="0.25">
      <c r="A13" s="4" t="s">
        <v>214</v>
      </c>
      <c r="B13" s="5" t="s">
        <v>226</v>
      </c>
      <c r="C13" s="5" t="s">
        <v>303</v>
      </c>
      <c r="D13" s="5" t="s">
        <v>304</v>
      </c>
      <c r="E13" s="5" t="s">
        <v>24</v>
      </c>
      <c r="F13" s="5" t="s">
        <v>252</v>
      </c>
      <c r="G13" s="5" t="s">
        <v>258</v>
      </c>
      <c r="H13" s="6">
        <v>1.06</v>
      </c>
      <c r="I13" s="5">
        <v>1</v>
      </c>
      <c r="J13" s="5" t="s">
        <v>40</v>
      </c>
      <c r="K13" s="5" t="s">
        <v>40</v>
      </c>
      <c r="L13" s="5">
        <v>2960</v>
      </c>
      <c r="M13" s="5" t="s">
        <v>40</v>
      </c>
      <c r="N13" s="5" t="s">
        <v>40</v>
      </c>
      <c r="O13" s="18">
        <f t="shared" si="0"/>
        <v>4.5454545454545459</v>
      </c>
      <c r="P13" s="18">
        <f t="shared" si="1"/>
        <v>9.2097075295581821</v>
      </c>
    </row>
    <row r="14" spans="1:16" ht="18.75" customHeight="1" x14ac:dyDescent="0.25">
      <c r="A14" s="4" t="s">
        <v>215</v>
      </c>
      <c r="B14" s="5" t="s">
        <v>226</v>
      </c>
      <c r="C14" s="5" t="s">
        <v>304</v>
      </c>
      <c r="D14" s="5" t="s">
        <v>305</v>
      </c>
      <c r="E14" s="5" t="s">
        <v>25</v>
      </c>
      <c r="F14" s="5" t="s">
        <v>252</v>
      </c>
      <c r="G14" s="5" t="s">
        <v>258</v>
      </c>
      <c r="H14" s="6">
        <v>2.4700000000000002</v>
      </c>
      <c r="I14" s="5">
        <v>1</v>
      </c>
      <c r="J14" s="5" t="s">
        <v>40</v>
      </c>
      <c r="K14" s="5" t="s">
        <v>40</v>
      </c>
      <c r="L14" s="5">
        <v>1090</v>
      </c>
      <c r="M14" s="5" t="s">
        <v>40</v>
      </c>
      <c r="N14" s="5" t="s">
        <v>40</v>
      </c>
      <c r="O14" s="18">
        <f t="shared" si="0"/>
        <v>4.5454545454545459</v>
      </c>
      <c r="P14" s="18">
        <f t="shared" si="1"/>
        <v>3.3914125700062225</v>
      </c>
    </row>
    <row r="15" spans="1:16" ht="18.75" customHeight="1" x14ac:dyDescent="0.25">
      <c r="A15" s="8" t="s">
        <v>216</v>
      </c>
      <c r="B15" s="9" t="s">
        <v>229</v>
      </c>
      <c r="C15" s="9" t="s">
        <v>306</v>
      </c>
      <c r="D15" s="9" t="s">
        <v>307</v>
      </c>
      <c r="E15" s="9" t="s">
        <v>24</v>
      </c>
      <c r="F15" s="9" t="s">
        <v>322</v>
      </c>
      <c r="G15" s="9" t="s">
        <v>323</v>
      </c>
      <c r="H15" s="10">
        <v>1.2E-2</v>
      </c>
      <c r="I15" s="9" t="s">
        <v>40</v>
      </c>
      <c r="J15" s="9">
        <v>1</v>
      </c>
      <c r="K15" s="9" t="s">
        <v>40</v>
      </c>
      <c r="L15" s="9" t="s">
        <v>40</v>
      </c>
      <c r="M15" s="9">
        <v>250</v>
      </c>
      <c r="N15" s="9" t="s">
        <v>40</v>
      </c>
      <c r="O15" s="19">
        <f>100/$I$26*J15</f>
        <v>4.5454545454545459</v>
      </c>
      <c r="P15" s="19">
        <f>100/$L$26*M15</f>
        <v>0.77784691972619791</v>
      </c>
    </row>
    <row r="16" spans="1:16" ht="18.75" customHeight="1" x14ac:dyDescent="0.25">
      <c r="A16" s="8" t="s">
        <v>217</v>
      </c>
      <c r="B16" s="9" t="s">
        <v>229</v>
      </c>
      <c r="C16" s="9" t="s">
        <v>269</v>
      </c>
      <c r="D16" s="9" t="s">
        <v>308</v>
      </c>
      <c r="E16" s="9" t="s">
        <v>24</v>
      </c>
      <c r="F16" s="9" t="s">
        <v>232</v>
      </c>
      <c r="G16" s="9" t="s">
        <v>233</v>
      </c>
      <c r="H16" s="10">
        <v>1.944</v>
      </c>
      <c r="I16" s="9" t="s">
        <v>40</v>
      </c>
      <c r="J16" s="9">
        <v>1</v>
      </c>
      <c r="K16" s="9" t="s">
        <v>40</v>
      </c>
      <c r="L16" s="9" t="s">
        <v>40</v>
      </c>
      <c r="M16" s="9">
        <v>2160</v>
      </c>
      <c r="N16" s="9" t="s">
        <v>40</v>
      </c>
      <c r="O16" s="19">
        <f t="shared" ref="O16:O22" si="2">100/$I$26*J16</f>
        <v>4.5454545454545459</v>
      </c>
      <c r="P16" s="19">
        <f t="shared" ref="P16:P20" si="3">100/$L$26*M16</f>
        <v>6.72059738643435</v>
      </c>
    </row>
    <row r="17" spans="1:16" ht="18.75" customHeight="1" x14ac:dyDescent="0.25">
      <c r="A17" s="8" t="s">
        <v>218</v>
      </c>
      <c r="B17" s="9" t="s">
        <v>229</v>
      </c>
      <c r="C17" s="9" t="s">
        <v>269</v>
      </c>
      <c r="D17" s="9" t="s">
        <v>308</v>
      </c>
      <c r="E17" s="9" t="s">
        <v>25</v>
      </c>
      <c r="F17" s="9" t="s">
        <v>232</v>
      </c>
      <c r="G17" s="9" t="s">
        <v>233</v>
      </c>
      <c r="H17" s="10">
        <v>2.294</v>
      </c>
      <c r="I17" s="9" t="s">
        <v>40</v>
      </c>
      <c r="J17" s="9">
        <v>1</v>
      </c>
      <c r="K17" s="9" t="s">
        <v>40</v>
      </c>
      <c r="L17" s="9" t="s">
        <v>40</v>
      </c>
      <c r="M17" s="9">
        <v>1190</v>
      </c>
      <c r="N17" s="9" t="s">
        <v>40</v>
      </c>
      <c r="O17" s="19">
        <f t="shared" si="2"/>
        <v>4.5454545454545459</v>
      </c>
      <c r="P17" s="19">
        <f t="shared" si="3"/>
        <v>3.7025513378967019</v>
      </c>
    </row>
    <row r="18" spans="1:16" ht="18.75" customHeight="1" x14ac:dyDescent="0.25">
      <c r="A18" s="8" t="s">
        <v>219</v>
      </c>
      <c r="B18" s="9" t="s">
        <v>228</v>
      </c>
      <c r="C18" s="9" t="s">
        <v>309</v>
      </c>
      <c r="D18" s="9" t="s">
        <v>310</v>
      </c>
      <c r="E18" s="9" t="s">
        <v>24</v>
      </c>
      <c r="F18" s="9" t="s">
        <v>234</v>
      </c>
      <c r="G18" s="9" t="s">
        <v>235</v>
      </c>
      <c r="H18" s="10">
        <v>0.95399999999999996</v>
      </c>
      <c r="I18" s="9" t="s">
        <v>40</v>
      </c>
      <c r="J18" s="9">
        <v>1</v>
      </c>
      <c r="K18" s="9" t="s">
        <v>40</v>
      </c>
      <c r="L18" s="9" t="s">
        <v>40</v>
      </c>
      <c r="M18" s="9">
        <v>710</v>
      </c>
      <c r="N18" s="9" t="s">
        <v>40</v>
      </c>
      <c r="O18" s="19">
        <f t="shared" si="2"/>
        <v>4.5454545454545459</v>
      </c>
      <c r="P18" s="19">
        <f t="shared" si="3"/>
        <v>2.209085252022402</v>
      </c>
    </row>
    <row r="19" spans="1:16" ht="18.75" customHeight="1" x14ac:dyDescent="0.25">
      <c r="A19" s="8" t="s">
        <v>220</v>
      </c>
      <c r="B19" s="9" t="s">
        <v>313</v>
      </c>
      <c r="C19" s="9" t="s">
        <v>311</v>
      </c>
      <c r="D19" s="9" t="s">
        <v>312</v>
      </c>
      <c r="E19" s="9" t="s">
        <v>25</v>
      </c>
      <c r="F19" s="9" t="s">
        <v>236</v>
      </c>
      <c r="G19" s="9" t="s">
        <v>314</v>
      </c>
      <c r="H19" s="10">
        <v>0.32200000000000001</v>
      </c>
      <c r="I19" s="9" t="s">
        <v>40</v>
      </c>
      <c r="J19" s="9">
        <v>1</v>
      </c>
      <c r="K19" s="9" t="s">
        <v>40</v>
      </c>
      <c r="L19" s="9" t="s">
        <v>40</v>
      </c>
      <c r="M19" s="9">
        <v>580</v>
      </c>
      <c r="N19" s="9" t="s">
        <v>40</v>
      </c>
      <c r="O19" s="19">
        <f t="shared" si="2"/>
        <v>4.5454545454545459</v>
      </c>
      <c r="P19" s="19">
        <f t="shared" si="3"/>
        <v>1.804604853764779</v>
      </c>
    </row>
    <row r="20" spans="1:16" ht="18.75" customHeight="1" x14ac:dyDescent="0.25">
      <c r="A20" s="8" t="s">
        <v>221</v>
      </c>
      <c r="B20" s="9" t="s">
        <v>227</v>
      </c>
      <c r="C20" s="9" t="s">
        <v>309</v>
      </c>
      <c r="D20" s="9" t="s">
        <v>315</v>
      </c>
      <c r="E20" s="9" t="s">
        <v>24</v>
      </c>
      <c r="F20" s="9" t="s">
        <v>234</v>
      </c>
      <c r="G20" s="9" t="s">
        <v>237</v>
      </c>
      <c r="H20" s="10">
        <v>1.2</v>
      </c>
      <c r="I20" s="9" t="s">
        <v>40</v>
      </c>
      <c r="J20" s="9">
        <v>1</v>
      </c>
      <c r="K20" s="9" t="s">
        <v>40</v>
      </c>
      <c r="L20" s="9" t="s">
        <v>40</v>
      </c>
      <c r="M20" s="9">
        <v>250</v>
      </c>
      <c r="N20" s="9" t="s">
        <v>40</v>
      </c>
      <c r="O20" s="19">
        <f t="shared" si="2"/>
        <v>4.5454545454545459</v>
      </c>
      <c r="P20" s="19">
        <f t="shared" si="3"/>
        <v>0.77784691972619791</v>
      </c>
    </row>
    <row r="21" spans="1:16" ht="18.75" customHeight="1" x14ac:dyDescent="0.25">
      <c r="A21" s="8" t="s">
        <v>222</v>
      </c>
      <c r="B21" s="9" t="s">
        <v>230</v>
      </c>
      <c r="C21" s="9" t="s">
        <v>316</v>
      </c>
      <c r="D21" s="9" t="s">
        <v>317</v>
      </c>
      <c r="E21" s="9" t="s">
        <v>24</v>
      </c>
      <c r="F21" s="9" t="s">
        <v>238</v>
      </c>
      <c r="G21" s="9" t="s">
        <v>239</v>
      </c>
      <c r="H21" s="10">
        <v>1.5649999999999999</v>
      </c>
      <c r="I21" s="9" t="s">
        <v>40</v>
      </c>
      <c r="J21" s="9">
        <v>1</v>
      </c>
      <c r="K21" s="9" t="s">
        <v>40</v>
      </c>
      <c r="L21" s="9" t="s">
        <v>40</v>
      </c>
      <c r="M21" s="9">
        <v>3110</v>
      </c>
      <c r="N21" s="9" t="s">
        <v>40</v>
      </c>
      <c r="O21" s="19">
        <f t="shared" si="2"/>
        <v>4.5454545454545459</v>
      </c>
      <c r="P21" s="19">
        <f>100/$L$26*M21</f>
        <v>9.6764156813939017</v>
      </c>
    </row>
    <row r="22" spans="1:16" ht="18.75" customHeight="1" x14ac:dyDescent="0.25">
      <c r="A22" s="8" t="s">
        <v>223</v>
      </c>
      <c r="B22" s="9" t="s">
        <v>230</v>
      </c>
      <c r="C22" s="9" t="s">
        <v>318</v>
      </c>
      <c r="D22" s="9" t="s">
        <v>319</v>
      </c>
      <c r="E22" s="9" t="s">
        <v>25</v>
      </c>
      <c r="F22" s="9" t="s">
        <v>240</v>
      </c>
      <c r="G22" s="9" t="s">
        <v>241</v>
      </c>
      <c r="H22" s="10">
        <v>3.2450000000000001</v>
      </c>
      <c r="I22" s="9" t="s">
        <v>40</v>
      </c>
      <c r="J22" s="9">
        <v>1</v>
      </c>
      <c r="K22" s="9" t="s">
        <v>40</v>
      </c>
      <c r="L22" s="9" t="s">
        <v>40</v>
      </c>
      <c r="M22" s="9">
        <v>2990</v>
      </c>
      <c r="N22" s="9" t="s">
        <v>40</v>
      </c>
      <c r="O22" s="19">
        <f t="shared" si="2"/>
        <v>4.5454545454545459</v>
      </c>
      <c r="P22" s="19">
        <f>100/$L$26*M22</f>
        <v>9.303049159925326</v>
      </c>
    </row>
    <row r="23" spans="1:16" ht="18.75" customHeight="1" x14ac:dyDescent="0.25">
      <c r="A23" s="8" t="s">
        <v>224</v>
      </c>
      <c r="B23" s="9" t="s">
        <v>230</v>
      </c>
      <c r="C23" s="9" t="s">
        <v>320</v>
      </c>
      <c r="D23" s="9" t="s">
        <v>321</v>
      </c>
      <c r="E23" s="9" t="s">
        <v>25</v>
      </c>
      <c r="F23" s="9" t="s">
        <v>242</v>
      </c>
      <c r="G23" s="9" t="s">
        <v>243</v>
      </c>
      <c r="H23" s="10">
        <v>0.91400000000000003</v>
      </c>
      <c r="I23" s="9" t="s">
        <v>40</v>
      </c>
      <c r="J23" s="9">
        <v>1</v>
      </c>
      <c r="K23" s="9" t="s">
        <v>40</v>
      </c>
      <c r="L23" s="9" t="s">
        <v>40</v>
      </c>
      <c r="M23" s="9">
        <v>190</v>
      </c>
      <c r="N23" s="9" t="s">
        <v>40</v>
      </c>
      <c r="O23" s="19">
        <f>100/$I$26*J23</f>
        <v>4.5454545454545459</v>
      </c>
      <c r="P23" s="19">
        <f>100/$L$26*M23</f>
        <v>0.59116365899191037</v>
      </c>
    </row>
    <row r="24" spans="1:16" ht="18.75" customHeight="1" thickBot="1" x14ac:dyDescent="0.3">
      <c r="A24" s="8" t="s">
        <v>225</v>
      </c>
      <c r="B24" s="9" t="s">
        <v>231</v>
      </c>
      <c r="C24" s="9" t="s">
        <v>293</v>
      </c>
      <c r="D24" s="9" t="s">
        <v>320</v>
      </c>
      <c r="E24" s="9" t="s">
        <v>24</v>
      </c>
      <c r="F24" s="9" t="s">
        <v>244</v>
      </c>
      <c r="G24" s="9" t="s">
        <v>242</v>
      </c>
      <c r="H24" s="10">
        <v>0.69499999999999995</v>
      </c>
      <c r="I24" s="9" t="s">
        <v>40</v>
      </c>
      <c r="J24" s="9">
        <v>1</v>
      </c>
      <c r="K24" s="9" t="s">
        <v>40</v>
      </c>
      <c r="L24" s="9" t="s">
        <v>40</v>
      </c>
      <c r="M24" s="9">
        <v>180</v>
      </c>
      <c r="N24" s="9" t="s">
        <v>40</v>
      </c>
      <c r="O24" s="19">
        <f>100/$I$26*J24</f>
        <v>4.5454545454545459</v>
      </c>
      <c r="P24" s="19">
        <f>100/$L$26*M24</f>
        <v>0.5600497822028625</v>
      </c>
    </row>
    <row r="25" spans="1:16" ht="26.25" customHeight="1" thickBot="1" x14ac:dyDescent="0.3">
      <c r="A25" s="1"/>
      <c r="G25" s="63" t="s">
        <v>69</v>
      </c>
      <c r="H25" s="63"/>
      <c r="I25" s="15">
        <f>SUM(I3:I24)</f>
        <v>12</v>
      </c>
      <c r="J25" s="16">
        <f>SUM(J3:J24)</f>
        <v>10</v>
      </c>
      <c r="K25" s="17">
        <f t="shared" ref="K25:P25" si="4">SUM(K3:K24)</f>
        <v>0</v>
      </c>
      <c r="L25" s="15">
        <f>SUM(L3:L24)</f>
        <v>20530</v>
      </c>
      <c r="M25" s="16">
        <f>SUM(M3:M24)</f>
        <v>11610</v>
      </c>
      <c r="N25" s="22">
        <f t="shared" si="4"/>
        <v>0</v>
      </c>
      <c r="O25" s="23">
        <f t="shared" si="4"/>
        <v>100.00000000000001</v>
      </c>
      <c r="P25" s="24">
        <f t="shared" si="4"/>
        <v>100.00000000000001</v>
      </c>
    </row>
    <row r="26" spans="1:16" ht="26.25" customHeight="1" thickBot="1" x14ac:dyDescent="0.3">
      <c r="A26" s="1"/>
      <c r="G26" s="67" t="s">
        <v>70</v>
      </c>
      <c r="H26" s="68"/>
      <c r="I26" s="64">
        <f>SUM(I25:K25)</f>
        <v>22</v>
      </c>
      <c r="J26" s="65"/>
      <c r="K26" s="66"/>
      <c r="L26" s="64">
        <f>SUM(L25:N25)</f>
        <v>32140</v>
      </c>
      <c r="M26" s="65"/>
      <c r="N26" s="66"/>
      <c r="O26" s="2"/>
      <c r="P26" s="2"/>
    </row>
    <row r="27" spans="1:16" x14ac:dyDescent="0.25">
      <c r="A27" s="1"/>
      <c r="H27" s="3"/>
    </row>
  </sheetData>
  <sheetProtection password="CCD1" sheet="1" objects="1" scenarios="1"/>
  <mergeCells count="7">
    <mergeCell ref="I1:K1"/>
    <mergeCell ref="L1:N1"/>
    <mergeCell ref="O1:P1"/>
    <mergeCell ref="G25:H25"/>
    <mergeCell ref="G26:H26"/>
    <mergeCell ref="I26:K26"/>
    <mergeCell ref="L26:N2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17" sqref="G17"/>
    </sheetView>
  </sheetViews>
  <sheetFormatPr baseColWidth="10" defaultRowHeight="15" x14ac:dyDescent="0.25"/>
  <cols>
    <col min="1" max="1" width="22.85546875" customWidth="1"/>
    <col min="7" max="7" width="29.5703125" customWidth="1"/>
  </cols>
  <sheetData>
    <row r="1" spans="1:8" ht="26.25" customHeight="1" thickBot="1" x14ac:dyDescent="0.3">
      <c r="B1" s="69" t="s">
        <v>16</v>
      </c>
      <c r="C1" s="70"/>
      <c r="D1" s="70"/>
      <c r="E1" s="71"/>
      <c r="G1" s="32" t="s">
        <v>532</v>
      </c>
    </row>
    <row r="2" spans="1:8" ht="26.25" customHeight="1" thickBot="1" x14ac:dyDescent="0.3">
      <c r="B2" s="35" t="s">
        <v>525</v>
      </c>
      <c r="C2" s="36" t="s">
        <v>526</v>
      </c>
      <c r="D2" s="37" t="s">
        <v>527</v>
      </c>
      <c r="E2" s="38" t="s">
        <v>528</v>
      </c>
      <c r="G2" s="33" t="s">
        <v>530</v>
      </c>
    </row>
    <row r="3" spans="1:8" ht="26.25" customHeight="1" x14ac:dyDescent="0.25">
      <c r="A3" s="54" t="s">
        <v>517</v>
      </c>
      <c r="B3" s="52">
        <f>'01-SM Arzfeld'!I20</f>
        <v>8</v>
      </c>
      <c r="C3" s="28">
        <f>'01-SM Arzfeld'!J20</f>
        <v>8</v>
      </c>
      <c r="D3" s="29">
        <f>'01-SM Arzfeld'!K20</f>
        <v>2</v>
      </c>
      <c r="E3" s="39">
        <f>SUM(B3:D3)</f>
        <v>18</v>
      </c>
      <c r="G3" s="47">
        <f>E3*2*52</f>
        <v>1872</v>
      </c>
    </row>
    <row r="4" spans="1:8" ht="26.25" customHeight="1" x14ac:dyDescent="0.25">
      <c r="A4" s="55" t="s">
        <v>518</v>
      </c>
      <c r="B4" s="52">
        <f>'03-SM Bitburg'!I13</f>
        <v>9</v>
      </c>
      <c r="C4" s="28">
        <f>'03-SM Bitburg'!J13</f>
        <v>2</v>
      </c>
      <c r="D4" s="29">
        <f>'03-SM Bitburg'!K13</f>
        <v>4</v>
      </c>
      <c r="E4" s="39">
        <f t="shared" ref="E4:E10" si="0">SUM(B4:D4)</f>
        <v>15</v>
      </c>
      <c r="G4" s="48">
        <f t="shared" ref="G4:G10" si="1">E4*2*52</f>
        <v>1560</v>
      </c>
    </row>
    <row r="5" spans="1:8" ht="26.25" customHeight="1" x14ac:dyDescent="0.25">
      <c r="A5" s="55" t="s">
        <v>519</v>
      </c>
      <c r="B5" s="52">
        <f>'05-SM Daun'!I23</f>
        <v>3</v>
      </c>
      <c r="C5" s="28">
        <f>'05-SM Daun'!J23</f>
        <v>23</v>
      </c>
      <c r="D5" s="29">
        <f>'05-SM Daun'!K23</f>
        <v>3</v>
      </c>
      <c r="E5" s="39">
        <f t="shared" si="0"/>
        <v>29</v>
      </c>
      <c r="G5" s="48">
        <f t="shared" si="1"/>
        <v>3016</v>
      </c>
    </row>
    <row r="6" spans="1:8" ht="26.25" customHeight="1" x14ac:dyDescent="0.25">
      <c r="A6" s="55" t="s">
        <v>520</v>
      </c>
      <c r="B6" s="52">
        <f>'06-SM Gerolstein'!I18</f>
        <v>17</v>
      </c>
      <c r="C6" s="28">
        <f>'06-SM Gerolstein'!J18</f>
        <v>5</v>
      </c>
      <c r="D6" s="29">
        <f>'06-SM Gerolstein'!K18</f>
        <v>0</v>
      </c>
      <c r="E6" s="39">
        <f t="shared" si="0"/>
        <v>22</v>
      </c>
      <c r="G6" s="48">
        <f t="shared" si="1"/>
        <v>2288</v>
      </c>
    </row>
    <row r="7" spans="1:8" ht="26.25" customHeight="1" x14ac:dyDescent="0.25">
      <c r="A7" s="55" t="s">
        <v>521</v>
      </c>
      <c r="B7" s="52">
        <f>'08-SM Irrel'!I14</f>
        <v>15</v>
      </c>
      <c r="C7" s="28">
        <f>'08-SM Irrel'!J14</f>
        <v>5</v>
      </c>
      <c r="D7" s="29">
        <f>'08-SM Irrel'!K14</f>
        <v>0</v>
      </c>
      <c r="E7" s="39">
        <f t="shared" si="0"/>
        <v>20</v>
      </c>
      <c r="G7" s="48">
        <f t="shared" si="1"/>
        <v>2080</v>
      </c>
    </row>
    <row r="8" spans="1:8" ht="26.25" customHeight="1" x14ac:dyDescent="0.25">
      <c r="A8" s="55" t="s">
        <v>522</v>
      </c>
      <c r="B8" s="52">
        <f>'09-SM Kyllburg'!I16</f>
        <v>3</v>
      </c>
      <c r="C8" s="28">
        <f>'09-SM Kyllburg'!J16</f>
        <v>11</v>
      </c>
      <c r="D8" s="29">
        <f>'09-SM Kyllburg'!K16</f>
        <v>2</v>
      </c>
      <c r="E8" s="39">
        <f t="shared" si="0"/>
        <v>16</v>
      </c>
      <c r="G8" s="48">
        <f t="shared" si="1"/>
        <v>1664</v>
      </c>
    </row>
    <row r="9" spans="1:8" ht="26.25" customHeight="1" x14ac:dyDescent="0.25">
      <c r="A9" s="55" t="s">
        <v>523</v>
      </c>
      <c r="B9" s="52">
        <f>'11-SM Prüm'!I22</f>
        <v>31</v>
      </c>
      <c r="C9" s="28">
        <f>'11-SM Prüm'!J22</f>
        <v>14</v>
      </c>
      <c r="D9" s="29">
        <f>'11-SM Prüm'!K22</f>
        <v>1</v>
      </c>
      <c r="E9" s="39">
        <f t="shared" si="0"/>
        <v>46</v>
      </c>
      <c r="G9" s="48">
        <f t="shared" si="1"/>
        <v>4784</v>
      </c>
    </row>
    <row r="10" spans="1:8" ht="26.25" customHeight="1" thickBot="1" x14ac:dyDescent="0.3">
      <c r="A10" s="56" t="s">
        <v>524</v>
      </c>
      <c r="B10" s="53">
        <f>'13-SM Kelberg'!I25</f>
        <v>12</v>
      </c>
      <c r="C10" s="40">
        <f>'13-SM Kelberg'!J25</f>
        <v>10</v>
      </c>
      <c r="D10" s="41">
        <f>'13-SM Kelberg'!K25</f>
        <v>0</v>
      </c>
      <c r="E10" s="42">
        <f t="shared" si="0"/>
        <v>22</v>
      </c>
      <c r="G10" s="49">
        <f t="shared" si="1"/>
        <v>2288</v>
      </c>
    </row>
    <row r="11" spans="1:8" ht="26.25" customHeight="1" thickBot="1" x14ac:dyDescent="0.3">
      <c r="G11" s="31">
        <f>SUM(G3:G10)</f>
        <v>19552</v>
      </c>
    </row>
    <row r="12" spans="1:8" ht="26.25" customHeight="1" thickBot="1" x14ac:dyDescent="0.3">
      <c r="G12" s="30"/>
    </row>
    <row r="13" spans="1:8" ht="26.25" customHeight="1" thickBot="1" x14ac:dyDescent="0.3">
      <c r="B13" s="72" t="s">
        <v>529</v>
      </c>
      <c r="C13" s="73"/>
      <c r="D13" s="73"/>
      <c r="E13" s="74"/>
      <c r="G13" s="34" t="s">
        <v>531</v>
      </c>
    </row>
    <row r="14" spans="1:8" ht="26.25" customHeight="1" thickBot="1" x14ac:dyDescent="0.3">
      <c r="B14" s="35" t="s">
        <v>525</v>
      </c>
      <c r="C14" s="36" t="s">
        <v>526</v>
      </c>
      <c r="D14" s="37" t="s">
        <v>527</v>
      </c>
      <c r="E14" s="38" t="s">
        <v>528</v>
      </c>
      <c r="G14" s="33" t="s">
        <v>530</v>
      </c>
    </row>
    <row r="15" spans="1:8" ht="26.25" customHeight="1" x14ac:dyDescent="0.25">
      <c r="A15" s="57" t="s">
        <v>517</v>
      </c>
      <c r="B15" s="50">
        <f>'01-SM Arzfeld'!L20</f>
        <v>12240</v>
      </c>
      <c r="C15" s="27">
        <f>'01-SM Arzfeld'!M20</f>
        <v>13710</v>
      </c>
      <c r="D15" s="12">
        <f>'01-SM Arzfeld'!N20</f>
        <v>3830</v>
      </c>
      <c r="E15" s="43">
        <f>SUM(B15:D15)</f>
        <v>29780</v>
      </c>
      <c r="G15" s="47">
        <f>E15*2*52</f>
        <v>3097120</v>
      </c>
      <c r="H15" s="26"/>
    </row>
    <row r="16" spans="1:8" ht="26.25" customHeight="1" x14ac:dyDescent="0.25">
      <c r="A16" s="58" t="s">
        <v>518</v>
      </c>
      <c r="B16" s="50">
        <f>'03-SM Bitburg'!L13</f>
        <v>7860</v>
      </c>
      <c r="C16" s="27">
        <f>'03-SM Bitburg'!M13</f>
        <v>3730</v>
      </c>
      <c r="D16" s="12">
        <f>'03-SM Bitburg'!N13</f>
        <v>4750</v>
      </c>
      <c r="E16" s="43">
        <f t="shared" ref="E16:E22" si="2">SUM(B16:D16)</f>
        <v>16340</v>
      </c>
      <c r="G16" s="48">
        <f t="shared" ref="G16:G22" si="3">E16*2*52</f>
        <v>1699360</v>
      </c>
      <c r="H16" s="26"/>
    </row>
    <row r="17" spans="1:8" ht="26.25" customHeight="1" x14ac:dyDescent="0.25">
      <c r="A17" s="58" t="s">
        <v>519</v>
      </c>
      <c r="B17" s="50">
        <f>'05-SM Daun'!L23</f>
        <v>3440</v>
      </c>
      <c r="C17" s="27">
        <f>'05-SM Daun'!M23</f>
        <v>26310</v>
      </c>
      <c r="D17" s="12">
        <f>'05-SM Daun'!N23</f>
        <v>5440</v>
      </c>
      <c r="E17" s="43">
        <f t="shared" si="2"/>
        <v>35190</v>
      </c>
      <c r="G17" s="48">
        <f t="shared" si="3"/>
        <v>3659760</v>
      </c>
      <c r="H17" s="26"/>
    </row>
    <row r="18" spans="1:8" ht="26.25" customHeight="1" x14ac:dyDescent="0.25">
      <c r="A18" s="58" t="s">
        <v>520</v>
      </c>
      <c r="B18" s="50">
        <f>'06-SM Gerolstein'!L18</f>
        <v>29765</v>
      </c>
      <c r="C18" s="27">
        <f>'06-SM Gerolstein'!M18</f>
        <v>5910</v>
      </c>
      <c r="D18" s="12">
        <f>'06-SM Gerolstein'!N18</f>
        <v>0</v>
      </c>
      <c r="E18" s="43">
        <f t="shared" si="2"/>
        <v>35675</v>
      </c>
      <c r="G18" s="48">
        <f t="shared" si="3"/>
        <v>3710200</v>
      </c>
      <c r="H18" s="26"/>
    </row>
    <row r="19" spans="1:8" ht="26.25" customHeight="1" x14ac:dyDescent="0.25">
      <c r="A19" s="58" t="s">
        <v>521</v>
      </c>
      <c r="B19" s="50">
        <f>'08-SM Irrel'!L14</f>
        <v>21530</v>
      </c>
      <c r="C19" s="27">
        <f>'08-SM Irrel'!M14</f>
        <v>3230</v>
      </c>
      <c r="D19" s="12">
        <f>'08-SM Irrel'!N14</f>
        <v>0</v>
      </c>
      <c r="E19" s="43">
        <f t="shared" si="2"/>
        <v>24760</v>
      </c>
      <c r="G19" s="48">
        <f t="shared" si="3"/>
        <v>2575040</v>
      </c>
      <c r="H19" s="26"/>
    </row>
    <row r="20" spans="1:8" ht="26.25" customHeight="1" x14ac:dyDescent="0.25">
      <c r="A20" s="58" t="s">
        <v>522</v>
      </c>
      <c r="B20" s="50">
        <f>'09-SM Kyllburg'!L16</f>
        <v>6180</v>
      </c>
      <c r="C20" s="27">
        <f>'09-SM Kyllburg'!M16</f>
        <v>12130</v>
      </c>
      <c r="D20" s="12">
        <f>'09-SM Kyllburg'!N16</f>
        <v>1780</v>
      </c>
      <c r="E20" s="43">
        <f t="shared" si="2"/>
        <v>20090</v>
      </c>
      <c r="G20" s="48">
        <f t="shared" si="3"/>
        <v>2089360</v>
      </c>
      <c r="H20" s="26"/>
    </row>
    <row r="21" spans="1:8" ht="26.25" customHeight="1" x14ac:dyDescent="0.25">
      <c r="A21" s="58" t="s">
        <v>523</v>
      </c>
      <c r="B21" s="50">
        <f>'11-SM Prüm'!L22</f>
        <v>30090</v>
      </c>
      <c r="C21" s="27">
        <f>'11-SM Prüm'!M22</f>
        <v>11200</v>
      </c>
      <c r="D21" s="12">
        <f>'11-SM Prüm'!N22</f>
        <v>840</v>
      </c>
      <c r="E21" s="43">
        <f t="shared" si="2"/>
        <v>42130</v>
      </c>
      <c r="G21" s="48">
        <f t="shared" si="3"/>
        <v>4381520</v>
      </c>
      <c r="H21" s="26"/>
    </row>
    <row r="22" spans="1:8" ht="26.25" customHeight="1" thickBot="1" x14ac:dyDescent="0.3">
      <c r="A22" s="59" t="s">
        <v>524</v>
      </c>
      <c r="B22" s="51">
        <f>'13-SM Kelberg'!L25</f>
        <v>20530</v>
      </c>
      <c r="C22" s="44">
        <f>'13-SM Kelberg'!M25</f>
        <v>11610</v>
      </c>
      <c r="D22" s="45">
        <f>'13-SM Kelberg'!N25</f>
        <v>0</v>
      </c>
      <c r="E22" s="46">
        <f t="shared" si="2"/>
        <v>32140</v>
      </c>
      <c r="G22" s="49">
        <f t="shared" si="3"/>
        <v>3342560</v>
      </c>
      <c r="H22" s="26"/>
    </row>
    <row r="23" spans="1:8" ht="26.25" customHeight="1" thickBot="1" x14ac:dyDescent="0.3">
      <c r="G23" s="31">
        <f>SUM(G15:G22)</f>
        <v>24554920</v>
      </c>
      <c r="H23" s="26"/>
    </row>
  </sheetData>
  <sheetProtection password="CCD1" sheet="1" objects="1" scenarios="1"/>
  <mergeCells count="2">
    <mergeCell ref="B1:E1"/>
    <mergeCell ref="B13:E1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01-SM Arzfeld</vt:lpstr>
      <vt:lpstr>03-SM Bitburg</vt:lpstr>
      <vt:lpstr>05-SM Daun</vt:lpstr>
      <vt:lpstr>06-SM Gerolstein</vt:lpstr>
      <vt:lpstr>08-SM Irrel</vt:lpstr>
      <vt:lpstr>09-SM Kyllburg</vt:lpstr>
      <vt:lpstr>11-SM Prüm</vt:lpstr>
      <vt:lpstr>13-SM Kelberg</vt:lpstr>
      <vt:lpstr>Gesamt</vt:lpstr>
    </vt:vector>
  </TitlesOfParts>
  <Company>LandesBetrieb Mobilität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Loscheider, Michel (LBM Gerolstein)</dc:creator>
  <cp:lastModifiedBy>Igelmund, Harald (LBM Gerolstein)</cp:lastModifiedBy>
  <cp:lastPrinted>2026-07-31T09:06:05Z</cp:lastPrinted>
  <dcterms:created xsi:type="dcterms:W3CDTF">2026-03-17T07:54:33Z</dcterms:created>
  <dcterms:modified xsi:type="dcterms:W3CDTF">2026-08-10T07:47:20Z</dcterms:modified>
</cp:coreProperties>
</file>