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07D0408E-A82D-476E-A159-2AA004E98F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eisblatt D-L-S 7, Geb. 7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8" i="2" l="1"/>
  <c r="J20" i="2"/>
  <c r="K20" i="2" s="1"/>
  <c r="G20" i="2"/>
  <c r="H20" i="2" s="1"/>
  <c r="I20" i="2" s="1"/>
  <c r="E20" i="2"/>
  <c r="G19" i="2"/>
  <c r="J19" i="2" s="1"/>
  <c r="K19" i="2" s="1"/>
  <c r="E19" i="2"/>
  <c r="G18" i="2"/>
  <c r="J18" i="2" s="1"/>
  <c r="K18" i="2" s="1"/>
  <c r="E18" i="2"/>
  <c r="G17" i="2"/>
  <c r="J17" i="2" s="1"/>
  <c r="K17" i="2" s="1"/>
  <c r="E17" i="2"/>
  <c r="J16" i="2"/>
  <c r="K16" i="2" s="1"/>
  <c r="G16" i="2"/>
  <c r="H16" i="2" s="1"/>
  <c r="I16" i="2" s="1"/>
  <c r="E16" i="2"/>
  <c r="G15" i="2"/>
  <c r="J15" i="2" s="1"/>
  <c r="K15" i="2" s="1"/>
  <c r="E15" i="2"/>
  <c r="G14" i="2"/>
  <c r="H14" i="2" s="1"/>
  <c r="I14" i="2" s="1"/>
  <c r="E14" i="2"/>
  <c r="H19" i="2" l="1"/>
  <c r="I19" i="2" s="1"/>
  <c r="H15" i="2"/>
  <c r="I15" i="2" s="1"/>
  <c r="H18" i="2"/>
  <c r="I18" i="2" s="1"/>
  <c r="J14" i="2"/>
  <c r="K14" i="2" s="1"/>
  <c r="H17" i="2"/>
  <c r="I17" i="2" s="1"/>
  <c r="E11" i="2"/>
  <c r="G11" i="2"/>
  <c r="H11" i="2" s="1"/>
  <c r="I11" i="2" s="1"/>
  <c r="J11" i="2"/>
  <c r="K11" i="2" s="1"/>
  <c r="E25" i="2"/>
  <c r="G25" i="2"/>
  <c r="H25" i="2" s="1"/>
  <c r="I25" i="2" s="1"/>
  <c r="E24" i="2"/>
  <c r="G24" i="2"/>
  <c r="H24" i="2" s="1"/>
  <c r="I24" i="2" s="1"/>
  <c r="J24" i="2"/>
  <c r="K24" i="2" s="1"/>
  <c r="J25" i="2" l="1"/>
  <c r="K25" i="2" s="1"/>
  <c r="G3" i="2"/>
  <c r="G7" i="2" l="1"/>
  <c r="G8" i="2"/>
  <c r="G9" i="2"/>
  <c r="G10" i="2"/>
  <c r="G12" i="2"/>
  <c r="G13" i="2"/>
  <c r="G21" i="2"/>
  <c r="G22" i="2"/>
  <c r="G23" i="2"/>
  <c r="G26" i="2"/>
  <c r="G27" i="2"/>
  <c r="E4" i="2"/>
  <c r="G4" i="2" s="1"/>
  <c r="E5" i="2"/>
  <c r="G5" i="2" s="1"/>
  <c r="E6" i="2"/>
  <c r="G6" i="2" s="1"/>
  <c r="E7" i="2"/>
  <c r="E8" i="2"/>
  <c r="E9" i="2"/>
  <c r="E10" i="2"/>
  <c r="E12" i="2"/>
  <c r="E13" i="2"/>
  <c r="E21" i="2"/>
  <c r="E22" i="2"/>
  <c r="E23" i="2"/>
  <c r="E26" i="2"/>
  <c r="E27" i="2"/>
  <c r="E3" i="2"/>
  <c r="H6" i="2" l="1"/>
  <c r="I6" i="2" s="1"/>
  <c r="J6" i="2"/>
  <c r="K6" i="2" s="1"/>
  <c r="H5" i="2"/>
  <c r="I5" i="2" s="1"/>
  <c r="J5" i="2"/>
  <c r="K5" i="2" s="1"/>
  <c r="H21" i="2"/>
  <c r="I21" i="2" s="1"/>
  <c r="J21" i="2"/>
  <c r="K21" i="2" s="1"/>
  <c r="J27" i="2"/>
  <c r="K27" i="2" s="1"/>
  <c r="H27" i="2"/>
  <c r="I27" i="2" s="1"/>
  <c r="H22" i="2"/>
  <c r="I22" i="2" s="1"/>
  <c r="J22" i="2"/>
  <c r="K22" i="2" s="1"/>
  <c r="J26" i="2"/>
  <c r="K26" i="2" s="1"/>
  <c r="H26" i="2"/>
  <c r="I26" i="2" s="1"/>
  <c r="J23" i="2"/>
  <c r="K23" i="2" s="1"/>
  <c r="H23" i="2"/>
  <c r="I23" i="2" s="1"/>
  <c r="H4" i="2"/>
  <c r="I4" i="2" s="1"/>
  <c r="J4" i="2"/>
  <c r="K4" i="2" s="1"/>
  <c r="E28" i="2"/>
  <c r="H13" i="2"/>
  <c r="I13" i="2" s="1"/>
  <c r="J13" i="2"/>
  <c r="K13" i="2" s="1"/>
  <c r="H12" i="2"/>
  <c r="I12" i="2" s="1"/>
  <c r="J12" i="2"/>
  <c r="K12" i="2" s="1"/>
  <c r="H10" i="2"/>
  <c r="I10" i="2" s="1"/>
  <c r="J10" i="2"/>
  <c r="K10" i="2" s="1"/>
  <c r="H9" i="2"/>
  <c r="I9" i="2" s="1"/>
  <c r="J9" i="2"/>
  <c r="K9" i="2" s="1"/>
  <c r="J8" i="2"/>
  <c r="K8" i="2" s="1"/>
  <c r="H8" i="2"/>
  <c r="I8" i="2" s="1"/>
  <c r="H7" i="2"/>
  <c r="J7" i="2"/>
  <c r="J3" i="2"/>
  <c r="K3" i="2" s="1"/>
  <c r="G28" i="2"/>
  <c r="H3" i="2"/>
  <c r="I3" i="2" s="1"/>
  <c r="H28" i="2" l="1"/>
  <c r="I7" i="2"/>
  <c r="I28" i="2" s="1"/>
  <c r="K7" i="2"/>
  <c r="K28" i="2" s="1"/>
  <c r="J28" i="2"/>
</calcChain>
</file>

<file path=xl/sharedStrings.xml><?xml version="1.0" encoding="utf-8"?>
<sst xmlns="http://schemas.openxmlformats.org/spreadsheetml/2006/main" count="64" uniqueCount="43">
  <si>
    <t>5 x Woche</t>
  </si>
  <si>
    <t>2 x Woche</t>
  </si>
  <si>
    <t>1 x Woche</t>
  </si>
  <si>
    <t>m²</t>
  </si>
  <si>
    <t>Nr. 5.1 - 5.3</t>
  </si>
  <si>
    <t>Fläche nach Raumart</t>
  </si>
  <si>
    <t>Waschraum</t>
  </si>
  <si>
    <t>WC</t>
  </si>
  <si>
    <t>Tage im Jahr</t>
  </si>
  <si>
    <t>Ausführungszeit
 Std./Monat</t>
  </si>
  <si>
    <t>Ausführungszeit
 Std./Jahr</t>
  </si>
  <si>
    <t>Richtleistung
 m²/Std.</t>
  </si>
  <si>
    <t>Fläche 
m²/Jahr</t>
  </si>
  <si>
    <t>Ausführungszeit
Std./Tag</t>
  </si>
  <si>
    <r>
      <t>Stundenverrechnungssatz in</t>
    </r>
    <r>
      <rPr>
        <b/>
        <sz val="11"/>
        <color theme="1"/>
        <rFont val="Calibri"/>
        <family val="2"/>
        <scheme val="minor"/>
      </rPr>
      <t xml:space="preserve"> €/Std.</t>
    </r>
  </si>
  <si>
    <t>Gesamt</t>
  </si>
  <si>
    <t>Preis pro
 Jahr</t>
  </si>
  <si>
    <t>Preis pro
Monat</t>
  </si>
  <si>
    <t>Preisblatt Dekan-Laist-Str. 7, Gebäude 7</t>
  </si>
  <si>
    <t>Aufzug</t>
  </si>
  <si>
    <t>Ausgabe</t>
  </si>
  <si>
    <t>Beschussraum</t>
  </si>
  <si>
    <t>Büro / Büro (TEE) / Büro Haustechnik / Büro IuK/ Büro SL</t>
  </si>
  <si>
    <t>Dusche Herren</t>
  </si>
  <si>
    <t>Flur / Flur Eingang</t>
  </si>
  <si>
    <t>Lehrraum</t>
  </si>
  <si>
    <t>Sozi / Spindraum</t>
  </si>
  <si>
    <t>Treppe</t>
  </si>
  <si>
    <t>Werkstatt</t>
  </si>
  <si>
    <t>Werkstatt Büro</t>
  </si>
  <si>
    <t>Mehrzweckraum</t>
  </si>
  <si>
    <t>3 x Woche</t>
  </si>
  <si>
    <t>Büro</t>
  </si>
  <si>
    <t>Kompressor (TEE)</t>
  </si>
  <si>
    <t>Lehrmittel</t>
  </si>
  <si>
    <t>Desinfektion (Waff.)</t>
  </si>
  <si>
    <t>FM-Werkstatt</t>
  </si>
  <si>
    <t>Lager / Lager (BKLSt) / Lager EMR / Lager (Waff.)</t>
  </si>
  <si>
    <t>Maschinenlager</t>
  </si>
  <si>
    <t>Meßraum (Waff.)</t>
  </si>
  <si>
    <t>Putzmittel</t>
  </si>
  <si>
    <t>Tauch (TEE)</t>
  </si>
  <si>
    <t>Werkstatt. (Waff.)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</si>
</sst>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_D_M_-;\-* #,##0.00\ _D_M_-;_-* &quot;-&quot;??\ _D_M_-;_-@_-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4" fontId="2" fillId="0" borderId="0" applyFont="0" applyFill="0" applyBorder="0" applyAlignment="0" applyProtection="0"/>
    <xf numFmtId="0" fontId="1" fillId="0" borderId="0"/>
    <xf numFmtId="0" fontId="5" fillId="0" borderId="0"/>
    <xf numFmtId="165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41">
    <xf numFmtId="0" fontId="0" fillId="0" borderId="0" xfId="0"/>
    <xf numFmtId="0" fontId="0" fillId="3" borderId="17" xfId="0" applyFill="1" applyBorder="1" applyProtection="1">
      <protection locked="0"/>
    </xf>
    <xf numFmtId="2" fontId="0" fillId="0" borderId="18" xfId="0" applyNumberFormat="1" applyBorder="1" applyProtection="1"/>
    <xf numFmtId="2" fontId="0" fillId="0" borderId="15" xfId="0" applyNumberFormat="1" applyBorder="1" applyProtection="1"/>
    <xf numFmtId="2" fontId="0" fillId="0" borderId="3" xfId="0" applyNumberFormat="1" applyBorder="1" applyProtection="1"/>
    <xf numFmtId="2" fontId="0" fillId="0" borderId="1" xfId="0" applyNumberFormat="1" applyBorder="1" applyProtection="1"/>
    <xf numFmtId="44" fontId="0" fillId="0" borderId="15" xfId="1" applyFont="1" applyBorder="1" applyProtection="1"/>
    <xf numFmtId="44" fontId="0" fillId="0" borderId="1" xfId="1" applyFont="1" applyBorder="1" applyProtection="1"/>
    <xf numFmtId="44" fontId="0" fillId="0" borderId="16" xfId="1" applyFont="1" applyBorder="1" applyProtection="1"/>
    <xf numFmtId="44" fontId="0" fillId="0" borderId="2" xfId="1" applyFont="1" applyBorder="1" applyProtection="1"/>
    <xf numFmtId="0" fontId="3" fillId="2" borderId="12" xfId="0" applyFont="1" applyFill="1" applyBorder="1" applyProtection="1"/>
    <xf numFmtId="2" fontId="3" fillId="2" borderId="12" xfId="0" applyNumberFormat="1" applyFont="1" applyFill="1" applyBorder="1" applyProtection="1"/>
    <xf numFmtId="44" fontId="3" fillId="2" borderId="14" xfId="1" applyFont="1" applyFill="1" applyBorder="1" applyProtection="1"/>
    <xf numFmtId="44" fontId="3" fillId="2" borderId="4" xfId="1" applyFont="1" applyFill="1" applyBorder="1" applyProtection="1"/>
    <xf numFmtId="0" fontId="0" fillId="0" borderId="0" xfId="0" applyProtection="1"/>
    <xf numFmtId="0" fontId="4" fillId="4" borderId="4" xfId="2" applyFont="1" applyFill="1" applyBorder="1" applyAlignment="1" applyProtection="1">
      <alignment horizontal="center" vertical="center"/>
    </xf>
    <xf numFmtId="0" fontId="0" fillId="2" borderId="11" xfId="0" applyFill="1" applyBorder="1" applyAlignment="1" applyProtection="1">
      <alignment horizontal="center" vertical="center"/>
    </xf>
    <xf numFmtId="0" fontId="0" fillId="0" borderId="15" xfId="0" applyBorder="1" applyProtection="1"/>
    <xf numFmtId="0" fontId="0" fillId="0" borderId="1" xfId="0" applyBorder="1" applyProtection="1"/>
    <xf numFmtId="0" fontId="3" fillId="2" borderId="11" xfId="0" applyFont="1" applyFill="1" applyBorder="1" applyProtection="1"/>
    <xf numFmtId="0" fontId="0" fillId="2" borderId="12" xfId="0" applyFill="1" applyBorder="1" applyAlignment="1" applyProtection="1">
      <alignment horizontal="center" vertical="center"/>
    </xf>
    <xf numFmtId="0" fontId="0" fillId="2" borderId="12" xfId="0" applyFill="1" applyBorder="1" applyAlignment="1" applyProtection="1">
      <alignment horizontal="center" vertical="center" wrapText="1"/>
    </xf>
    <xf numFmtId="44" fontId="0" fillId="2" borderId="12" xfId="1" applyFont="1" applyFill="1" applyBorder="1" applyAlignment="1" applyProtection="1">
      <alignment horizontal="center" vertical="center" wrapText="1"/>
    </xf>
    <xf numFmtId="44" fontId="0" fillId="2" borderId="13" xfId="1" applyFont="1" applyFill="1" applyBorder="1" applyAlignment="1" applyProtection="1">
      <alignment horizontal="center" vertical="center" wrapText="1"/>
    </xf>
    <xf numFmtId="44" fontId="0" fillId="0" borderId="0" xfId="1" applyFont="1" applyProtection="1"/>
    <xf numFmtId="4" fontId="0" fillId="2" borderId="12" xfId="0" applyNumberFormat="1" applyFill="1" applyBorder="1" applyAlignment="1" applyProtection="1">
      <alignment horizontal="center" vertical="center"/>
    </xf>
    <xf numFmtId="4" fontId="3" fillId="2" borderId="12" xfId="0" applyNumberFormat="1" applyFont="1" applyFill="1" applyBorder="1" applyProtection="1"/>
    <xf numFmtId="4" fontId="0" fillId="2" borderId="12" xfId="0" applyNumberFormat="1" applyFill="1" applyBorder="1" applyAlignment="1" applyProtection="1">
      <alignment horizontal="center" vertical="center" wrapText="1"/>
    </xf>
    <xf numFmtId="4" fontId="0" fillId="0" borderId="16" xfId="0" applyNumberFormat="1" applyBorder="1" applyProtection="1"/>
    <xf numFmtId="4" fontId="0" fillId="0" borderId="2" xfId="0" applyNumberFormat="1" applyBorder="1" applyProtection="1"/>
    <xf numFmtId="4" fontId="0" fillId="0" borderId="0" xfId="0" applyNumberFormat="1" applyProtection="1"/>
    <xf numFmtId="4" fontId="0" fillId="0" borderId="0" xfId="0" applyNumberFormat="1" applyAlignment="1" applyProtection="1"/>
    <xf numFmtId="0" fontId="0" fillId="0" borderId="1" xfId="0" applyFont="1" applyFill="1" applyBorder="1" applyProtection="1"/>
    <xf numFmtId="0" fontId="0" fillId="0" borderId="1" xfId="0" applyFont="1" applyBorder="1" applyProtection="1"/>
    <xf numFmtId="4" fontId="0" fillId="0" borderId="1" xfId="0" applyNumberFormat="1" applyFont="1" applyBorder="1" applyAlignment="1" applyProtection="1">
      <alignment horizontal="right"/>
    </xf>
    <xf numFmtId="0" fontId="0" fillId="2" borderId="9" xfId="0" applyFill="1" applyBorder="1" applyAlignment="1" applyProtection="1">
      <alignment horizontal="center" vertical="center"/>
    </xf>
    <xf numFmtId="0" fontId="0" fillId="2" borderId="10" xfId="0" applyFill="1" applyBorder="1" applyAlignment="1" applyProtection="1">
      <alignment horizontal="center" vertical="center"/>
    </xf>
    <xf numFmtId="44" fontId="0" fillId="3" borderId="5" xfId="1" applyFont="1" applyFill="1" applyBorder="1" applyAlignment="1" applyProtection="1">
      <alignment horizontal="center" vertical="center"/>
      <protection locked="0"/>
    </xf>
    <xf numFmtId="44" fontId="0" fillId="3" borderId="6" xfId="1" applyFont="1" applyFill="1" applyBorder="1" applyAlignment="1" applyProtection="1">
      <alignment horizontal="center" vertical="center"/>
      <protection locked="0"/>
    </xf>
    <xf numFmtId="44" fontId="0" fillId="3" borderId="7" xfId="1" applyFont="1" applyFill="1" applyBorder="1" applyAlignment="1" applyProtection="1">
      <alignment horizontal="center" vertical="center"/>
      <protection locked="0"/>
    </xf>
    <xf numFmtId="44" fontId="0" fillId="3" borderId="8" xfId="1" applyFont="1" applyFill="1" applyBorder="1" applyAlignment="1" applyProtection="1">
      <alignment horizontal="center" vertical="center"/>
      <protection locked="0"/>
    </xf>
  </cellXfs>
  <cellStyles count="9">
    <cellStyle name="Komma 2" xfId="4" xr:uid="{00000000-0005-0000-0000-000000000000}"/>
    <cellStyle name="Komma 3" xfId="7" xr:uid="{00000000-0005-0000-0000-000001000000}"/>
    <cellStyle name="Standard" xfId="0" builtinId="0"/>
    <cellStyle name="Standard 2" xfId="3" xr:uid="{00000000-0005-0000-0000-000003000000}"/>
    <cellStyle name="Standard 3" xfId="6" xr:uid="{00000000-0005-0000-0000-000004000000}"/>
    <cellStyle name="Standard 4" xfId="2" xr:uid="{00000000-0005-0000-0000-000005000000}"/>
    <cellStyle name="Währung" xfId="1" builtinId="4"/>
    <cellStyle name="Währung 2" xfId="8" xr:uid="{00000000-0005-0000-0000-000007000000}"/>
    <cellStyle name="Währung 3" xfId="5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790573</xdr:colOff>
      <xdr:row>30</xdr:row>
      <xdr:rowOff>0</xdr:rowOff>
    </xdr:from>
    <xdr:to>
      <xdr:col>9</xdr:col>
      <xdr:colOff>1009650</xdr:colOff>
      <xdr:row>34</xdr:row>
      <xdr:rowOff>57150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962648" y="5362575"/>
          <a:ext cx="5600702" cy="828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Hinweis:</a:t>
          </a:r>
          <a:r>
            <a:rPr lang="de-DE" sz="1100" b="0"/>
            <a:t>	Bitte</a:t>
          </a:r>
          <a:r>
            <a:rPr lang="de-DE" sz="1100" b="0" baseline="0"/>
            <a:t> tragen Sie in die grün hinterlegten Felder die entsprechend geforderten 	Werte ein. Die Berechnung  der Ausführungszeiten und der Preise erfolgt 	anschließend automatisiert über die Formelfelder. Die Preise sind </a:t>
          </a:r>
          <a:r>
            <a:rPr lang="de-DE" sz="1100" b="1" baseline="0"/>
            <a:t>netto</a:t>
          </a:r>
          <a:r>
            <a:rPr lang="de-DE" sz="1100" b="0" baseline="0"/>
            <a:t> als 	</a:t>
          </a:r>
          <a:r>
            <a:rPr lang="de-DE" sz="1100" b="1" baseline="0"/>
            <a:t>Pauschalpreise  </a:t>
          </a:r>
          <a:r>
            <a:rPr lang="de-DE" sz="1100" b="0" baseline="0"/>
            <a:t>nach § 14 der Besonderen Vertragsbedingungen anzugeben.</a:t>
          </a:r>
          <a:endParaRPr lang="de-DE" sz="1100" b="1"/>
        </a:p>
      </xdr:txBody>
    </xdr:sp>
    <xdr:clientData/>
  </xdr:twoCellAnchor>
  <xdr:twoCellAnchor editAs="oneCell">
    <xdr:from>
      <xdr:col>5</xdr:col>
      <xdr:colOff>114300</xdr:colOff>
      <xdr:row>27</xdr:row>
      <xdr:rowOff>38100</xdr:rowOff>
    </xdr:from>
    <xdr:to>
      <xdr:col>5</xdr:col>
      <xdr:colOff>528864</xdr:colOff>
      <xdr:row>30</xdr:row>
      <xdr:rowOff>51106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4238625"/>
          <a:ext cx="414564" cy="603556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30</xdr:row>
      <xdr:rowOff>9525</xdr:rowOff>
    </xdr:from>
    <xdr:to>
      <xdr:col>4</xdr:col>
      <xdr:colOff>31683</xdr:colOff>
      <xdr:row>32</xdr:row>
      <xdr:rowOff>33564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05425" y="4800600"/>
          <a:ext cx="688908" cy="4145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7"/>
  <sheetViews>
    <sheetView tabSelected="1" zoomScaleNormal="100" workbookViewId="0">
      <selection activeCell="F3" sqref="F3"/>
    </sheetView>
  </sheetViews>
  <sheetFormatPr baseColWidth="10" defaultColWidth="8.88671875" defaultRowHeight="14.4" x14ac:dyDescent="0.3"/>
  <cols>
    <col min="1" max="1" width="58.6640625" style="14" customWidth="1"/>
    <col min="2" max="2" width="10.88671875" style="14" bestFit="1" customWidth="1"/>
    <col min="3" max="3" width="8.109375" style="30" customWidth="1"/>
    <col min="4" max="4" width="11.88671875" style="14" bestFit="1" customWidth="1"/>
    <col min="5" max="5" width="10.109375" style="30" bestFit="1" customWidth="1"/>
    <col min="6" max="6" width="12.5546875" style="14" bestFit="1" customWidth="1"/>
    <col min="7" max="9" width="15.44140625" style="14" bestFit="1" customWidth="1"/>
    <col min="10" max="10" width="16.33203125" style="24" customWidth="1"/>
    <col min="11" max="11" width="15" style="24" customWidth="1"/>
    <col min="12" max="16384" width="8.88671875" style="14"/>
  </cols>
  <sheetData>
    <row r="1" spans="1:11" ht="30.75" customHeight="1" thickBot="1" x14ac:dyDescent="0.35">
      <c r="A1" s="15" t="s">
        <v>18</v>
      </c>
    </row>
    <row r="2" spans="1:11" ht="30.75" customHeight="1" thickBot="1" x14ac:dyDescent="0.35">
      <c r="A2" s="16" t="s">
        <v>5</v>
      </c>
      <c r="B2" s="20" t="s">
        <v>4</v>
      </c>
      <c r="C2" s="25" t="s">
        <v>3</v>
      </c>
      <c r="D2" s="20" t="s">
        <v>8</v>
      </c>
      <c r="E2" s="27" t="s">
        <v>12</v>
      </c>
      <c r="F2" s="21" t="s">
        <v>11</v>
      </c>
      <c r="G2" s="21" t="s">
        <v>10</v>
      </c>
      <c r="H2" s="21" t="s">
        <v>9</v>
      </c>
      <c r="I2" s="21" t="s">
        <v>13</v>
      </c>
      <c r="J2" s="22" t="s">
        <v>16</v>
      </c>
      <c r="K2" s="23" t="s">
        <v>17</v>
      </c>
    </row>
    <row r="3" spans="1:11" x14ac:dyDescent="0.3">
      <c r="A3" s="32" t="s">
        <v>19</v>
      </c>
      <c r="B3" s="33" t="s">
        <v>0</v>
      </c>
      <c r="C3" s="34">
        <v>21</v>
      </c>
      <c r="D3" s="17">
        <v>250</v>
      </c>
      <c r="E3" s="28">
        <f>D3*C3</f>
        <v>5250</v>
      </c>
      <c r="F3" s="1"/>
      <c r="G3" s="2" t="str">
        <f>IF(F3&gt;0,E3/F3," ")</f>
        <v xml:space="preserve"> </v>
      </c>
      <c r="H3" s="3" t="str">
        <f>IF(F3&gt;0,G3/12," ")</f>
        <v xml:space="preserve"> </v>
      </c>
      <c r="I3" s="3" t="str">
        <f>IF(F3&gt;0,H3/20.83," ")</f>
        <v xml:space="preserve"> </v>
      </c>
      <c r="J3" s="8" t="str">
        <f t="shared" ref="J3:J27" si="0">IF(AND($B$31&gt;0,F3&gt;0),G3*$B$31," ")</f>
        <v xml:space="preserve"> </v>
      </c>
      <c r="K3" s="6" t="str">
        <f t="shared" ref="K3:K27" si="1">IF(AND($B$31&gt;0,F3&gt;0),J3/12," ")</f>
        <v xml:space="preserve"> </v>
      </c>
    </row>
    <row r="4" spans="1:11" x14ac:dyDescent="0.3">
      <c r="A4" s="32" t="s">
        <v>20</v>
      </c>
      <c r="B4" s="33" t="s">
        <v>0</v>
      </c>
      <c r="C4" s="34">
        <v>12</v>
      </c>
      <c r="D4" s="18">
        <v>250</v>
      </c>
      <c r="E4" s="29">
        <f t="shared" ref="E4:E27" si="2">D4*C4</f>
        <v>3000</v>
      </c>
      <c r="F4" s="1"/>
      <c r="G4" s="4" t="str">
        <f t="shared" ref="G4:G27" si="3">IF(F4&gt;0,E4/F4," ")</f>
        <v xml:space="preserve"> </v>
      </c>
      <c r="H4" s="5" t="str">
        <f t="shared" ref="H4:H27" si="4">IF(F4&gt;0,G4/12," ")</f>
        <v xml:space="preserve"> </v>
      </c>
      <c r="I4" s="5" t="str">
        <f t="shared" ref="I4:I27" si="5">IF(F4&gt;0,H4/20.83," ")</f>
        <v xml:space="preserve"> </v>
      </c>
      <c r="J4" s="9" t="str">
        <f t="shared" si="0"/>
        <v xml:space="preserve"> </v>
      </c>
      <c r="K4" s="7" t="str">
        <f t="shared" si="1"/>
        <v xml:space="preserve"> </v>
      </c>
    </row>
    <row r="5" spans="1:11" x14ac:dyDescent="0.3">
      <c r="A5" s="32" t="s">
        <v>21</v>
      </c>
      <c r="B5" s="33" t="s">
        <v>0</v>
      </c>
      <c r="C5" s="34">
        <v>217.3</v>
      </c>
      <c r="D5" s="18">
        <v>250</v>
      </c>
      <c r="E5" s="29">
        <f t="shared" si="2"/>
        <v>54325</v>
      </c>
      <c r="F5" s="1"/>
      <c r="G5" s="4" t="str">
        <f t="shared" si="3"/>
        <v xml:space="preserve"> </v>
      </c>
      <c r="H5" s="5" t="str">
        <f t="shared" si="4"/>
        <v xml:space="preserve"> </v>
      </c>
      <c r="I5" s="5" t="str">
        <f t="shared" si="5"/>
        <v xml:space="preserve"> </v>
      </c>
      <c r="J5" s="9" t="str">
        <f t="shared" si="0"/>
        <v xml:space="preserve"> </v>
      </c>
      <c r="K5" s="7" t="str">
        <f t="shared" si="1"/>
        <v xml:space="preserve"> </v>
      </c>
    </row>
    <row r="6" spans="1:11" x14ac:dyDescent="0.3">
      <c r="A6" s="32" t="s">
        <v>22</v>
      </c>
      <c r="B6" s="33" t="s">
        <v>0</v>
      </c>
      <c r="C6" s="34">
        <v>199.35</v>
      </c>
      <c r="D6" s="18">
        <v>250</v>
      </c>
      <c r="E6" s="29">
        <f t="shared" si="2"/>
        <v>49837.5</v>
      </c>
      <c r="F6" s="1"/>
      <c r="G6" s="4" t="str">
        <f t="shared" si="3"/>
        <v xml:space="preserve"> </v>
      </c>
      <c r="H6" s="5" t="str">
        <f t="shared" si="4"/>
        <v xml:space="preserve"> </v>
      </c>
      <c r="I6" s="5" t="str">
        <f t="shared" si="5"/>
        <v xml:space="preserve"> </v>
      </c>
      <c r="J6" s="9" t="str">
        <f t="shared" si="0"/>
        <v xml:space="preserve"> </v>
      </c>
      <c r="K6" s="7" t="str">
        <f t="shared" si="1"/>
        <v xml:space="preserve"> </v>
      </c>
    </row>
    <row r="7" spans="1:11" x14ac:dyDescent="0.3">
      <c r="A7" s="32" t="s">
        <v>23</v>
      </c>
      <c r="B7" s="33" t="s">
        <v>0</v>
      </c>
      <c r="C7" s="34">
        <v>24.47</v>
      </c>
      <c r="D7" s="18">
        <v>250</v>
      </c>
      <c r="E7" s="29">
        <f t="shared" si="2"/>
        <v>6117.5</v>
      </c>
      <c r="F7" s="1"/>
      <c r="G7" s="4" t="str">
        <f t="shared" si="3"/>
        <v xml:space="preserve"> </v>
      </c>
      <c r="H7" s="5" t="str">
        <f t="shared" si="4"/>
        <v xml:space="preserve"> </v>
      </c>
      <c r="I7" s="5" t="str">
        <f t="shared" si="5"/>
        <v xml:space="preserve"> </v>
      </c>
      <c r="J7" s="9" t="str">
        <f t="shared" si="0"/>
        <v xml:space="preserve"> </v>
      </c>
      <c r="K7" s="7" t="str">
        <f t="shared" si="1"/>
        <v xml:space="preserve"> </v>
      </c>
    </row>
    <row r="8" spans="1:11" x14ac:dyDescent="0.3">
      <c r="A8" s="32" t="s">
        <v>24</v>
      </c>
      <c r="B8" s="33" t="s">
        <v>0</v>
      </c>
      <c r="C8" s="34">
        <v>312.92</v>
      </c>
      <c r="D8" s="18">
        <v>250</v>
      </c>
      <c r="E8" s="29">
        <f t="shared" si="2"/>
        <v>78230</v>
      </c>
      <c r="F8" s="1"/>
      <c r="G8" s="4" t="str">
        <f t="shared" si="3"/>
        <v xml:space="preserve"> </v>
      </c>
      <c r="H8" s="5" t="str">
        <f t="shared" si="4"/>
        <v xml:space="preserve"> </v>
      </c>
      <c r="I8" s="5" t="str">
        <f t="shared" si="5"/>
        <v xml:space="preserve"> </v>
      </c>
      <c r="J8" s="9" t="str">
        <f t="shared" si="0"/>
        <v xml:space="preserve"> </v>
      </c>
      <c r="K8" s="7" t="str">
        <f t="shared" si="1"/>
        <v xml:space="preserve"> </v>
      </c>
    </row>
    <row r="9" spans="1:11" x14ac:dyDescent="0.3">
      <c r="A9" s="32" t="s">
        <v>25</v>
      </c>
      <c r="B9" s="33" t="s">
        <v>0</v>
      </c>
      <c r="C9" s="34">
        <v>49.7</v>
      </c>
      <c r="D9" s="18">
        <v>250</v>
      </c>
      <c r="E9" s="29">
        <f t="shared" si="2"/>
        <v>12425</v>
      </c>
      <c r="F9" s="1"/>
      <c r="G9" s="4" t="str">
        <f t="shared" si="3"/>
        <v xml:space="preserve"> </v>
      </c>
      <c r="H9" s="5" t="str">
        <f t="shared" si="4"/>
        <v xml:space="preserve"> </v>
      </c>
      <c r="I9" s="5" t="str">
        <f t="shared" si="5"/>
        <v xml:space="preserve"> </v>
      </c>
      <c r="J9" s="9" t="str">
        <f t="shared" si="0"/>
        <v xml:space="preserve"> </v>
      </c>
      <c r="K9" s="7" t="str">
        <f t="shared" si="1"/>
        <v xml:space="preserve"> </v>
      </c>
    </row>
    <row r="10" spans="1:11" x14ac:dyDescent="0.3">
      <c r="A10" s="32" t="s">
        <v>26</v>
      </c>
      <c r="B10" s="33" t="s">
        <v>0</v>
      </c>
      <c r="C10" s="34">
        <v>49.8</v>
      </c>
      <c r="D10" s="18">
        <v>250</v>
      </c>
      <c r="E10" s="29">
        <f t="shared" si="2"/>
        <v>12450</v>
      </c>
      <c r="F10" s="1"/>
      <c r="G10" s="4" t="str">
        <f t="shared" si="3"/>
        <v xml:space="preserve"> </v>
      </c>
      <c r="H10" s="5" t="str">
        <f t="shared" si="4"/>
        <v xml:space="preserve"> </v>
      </c>
      <c r="I10" s="5" t="str">
        <f t="shared" si="5"/>
        <v xml:space="preserve"> </v>
      </c>
      <c r="J10" s="9" t="str">
        <f t="shared" si="0"/>
        <v xml:space="preserve"> </v>
      </c>
      <c r="K10" s="7" t="str">
        <f t="shared" si="1"/>
        <v xml:space="preserve"> </v>
      </c>
    </row>
    <row r="11" spans="1:11" x14ac:dyDescent="0.3">
      <c r="A11" s="32" t="s">
        <v>27</v>
      </c>
      <c r="B11" s="33" t="s">
        <v>0</v>
      </c>
      <c r="C11" s="34">
        <v>273.8</v>
      </c>
      <c r="D11" s="18">
        <v>250</v>
      </c>
      <c r="E11" s="29">
        <f t="shared" si="2"/>
        <v>68450</v>
      </c>
      <c r="F11" s="1"/>
      <c r="G11" s="4" t="str">
        <f t="shared" si="3"/>
        <v xml:space="preserve"> </v>
      </c>
      <c r="H11" s="5" t="str">
        <f t="shared" si="4"/>
        <v xml:space="preserve"> </v>
      </c>
      <c r="I11" s="5" t="str">
        <f t="shared" si="5"/>
        <v xml:space="preserve"> </v>
      </c>
      <c r="J11" s="9" t="str">
        <f t="shared" si="0"/>
        <v xml:space="preserve"> </v>
      </c>
      <c r="K11" s="7" t="str">
        <f t="shared" si="1"/>
        <v xml:space="preserve"> </v>
      </c>
    </row>
    <row r="12" spans="1:11" x14ac:dyDescent="0.3">
      <c r="A12" s="32" t="s">
        <v>6</v>
      </c>
      <c r="B12" s="33" t="s">
        <v>0</v>
      </c>
      <c r="C12" s="34">
        <v>40.68</v>
      </c>
      <c r="D12" s="18">
        <v>250</v>
      </c>
      <c r="E12" s="29">
        <f t="shared" si="2"/>
        <v>10170</v>
      </c>
      <c r="F12" s="1"/>
      <c r="G12" s="4" t="str">
        <f t="shared" si="3"/>
        <v xml:space="preserve"> </v>
      </c>
      <c r="H12" s="5" t="str">
        <f t="shared" si="4"/>
        <v xml:space="preserve"> </v>
      </c>
      <c r="I12" s="5" t="str">
        <f t="shared" si="5"/>
        <v xml:space="preserve"> </v>
      </c>
      <c r="J12" s="9" t="str">
        <f t="shared" si="0"/>
        <v xml:space="preserve"> </v>
      </c>
      <c r="K12" s="7" t="str">
        <f t="shared" si="1"/>
        <v xml:space="preserve"> </v>
      </c>
    </row>
    <row r="13" spans="1:11" x14ac:dyDescent="0.3">
      <c r="A13" s="32" t="s">
        <v>7</v>
      </c>
      <c r="B13" s="33" t="s">
        <v>0</v>
      </c>
      <c r="C13" s="34">
        <v>61.33</v>
      </c>
      <c r="D13" s="18">
        <v>250</v>
      </c>
      <c r="E13" s="29">
        <f t="shared" si="2"/>
        <v>15332.5</v>
      </c>
      <c r="F13" s="1"/>
      <c r="G13" s="4" t="str">
        <f t="shared" si="3"/>
        <v xml:space="preserve"> </v>
      </c>
      <c r="H13" s="5" t="str">
        <f t="shared" si="4"/>
        <v xml:space="preserve"> </v>
      </c>
      <c r="I13" s="5" t="str">
        <f t="shared" si="5"/>
        <v xml:space="preserve"> </v>
      </c>
      <c r="J13" s="9" t="str">
        <f t="shared" si="0"/>
        <v xml:space="preserve"> </v>
      </c>
      <c r="K13" s="7" t="str">
        <f t="shared" si="1"/>
        <v xml:space="preserve"> </v>
      </c>
    </row>
    <row r="14" spans="1:11" x14ac:dyDescent="0.3">
      <c r="A14" s="32" t="s">
        <v>28</v>
      </c>
      <c r="B14" s="33" t="s">
        <v>0</v>
      </c>
      <c r="C14" s="34">
        <v>36.93</v>
      </c>
      <c r="D14" s="18">
        <v>250</v>
      </c>
      <c r="E14" s="29">
        <f t="shared" ref="E14:E20" si="6">D14*C14</f>
        <v>9232.5</v>
      </c>
      <c r="F14" s="1"/>
      <c r="G14" s="4" t="str">
        <f t="shared" ref="G14:G20" si="7">IF(F14&gt;0,E14/F14," ")</f>
        <v xml:space="preserve"> </v>
      </c>
      <c r="H14" s="5" t="str">
        <f t="shared" ref="H14:H20" si="8">IF(F14&gt;0,G14/12," ")</f>
        <v xml:space="preserve"> </v>
      </c>
      <c r="I14" s="5" t="str">
        <f t="shared" ref="I14:I20" si="9">IF(F14&gt;0,H14/20.83," ")</f>
        <v xml:space="preserve"> </v>
      </c>
      <c r="J14" s="9" t="str">
        <f t="shared" si="0"/>
        <v xml:space="preserve"> </v>
      </c>
      <c r="K14" s="7" t="str">
        <f t="shared" si="1"/>
        <v xml:space="preserve"> </v>
      </c>
    </row>
    <row r="15" spans="1:11" x14ac:dyDescent="0.3">
      <c r="A15" s="32" t="s">
        <v>29</v>
      </c>
      <c r="B15" s="33" t="s">
        <v>0</v>
      </c>
      <c r="C15" s="34">
        <v>12</v>
      </c>
      <c r="D15" s="18">
        <v>250</v>
      </c>
      <c r="E15" s="29">
        <f t="shared" si="6"/>
        <v>3000</v>
      </c>
      <c r="F15" s="1"/>
      <c r="G15" s="4" t="str">
        <f t="shared" si="7"/>
        <v xml:space="preserve"> </v>
      </c>
      <c r="H15" s="5" t="str">
        <f t="shared" si="8"/>
        <v xml:space="preserve"> </v>
      </c>
      <c r="I15" s="5" t="str">
        <f t="shared" si="9"/>
        <v xml:space="preserve"> </v>
      </c>
      <c r="J15" s="9" t="str">
        <f t="shared" si="0"/>
        <v xml:space="preserve"> </v>
      </c>
      <c r="K15" s="7" t="str">
        <f t="shared" si="1"/>
        <v xml:space="preserve"> </v>
      </c>
    </row>
    <row r="16" spans="1:11" x14ac:dyDescent="0.3">
      <c r="A16" s="32" t="s">
        <v>30</v>
      </c>
      <c r="B16" s="33" t="s">
        <v>31</v>
      </c>
      <c r="C16" s="34">
        <v>45.44</v>
      </c>
      <c r="D16" s="18">
        <v>156</v>
      </c>
      <c r="E16" s="29">
        <f t="shared" si="6"/>
        <v>7088.6399999999994</v>
      </c>
      <c r="F16" s="1"/>
      <c r="G16" s="4" t="str">
        <f t="shared" si="7"/>
        <v xml:space="preserve"> </v>
      </c>
      <c r="H16" s="5" t="str">
        <f t="shared" si="8"/>
        <v xml:space="preserve"> </v>
      </c>
      <c r="I16" s="5" t="str">
        <f t="shared" si="9"/>
        <v xml:space="preserve"> </v>
      </c>
      <c r="J16" s="9" t="str">
        <f t="shared" si="0"/>
        <v xml:space="preserve"> </v>
      </c>
      <c r="K16" s="7" t="str">
        <f t="shared" si="1"/>
        <v xml:space="preserve"> </v>
      </c>
    </row>
    <row r="17" spans="1:11" x14ac:dyDescent="0.3">
      <c r="A17" s="32" t="s">
        <v>32</v>
      </c>
      <c r="B17" s="33" t="s">
        <v>1</v>
      </c>
      <c r="C17" s="34">
        <v>43</v>
      </c>
      <c r="D17" s="18">
        <v>104</v>
      </c>
      <c r="E17" s="29">
        <f t="shared" si="6"/>
        <v>4472</v>
      </c>
      <c r="F17" s="1"/>
      <c r="G17" s="4" t="str">
        <f t="shared" si="7"/>
        <v xml:space="preserve"> </v>
      </c>
      <c r="H17" s="5" t="str">
        <f t="shared" si="8"/>
        <v xml:space="preserve"> </v>
      </c>
      <c r="I17" s="5" t="str">
        <f t="shared" si="9"/>
        <v xml:space="preserve"> </v>
      </c>
      <c r="J17" s="9" t="str">
        <f t="shared" si="0"/>
        <v xml:space="preserve"> </v>
      </c>
      <c r="K17" s="7" t="str">
        <f t="shared" si="1"/>
        <v xml:space="preserve"> </v>
      </c>
    </row>
    <row r="18" spans="1:11" x14ac:dyDescent="0.3">
      <c r="A18" s="32" t="s">
        <v>33</v>
      </c>
      <c r="B18" s="33" t="s">
        <v>1</v>
      </c>
      <c r="C18" s="34">
        <v>8.5500000000000007</v>
      </c>
      <c r="D18" s="18">
        <v>104</v>
      </c>
      <c r="E18" s="29">
        <f t="shared" si="6"/>
        <v>889.2</v>
      </c>
      <c r="F18" s="1"/>
      <c r="G18" s="4" t="str">
        <f t="shared" si="7"/>
        <v xml:space="preserve"> </v>
      </c>
      <c r="H18" s="5" t="str">
        <f t="shared" si="8"/>
        <v xml:space="preserve"> </v>
      </c>
      <c r="I18" s="5" t="str">
        <f t="shared" si="9"/>
        <v xml:space="preserve"> </v>
      </c>
      <c r="J18" s="9" t="str">
        <f t="shared" si="0"/>
        <v xml:space="preserve"> </v>
      </c>
      <c r="K18" s="7" t="str">
        <f t="shared" si="1"/>
        <v xml:space="preserve"> </v>
      </c>
    </row>
    <row r="19" spans="1:11" x14ac:dyDescent="0.3">
      <c r="A19" s="32" t="s">
        <v>34</v>
      </c>
      <c r="B19" s="33" t="s">
        <v>1</v>
      </c>
      <c r="C19" s="34">
        <v>17.670000000000002</v>
      </c>
      <c r="D19" s="18">
        <v>104</v>
      </c>
      <c r="E19" s="29">
        <f t="shared" si="6"/>
        <v>1837.6800000000003</v>
      </c>
      <c r="F19" s="1"/>
      <c r="G19" s="4" t="str">
        <f t="shared" si="7"/>
        <v xml:space="preserve"> </v>
      </c>
      <c r="H19" s="5" t="str">
        <f t="shared" si="8"/>
        <v xml:space="preserve"> </v>
      </c>
      <c r="I19" s="5" t="str">
        <f t="shared" si="9"/>
        <v xml:space="preserve"> </v>
      </c>
      <c r="J19" s="9" t="str">
        <f t="shared" si="0"/>
        <v xml:space="preserve"> </v>
      </c>
      <c r="K19" s="7" t="str">
        <f t="shared" si="1"/>
        <v xml:space="preserve"> </v>
      </c>
    </row>
    <row r="20" spans="1:11" x14ac:dyDescent="0.3">
      <c r="A20" s="32" t="s">
        <v>35</v>
      </c>
      <c r="B20" s="33" t="s">
        <v>2</v>
      </c>
      <c r="C20" s="34">
        <v>17.670000000000002</v>
      </c>
      <c r="D20" s="18">
        <v>52</v>
      </c>
      <c r="E20" s="29">
        <f t="shared" si="6"/>
        <v>918.84000000000015</v>
      </c>
      <c r="F20" s="1"/>
      <c r="G20" s="4" t="str">
        <f t="shared" si="7"/>
        <v xml:space="preserve"> </v>
      </c>
      <c r="H20" s="5" t="str">
        <f t="shared" si="8"/>
        <v xml:space="preserve"> </v>
      </c>
      <c r="I20" s="5" t="str">
        <f t="shared" si="9"/>
        <v xml:space="preserve"> </v>
      </c>
      <c r="J20" s="9" t="str">
        <f t="shared" si="0"/>
        <v xml:space="preserve"> </v>
      </c>
      <c r="K20" s="7" t="str">
        <f t="shared" si="1"/>
        <v xml:space="preserve"> </v>
      </c>
    </row>
    <row r="21" spans="1:11" x14ac:dyDescent="0.3">
      <c r="A21" s="32" t="s">
        <v>36</v>
      </c>
      <c r="B21" s="33" t="s">
        <v>2</v>
      </c>
      <c r="C21" s="34">
        <v>64.28</v>
      </c>
      <c r="D21" s="18">
        <v>52</v>
      </c>
      <c r="E21" s="29">
        <f t="shared" si="2"/>
        <v>3342.56</v>
      </c>
      <c r="F21" s="1"/>
      <c r="G21" s="4" t="str">
        <f t="shared" si="3"/>
        <v xml:space="preserve"> </v>
      </c>
      <c r="H21" s="5" t="str">
        <f t="shared" si="4"/>
        <v xml:space="preserve"> </v>
      </c>
      <c r="I21" s="5" t="str">
        <f t="shared" si="5"/>
        <v xml:space="preserve"> </v>
      </c>
      <c r="J21" s="9" t="str">
        <f t="shared" si="0"/>
        <v xml:space="preserve"> </v>
      </c>
      <c r="K21" s="7" t="str">
        <f t="shared" si="1"/>
        <v xml:space="preserve"> </v>
      </c>
    </row>
    <row r="22" spans="1:11" x14ac:dyDescent="0.3">
      <c r="A22" s="32" t="s">
        <v>37</v>
      </c>
      <c r="B22" s="33" t="s">
        <v>2</v>
      </c>
      <c r="C22" s="34">
        <v>454.11</v>
      </c>
      <c r="D22" s="18">
        <v>52</v>
      </c>
      <c r="E22" s="29">
        <f t="shared" si="2"/>
        <v>23613.72</v>
      </c>
      <c r="F22" s="1"/>
      <c r="G22" s="4" t="str">
        <f t="shared" si="3"/>
        <v xml:space="preserve"> </v>
      </c>
      <c r="H22" s="5" t="str">
        <f t="shared" si="4"/>
        <v xml:space="preserve"> </v>
      </c>
      <c r="I22" s="5" t="str">
        <f t="shared" si="5"/>
        <v xml:space="preserve"> </v>
      </c>
      <c r="J22" s="9" t="str">
        <f t="shared" si="0"/>
        <v xml:space="preserve"> </v>
      </c>
      <c r="K22" s="7" t="str">
        <f t="shared" si="1"/>
        <v xml:space="preserve"> </v>
      </c>
    </row>
    <row r="23" spans="1:11" x14ac:dyDescent="0.3">
      <c r="A23" s="32" t="s">
        <v>38</v>
      </c>
      <c r="B23" s="33" t="s">
        <v>2</v>
      </c>
      <c r="C23" s="34">
        <v>29.21</v>
      </c>
      <c r="D23" s="18">
        <v>52</v>
      </c>
      <c r="E23" s="29">
        <f t="shared" si="2"/>
        <v>1518.92</v>
      </c>
      <c r="F23" s="1"/>
      <c r="G23" s="4" t="str">
        <f t="shared" si="3"/>
        <v xml:space="preserve"> </v>
      </c>
      <c r="H23" s="5" t="str">
        <f t="shared" si="4"/>
        <v xml:space="preserve"> </v>
      </c>
      <c r="I23" s="5" t="str">
        <f t="shared" si="5"/>
        <v xml:space="preserve"> </v>
      </c>
      <c r="J23" s="9" t="str">
        <f t="shared" si="0"/>
        <v xml:space="preserve"> </v>
      </c>
      <c r="K23" s="7" t="str">
        <f t="shared" si="1"/>
        <v xml:space="preserve"> </v>
      </c>
    </row>
    <row r="24" spans="1:11" x14ac:dyDescent="0.3">
      <c r="A24" s="32" t="s">
        <v>39</v>
      </c>
      <c r="B24" s="33" t="s">
        <v>2</v>
      </c>
      <c r="C24" s="34">
        <v>35.9</v>
      </c>
      <c r="D24" s="18">
        <v>52</v>
      </c>
      <c r="E24" s="29">
        <f t="shared" si="2"/>
        <v>1866.8</v>
      </c>
      <c r="F24" s="1"/>
      <c r="G24" s="4" t="str">
        <f t="shared" si="3"/>
        <v xml:space="preserve"> </v>
      </c>
      <c r="H24" s="5" t="str">
        <f t="shared" si="4"/>
        <v xml:space="preserve"> </v>
      </c>
      <c r="I24" s="5" t="str">
        <f t="shared" si="5"/>
        <v xml:space="preserve"> </v>
      </c>
      <c r="J24" s="9" t="str">
        <f t="shared" si="0"/>
        <v xml:space="preserve"> </v>
      </c>
      <c r="K24" s="7" t="str">
        <f t="shared" si="1"/>
        <v xml:space="preserve"> </v>
      </c>
    </row>
    <row r="25" spans="1:11" x14ac:dyDescent="0.3">
      <c r="A25" s="33" t="s">
        <v>40</v>
      </c>
      <c r="B25" s="33" t="s">
        <v>2</v>
      </c>
      <c r="C25" s="34">
        <v>18.5</v>
      </c>
      <c r="D25" s="18">
        <v>52</v>
      </c>
      <c r="E25" s="29">
        <f t="shared" si="2"/>
        <v>962</v>
      </c>
      <c r="F25" s="1"/>
      <c r="G25" s="4" t="str">
        <f t="shared" si="3"/>
        <v xml:space="preserve"> </v>
      </c>
      <c r="H25" s="5" t="str">
        <f t="shared" si="4"/>
        <v xml:space="preserve"> </v>
      </c>
      <c r="I25" s="5" t="str">
        <f t="shared" si="5"/>
        <v xml:space="preserve"> </v>
      </c>
      <c r="J25" s="9" t="str">
        <f t="shared" si="0"/>
        <v xml:space="preserve"> </v>
      </c>
      <c r="K25" s="7" t="str">
        <f t="shared" si="1"/>
        <v xml:space="preserve"> </v>
      </c>
    </row>
    <row r="26" spans="1:11" x14ac:dyDescent="0.3">
      <c r="A26" s="33" t="s">
        <v>41</v>
      </c>
      <c r="B26" s="33" t="s">
        <v>2</v>
      </c>
      <c r="C26" s="34">
        <v>30</v>
      </c>
      <c r="D26" s="18">
        <v>52</v>
      </c>
      <c r="E26" s="29">
        <f t="shared" si="2"/>
        <v>1560</v>
      </c>
      <c r="F26" s="1"/>
      <c r="G26" s="4" t="str">
        <f t="shared" si="3"/>
        <v xml:space="preserve"> </v>
      </c>
      <c r="H26" s="5" t="str">
        <f t="shared" si="4"/>
        <v xml:space="preserve"> </v>
      </c>
      <c r="I26" s="5" t="str">
        <f t="shared" si="5"/>
        <v xml:space="preserve"> </v>
      </c>
      <c r="J26" s="9" t="str">
        <f t="shared" si="0"/>
        <v xml:space="preserve"> </v>
      </c>
      <c r="K26" s="7" t="str">
        <f t="shared" si="1"/>
        <v xml:space="preserve"> </v>
      </c>
    </row>
    <row r="27" spans="1:11" ht="15" thickBot="1" x14ac:dyDescent="0.35">
      <c r="A27" s="33" t="s">
        <v>42</v>
      </c>
      <c r="B27" s="33" t="s">
        <v>2</v>
      </c>
      <c r="C27" s="34">
        <v>132.53</v>
      </c>
      <c r="D27" s="18">
        <v>52</v>
      </c>
      <c r="E27" s="29">
        <f t="shared" si="2"/>
        <v>6891.56</v>
      </c>
      <c r="F27" s="1"/>
      <c r="G27" s="4" t="str">
        <f t="shared" si="3"/>
        <v xml:space="preserve"> </v>
      </c>
      <c r="H27" s="5" t="str">
        <f t="shared" si="4"/>
        <v xml:space="preserve"> </v>
      </c>
      <c r="I27" s="5" t="str">
        <f t="shared" si="5"/>
        <v xml:space="preserve"> </v>
      </c>
      <c r="J27" s="9" t="str">
        <f t="shared" si="0"/>
        <v xml:space="preserve"> </v>
      </c>
      <c r="K27" s="7" t="str">
        <f t="shared" si="1"/>
        <v xml:space="preserve"> </v>
      </c>
    </row>
    <row r="28" spans="1:11" ht="15" thickBot="1" x14ac:dyDescent="0.35">
      <c r="A28" s="19" t="s">
        <v>15</v>
      </c>
      <c r="B28" s="10"/>
      <c r="C28" s="26">
        <f>SUM(C3:C27)</f>
        <v>2208.1400000000003</v>
      </c>
      <c r="D28" s="10"/>
      <c r="E28" s="26">
        <f>SUM(E3:E27)</f>
        <v>382781.92</v>
      </c>
      <c r="F28" s="10"/>
      <c r="G28" s="11">
        <f>SUM(G3:G27)</f>
        <v>0</v>
      </c>
      <c r="H28" s="11">
        <f>SUM(H3:H27)</f>
        <v>0</v>
      </c>
      <c r="I28" s="11">
        <f>SUM(I3:I27)</f>
        <v>0</v>
      </c>
      <c r="J28" s="12">
        <f>SUM(J3:J27)</f>
        <v>0</v>
      </c>
      <c r="K28" s="13">
        <f>SUM(K3:K27)</f>
        <v>0</v>
      </c>
    </row>
    <row r="30" spans="1:11" ht="15" thickBot="1" x14ac:dyDescent="0.35"/>
    <row r="31" spans="1:11" x14ac:dyDescent="0.3">
      <c r="A31" s="35" t="s">
        <v>14</v>
      </c>
      <c r="B31" s="37"/>
      <c r="C31" s="38"/>
    </row>
    <row r="32" spans="1:11" ht="15" thickBot="1" x14ac:dyDescent="0.35">
      <c r="A32" s="36"/>
      <c r="B32" s="39"/>
      <c r="C32" s="40"/>
    </row>
    <row r="33" spans="5:5" x14ac:dyDescent="0.3">
      <c r="E33" s="31"/>
    </row>
    <row r="37" spans="5:5" ht="15" customHeight="1" x14ac:dyDescent="0.3"/>
  </sheetData>
  <sheetProtection algorithmName="SHA-512" hashValue="EanJmMRBrMQRny9w2zIV4DoNJQXyyxp39/dq9/GtJ+GoYl8xSxFq1eD1MPRPjTj9G5wx1L0P8uz/LuOI2Fi8aA==" saltValue="FB3LEa4HzMiVpqwu38xIwg==" spinCount="100000" sheet="1" objects="1" scenarios="1"/>
  <mergeCells count="2">
    <mergeCell ref="A31:A32"/>
    <mergeCell ref="B31:C32"/>
  </mergeCells>
  <pageMargins left="0.7" right="0.7" top="0.75" bottom="0.75" header="0.3" footer="0.3"/>
  <pageSetup paperSize="9" scale="69" orientation="landscape" r:id="rId1"/>
  <headerFooter>
    <oddFooter>&amp;L&amp;F / 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Preisblatt D-L-S 7, Geb.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2026-08-25T12:35:57Z</dcterms:modified>
</cp:coreProperties>
</file>