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8BD72396-7C04-4B1E-BFB7-18E6839E7B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eisblatt D-L-S 7, Geb. 4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2" l="1"/>
  <c r="J21" i="2" s="1"/>
  <c r="K21" i="2" s="1"/>
  <c r="E21" i="2"/>
  <c r="H21" i="2" l="1"/>
  <c r="I21" i="2" s="1"/>
  <c r="E11" i="2"/>
  <c r="G11" i="2"/>
  <c r="H11" i="2" s="1"/>
  <c r="I11" i="2" s="1"/>
  <c r="J11" i="2"/>
  <c r="K11" i="2" s="1"/>
  <c r="C25" i="2"/>
  <c r="E18" i="2"/>
  <c r="G18" i="2"/>
  <c r="J18" i="2" s="1"/>
  <c r="K18" i="2" s="1"/>
  <c r="E17" i="2"/>
  <c r="G17" i="2"/>
  <c r="H17" i="2" s="1"/>
  <c r="I17" i="2" s="1"/>
  <c r="J17" i="2"/>
  <c r="K17" i="2" s="1"/>
  <c r="H18" i="2" l="1"/>
  <c r="I18" i="2" s="1"/>
  <c r="G3" i="2"/>
  <c r="G7" i="2" l="1"/>
  <c r="G8" i="2"/>
  <c r="G9" i="2"/>
  <c r="G10" i="2"/>
  <c r="G12" i="2"/>
  <c r="G13" i="2"/>
  <c r="G14" i="2"/>
  <c r="G15" i="2"/>
  <c r="G16" i="2"/>
  <c r="G19" i="2"/>
  <c r="G20" i="2"/>
  <c r="G22" i="2"/>
  <c r="G23" i="2"/>
  <c r="G24" i="2"/>
  <c r="E4" i="2"/>
  <c r="G4" i="2" s="1"/>
  <c r="E5" i="2"/>
  <c r="G5" i="2" s="1"/>
  <c r="E6" i="2"/>
  <c r="G6" i="2" s="1"/>
  <c r="E7" i="2"/>
  <c r="E8" i="2"/>
  <c r="E9" i="2"/>
  <c r="E10" i="2"/>
  <c r="E12" i="2"/>
  <c r="E13" i="2"/>
  <c r="E14" i="2"/>
  <c r="E15" i="2"/>
  <c r="E16" i="2"/>
  <c r="E19" i="2"/>
  <c r="E20" i="2"/>
  <c r="E22" i="2"/>
  <c r="E23" i="2"/>
  <c r="E24" i="2"/>
  <c r="E3" i="2"/>
  <c r="H4" i="2" l="1"/>
  <c r="I4" i="2" s="1"/>
  <c r="J4" i="2"/>
  <c r="K4" i="2" s="1"/>
  <c r="H19" i="2"/>
  <c r="I19" i="2" s="1"/>
  <c r="J19" i="2"/>
  <c r="K19" i="2" s="1"/>
  <c r="H6" i="2"/>
  <c r="I6" i="2" s="1"/>
  <c r="J6" i="2"/>
  <c r="K6" i="2" s="1"/>
  <c r="J14" i="2"/>
  <c r="K14" i="2" s="1"/>
  <c r="H14" i="2"/>
  <c r="I14" i="2" s="1"/>
  <c r="H15" i="2"/>
  <c r="I15" i="2" s="1"/>
  <c r="J15" i="2"/>
  <c r="K15" i="2" s="1"/>
  <c r="J16" i="2"/>
  <c r="K16" i="2" s="1"/>
  <c r="H16" i="2"/>
  <c r="I16" i="2" s="1"/>
  <c r="H20" i="2"/>
  <c r="I20" i="2" s="1"/>
  <c r="J20" i="2"/>
  <c r="K20" i="2" s="1"/>
  <c r="H24" i="2"/>
  <c r="I24" i="2" s="1"/>
  <c r="J24" i="2"/>
  <c r="K24" i="2" s="1"/>
  <c r="H22" i="2"/>
  <c r="I22" i="2" s="1"/>
  <c r="J22" i="2"/>
  <c r="K22" i="2" s="1"/>
  <c r="J23" i="2"/>
  <c r="K23" i="2" s="1"/>
  <c r="H23" i="2"/>
  <c r="I23" i="2" s="1"/>
  <c r="H5" i="2"/>
  <c r="I5" i="2" s="1"/>
  <c r="J5" i="2"/>
  <c r="K5" i="2" s="1"/>
  <c r="E25" i="2"/>
  <c r="H13" i="2"/>
  <c r="I13" i="2" s="1"/>
  <c r="J13" i="2"/>
  <c r="K13" i="2" s="1"/>
  <c r="H12" i="2"/>
  <c r="I12" i="2" s="1"/>
  <c r="J12" i="2"/>
  <c r="K12" i="2" s="1"/>
  <c r="H10" i="2"/>
  <c r="I10" i="2" s="1"/>
  <c r="J10" i="2"/>
  <c r="K10" i="2" s="1"/>
  <c r="H9" i="2"/>
  <c r="I9" i="2" s="1"/>
  <c r="J9" i="2"/>
  <c r="K9" i="2" s="1"/>
  <c r="J8" i="2"/>
  <c r="K8" i="2" s="1"/>
  <c r="H8" i="2"/>
  <c r="I8" i="2" s="1"/>
  <c r="H7" i="2"/>
  <c r="J7" i="2"/>
  <c r="J3" i="2"/>
  <c r="K3" i="2" s="1"/>
  <c r="G25" i="2"/>
  <c r="H3" i="2"/>
  <c r="I3" i="2" s="1"/>
  <c r="H25" i="2" l="1"/>
  <c r="I7" i="2"/>
  <c r="I25" i="2" s="1"/>
  <c r="K7" i="2"/>
  <c r="K25" i="2" s="1"/>
  <c r="J25" i="2"/>
</calcChain>
</file>

<file path=xl/sharedStrings.xml><?xml version="1.0" encoding="utf-8"?>
<sst xmlns="http://schemas.openxmlformats.org/spreadsheetml/2006/main" count="58" uniqueCount="41">
  <si>
    <t>Foyer</t>
  </si>
  <si>
    <t>Teeküche</t>
  </si>
  <si>
    <t>5 x Woche</t>
  </si>
  <si>
    <t>1 x Jahr</t>
  </si>
  <si>
    <t>1 x Monat</t>
  </si>
  <si>
    <t>2 x Woche</t>
  </si>
  <si>
    <t>1 x Woche</t>
  </si>
  <si>
    <t>m²</t>
  </si>
  <si>
    <t>Umkleide</t>
  </si>
  <si>
    <t>Fläche nach Raumart</t>
  </si>
  <si>
    <t>Duschen</t>
  </si>
  <si>
    <t>Waschraum</t>
  </si>
  <si>
    <t>WC</t>
  </si>
  <si>
    <t>Waffenk./Waffenreinig./ ABC lager/ IUK-Lager/Lager/Abstellraum</t>
  </si>
  <si>
    <t>Bespr.raum/Alarmzimmer</t>
  </si>
  <si>
    <t>Tage im Jahr</t>
  </si>
  <si>
    <t>Ausführungszeit
 Std./Monat</t>
  </si>
  <si>
    <t>Ausführungszeit
 Std./Jahr</t>
  </si>
  <si>
    <t>Richtleistung
 m²/Std.</t>
  </si>
  <si>
    <t>Fläche 
m²/Jahr</t>
  </si>
  <si>
    <t>Ausführungszeit
Std./Tag</t>
  </si>
  <si>
    <r>
      <t>Stundenverrechnungssatz in</t>
    </r>
    <r>
      <rPr>
        <b/>
        <sz val="11"/>
        <color theme="1"/>
        <rFont val="Calibri"/>
        <family val="2"/>
        <scheme val="minor"/>
      </rPr>
      <t xml:space="preserve"> €/Std.</t>
    </r>
  </si>
  <si>
    <t>Gesamt</t>
  </si>
  <si>
    <t>Preis pro
 Jahr</t>
  </si>
  <si>
    <t>Preis pro
Monat</t>
  </si>
  <si>
    <t>Putzmittelraum</t>
  </si>
  <si>
    <t>Flur Typ 1</t>
  </si>
  <si>
    <t>Flur Typ 2</t>
  </si>
  <si>
    <t>Flur Typ 3</t>
  </si>
  <si>
    <t>Treppe Typ 1</t>
  </si>
  <si>
    <t>Treppe Typ 2</t>
  </si>
  <si>
    <t>Büro Typ 2</t>
  </si>
  <si>
    <t>Flur Typ 4</t>
  </si>
  <si>
    <t>Flur Typ 5</t>
  </si>
  <si>
    <t>Treppe Typ 3</t>
  </si>
  <si>
    <t>Büro Typ 1/Eltern-Kind Zimmer/HdP Prüfraum</t>
  </si>
  <si>
    <t>Preisblatt Dekan-Laist-Str. 7, Gebäude 4</t>
  </si>
  <si>
    <t>Büro Typ 3</t>
  </si>
  <si>
    <t>Trockenraum; Stiefelputzraum</t>
  </si>
  <si>
    <t>Betriebsraum</t>
  </si>
  <si>
    <t>gemäß LB
Nr. 5.1 - 5.3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</si>
</sst>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D_M_-;\-* #,##0.00\ _D_M_-;_-* &quot;-&quot;??\ _D_M_-;_-@_-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5" fillId="0" borderId="0"/>
    <xf numFmtId="165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2">
    <xf numFmtId="0" fontId="0" fillId="0" borderId="0" xfId="0"/>
    <xf numFmtId="0" fontId="3" fillId="2" borderId="12" xfId="0" applyFont="1" applyFill="1" applyBorder="1" applyProtection="1"/>
    <xf numFmtId="2" fontId="3" fillId="2" borderId="12" xfId="0" applyNumberFormat="1" applyFont="1" applyFill="1" applyBorder="1" applyProtection="1"/>
    <xf numFmtId="44" fontId="3" fillId="2" borderId="14" xfId="1" applyFont="1" applyFill="1" applyBorder="1" applyProtection="1"/>
    <xf numFmtId="44" fontId="3" fillId="2" borderId="4" xfId="1" applyFont="1" applyFill="1" applyBorder="1" applyProtection="1"/>
    <xf numFmtId="0" fontId="4" fillId="4" borderId="4" xfId="2" applyFont="1" applyFill="1" applyBorder="1" applyAlignment="1" applyProtection="1">
      <alignment horizontal="center" vertical="center"/>
    </xf>
    <xf numFmtId="0" fontId="3" fillId="2" borderId="11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</xf>
    <xf numFmtId="0" fontId="2" fillId="2" borderId="12" xfId="0" applyFont="1" applyFill="1" applyBorder="1" applyAlignment="1" applyProtection="1">
      <alignment horizontal="center" vertical="center" wrapText="1"/>
    </xf>
    <xf numFmtId="44" fontId="2" fillId="2" borderId="12" xfId="1" applyFont="1" applyFill="1" applyBorder="1" applyAlignment="1" applyProtection="1">
      <alignment horizontal="center" vertical="center" wrapText="1"/>
    </xf>
    <xf numFmtId="44" fontId="2" fillId="2" borderId="13" xfId="1" applyFont="1" applyFill="1" applyBorder="1" applyAlignment="1" applyProtection="1">
      <alignment horizontal="center" vertical="center" wrapText="1"/>
    </xf>
    <xf numFmtId="0" fontId="2" fillId="0" borderId="15" xfId="0" applyFont="1" applyBorder="1" applyProtection="1"/>
    <xf numFmtId="0" fontId="2" fillId="3" borderId="17" xfId="0" applyFont="1" applyFill="1" applyBorder="1" applyProtection="1">
      <protection locked="0"/>
    </xf>
    <xf numFmtId="2" fontId="2" fillId="0" borderId="18" xfId="0" applyNumberFormat="1" applyFont="1" applyBorder="1" applyProtection="1"/>
    <xf numFmtId="2" fontId="2" fillId="0" borderId="15" xfId="0" applyNumberFormat="1" applyFont="1" applyBorder="1" applyProtection="1"/>
    <xf numFmtId="44" fontId="2" fillId="0" borderId="16" xfId="1" applyFont="1" applyBorder="1" applyProtection="1"/>
    <xf numFmtId="44" fontId="2" fillId="0" borderId="15" xfId="1" applyFont="1" applyBorder="1" applyProtection="1"/>
    <xf numFmtId="0" fontId="2" fillId="0" borderId="1" xfId="0" applyFont="1" applyBorder="1" applyProtection="1"/>
    <xf numFmtId="2" fontId="2" fillId="0" borderId="3" xfId="0" applyNumberFormat="1" applyFont="1" applyBorder="1" applyProtection="1"/>
    <xf numFmtId="2" fontId="2" fillId="0" borderId="1" xfId="0" applyNumberFormat="1" applyFont="1" applyBorder="1" applyProtection="1"/>
    <xf numFmtId="44" fontId="2" fillId="0" borderId="2" xfId="1" applyFont="1" applyBorder="1" applyProtection="1"/>
    <xf numFmtId="44" fontId="2" fillId="0" borderId="1" xfId="1" applyFont="1" applyBorder="1" applyProtection="1"/>
    <xf numFmtId="0" fontId="2" fillId="0" borderId="0" xfId="0" applyFont="1" applyProtection="1"/>
    <xf numFmtId="44" fontId="2" fillId="0" borderId="0" xfId="1" applyFont="1" applyProtection="1"/>
    <xf numFmtId="0" fontId="0" fillId="0" borderId="1" xfId="0" applyFont="1" applyBorder="1" applyProtection="1"/>
    <xf numFmtId="4" fontId="2" fillId="2" borderId="12" xfId="0" applyNumberFormat="1" applyFont="1" applyFill="1" applyBorder="1" applyAlignment="1" applyProtection="1">
      <alignment horizontal="center" vertical="center"/>
    </xf>
    <xf numFmtId="4" fontId="2" fillId="0" borderId="15" xfId="0" applyNumberFormat="1" applyFont="1" applyBorder="1" applyProtection="1"/>
    <xf numFmtId="4" fontId="2" fillId="0" borderId="1" xfId="0" applyNumberFormat="1" applyFont="1" applyBorder="1" applyProtection="1"/>
    <xf numFmtId="4" fontId="3" fillId="2" borderId="12" xfId="0" applyNumberFormat="1" applyFont="1" applyFill="1" applyBorder="1" applyProtection="1"/>
    <xf numFmtId="4" fontId="2" fillId="2" borderId="12" xfId="0" applyNumberFormat="1" applyFont="1" applyFill="1" applyBorder="1" applyAlignment="1" applyProtection="1">
      <alignment horizontal="center" vertical="center" wrapText="1"/>
    </xf>
    <xf numFmtId="4" fontId="2" fillId="0" borderId="16" xfId="0" applyNumberFormat="1" applyFont="1" applyBorder="1" applyProtection="1"/>
    <xf numFmtId="4" fontId="2" fillId="0" borderId="2" xfId="0" applyNumberFormat="1" applyFont="1" applyBorder="1" applyProtection="1"/>
    <xf numFmtId="4" fontId="2" fillId="0" borderId="0" xfId="0" applyNumberFormat="1" applyFont="1" applyProtection="1"/>
    <xf numFmtId="4" fontId="2" fillId="0" borderId="0" xfId="0" applyNumberFormat="1" applyFont="1" applyAlignment="1" applyProtection="1"/>
    <xf numFmtId="0" fontId="0" fillId="0" borderId="15" xfId="0" applyFont="1" applyBorder="1" applyProtection="1"/>
    <xf numFmtId="0" fontId="2" fillId="2" borderId="9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44" fontId="2" fillId="3" borderId="5" xfId="1" applyFont="1" applyFill="1" applyBorder="1" applyAlignment="1" applyProtection="1">
      <alignment horizontal="center" vertical="center"/>
      <protection locked="0"/>
    </xf>
    <xf numFmtId="44" fontId="2" fillId="3" borderId="6" xfId="1" applyFont="1" applyFill="1" applyBorder="1" applyAlignment="1" applyProtection="1">
      <alignment horizontal="center" vertical="center"/>
      <protection locked="0"/>
    </xf>
    <xf numFmtId="44" fontId="2" fillId="3" borderId="7" xfId="1" applyFont="1" applyFill="1" applyBorder="1" applyAlignment="1" applyProtection="1">
      <alignment horizontal="center" vertical="center"/>
      <protection locked="0"/>
    </xf>
    <xf numFmtId="44" fontId="2" fillId="3" borderId="8" xfId="1" applyFont="1" applyFill="1" applyBorder="1" applyAlignment="1" applyProtection="1">
      <alignment horizontal="center" vertical="center"/>
      <protection locked="0"/>
    </xf>
  </cellXfs>
  <cellStyles count="9">
    <cellStyle name="Komma 2" xfId="4" xr:uid="{00000000-0005-0000-0000-000000000000}"/>
    <cellStyle name="Komma 3" xfId="7" xr:uid="{00000000-0005-0000-0000-000001000000}"/>
    <cellStyle name="Standard" xfId="0" builtinId="0"/>
    <cellStyle name="Standard 2" xfId="3" xr:uid="{00000000-0005-0000-0000-000003000000}"/>
    <cellStyle name="Standard 3" xfId="6" xr:uid="{00000000-0005-0000-0000-000004000000}"/>
    <cellStyle name="Standard 4" xfId="2" xr:uid="{00000000-0005-0000-0000-000005000000}"/>
    <cellStyle name="Währung" xfId="1" builtinId="4"/>
    <cellStyle name="Währung 2" xfId="8" xr:uid="{00000000-0005-0000-0000-000007000000}"/>
    <cellStyle name="Währung 3" xfId="5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790573</xdr:colOff>
      <xdr:row>27</xdr:row>
      <xdr:rowOff>0</xdr:rowOff>
    </xdr:from>
    <xdr:to>
      <xdr:col>9</xdr:col>
      <xdr:colOff>1009650</xdr:colOff>
      <xdr:row>31</xdr:row>
      <xdr:rowOff>57150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962648" y="5362575"/>
          <a:ext cx="5600702" cy="828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Hinweis:</a:t>
          </a:r>
          <a:r>
            <a:rPr lang="de-DE" sz="1100" b="0"/>
            <a:t>	Bitte</a:t>
          </a:r>
          <a:r>
            <a:rPr lang="de-DE" sz="1100" b="0" baseline="0"/>
            <a:t> tragen Sie in die grün hinterlegten Felder die entsprechend geforderten 	Werte ein. Die Berechnung  der Ausführungszeiten und der Preise erfolgt 	anschließend automatisiert über die Formelfelder. Die Preise sind </a:t>
          </a:r>
          <a:r>
            <a:rPr lang="de-DE" sz="1100" b="1" baseline="0"/>
            <a:t>netto</a:t>
          </a:r>
          <a:r>
            <a:rPr lang="de-DE" sz="1100" b="0" baseline="0"/>
            <a:t> als 	</a:t>
          </a:r>
          <a:r>
            <a:rPr lang="de-DE" sz="1100" b="1" baseline="0"/>
            <a:t>Pauschalpreise  </a:t>
          </a:r>
          <a:r>
            <a:rPr lang="de-DE" sz="1100" b="0" baseline="0"/>
            <a:t>nach § 14 der Besonderen Vertragsbedingungen anzugeben.</a:t>
          </a:r>
          <a:endParaRPr lang="de-DE" sz="1100" b="1"/>
        </a:p>
      </xdr:txBody>
    </xdr:sp>
    <xdr:clientData/>
  </xdr:twoCellAnchor>
  <xdr:twoCellAnchor editAs="oneCell">
    <xdr:from>
      <xdr:col>5</xdr:col>
      <xdr:colOff>114300</xdr:colOff>
      <xdr:row>24</xdr:row>
      <xdr:rowOff>38100</xdr:rowOff>
    </xdr:from>
    <xdr:to>
      <xdr:col>5</xdr:col>
      <xdr:colOff>528864</xdr:colOff>
      <xdr:row>27</xdr:row>
      <xdr:rowOff>51106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4238625"/>
          <a:ext cx="414564" cy="603556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27</xdr:row>
      <xdr:rowOff>9525</xdr:rowOff>
    </xdr:from>
    <xdr:to>
      <xdr:col>4</xdr:col>
      <xdr:colOff>31683</xdr:colOff>
      <xdr:row>29</xdr:row>
      <xdr:rowOff>33564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05425" y="4800600"/>
          <a:ext cx="688908" cy="414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4"/>
  <sheetViews>
    <sheetView tabSelected="1" topLeftCell="A3" zoomScaleNormal="100" workbookViewId="0">
      <selection activeCell="F3" sqref="F3"/>
    </sheetView>
  </sheetViews>
  <sheetFormatPr baseColWidth="10" defaultColWidth="8.88671875" defaultRowHeight="14.4" x14ac:dyDescent="0.3"/>
  <cols>
    <col min="1" max="1" width="58.6640625" style="23" customWidth="1"/>
    <col min="2" max="2" width="10.88671875" style="23" bestFit="1" customWidth="1"/>
    <col min="3" max="3" width="8" style="33" customWidth="1"/>
    <col min="4" max="4" width="11.88671875" style="23" bestFit="1" customWidth="1"/>
    <col min="5" max="5" width="10.109375" style="33" bestFit="1" customWidth="1"/>
    <col min="6" max="6" width="12.5546875" style="23" bestFit="1" customWidth="1"/>
    <col min="7" max="9" width="15.44140625" style="23" bestFit="1" customWidth="1"/>
    <col min="10" max="10" width="16.33203125" style="24" customWidth="1"/>
    <col min="11" max="11" width="15" style="24" customWidth="1"/>
    <col min="12" max="16384" width="8.88671875" style="23"/>
  </cols>
  <sheetData>
    <row r="1" spans="1:11" ht="30.75" customHeight="1" thickBot="1" x14ac:dyDescent="0.35">
      <c r="A1" s="5" t="s">
        <v>36</v>
      </c>
    </row>
    <row r="2" spans="1:11" ht="30.75" customHeight="1" thickBot="1" x14ac:dyDescent="0.35">
      <c r="A2" s="7" t="s">
        <v>9</v>
      </c>
      <c r="B2" s="9" t="s">
        <v>40</v>
      </c>
      <c r="C2" s="26" t="s">
        <v>7</v>
      </c>
      <c r="D2" s="8" t="s">
        <v>15</v>
      </c>
      <c r="E2" s="30" t="s">
        <v>19</v>
      </c>
      <c r="F2" s="9" t="s">
        <v>18</v>
      </c>
      <c r="G2" s="9" t="s">
        <v>17</v>
      </c>
      <c r="H2" s="9" t="s">
        <v>16</v>
      </c>
      <c r="I2" s="9" t="s">
        <v>20</v>
      </c>
      <c r="J2" s="10" t="s">
        <v>23</v>
      </c>
      <c r="K2" s="11" t="s">
        <v>24</v>
      </c>
    </row>
    <row r="3" spans="1:11" x14ac:dyDescent="0.3">
      <c r="A3" s="35" t="s">
        <v>14</v>
      </c>
      <c r="B3" s="12" t="s">
        <v>2</v>
      </c>
      <c r="C3" s="27">
        <v>265</v>
      </c>
      <c r="D3" s="12">
        <v>250</v>
      </c>
      <c r="E3" s="31">
        <f>D3*C3</f>
        <v>66250</v>
      </c>
      <c r="F3" s="13"/>
      <c r="G3" s="14" t="str">
        <f>IF(F3&gt;0,E3/F3," ")</f>
        <v xml:space="preserve"> </v>
      </c>
      <c r="H3" s="15" t="str">
        <f>IF(F3&gt;0,G3/12," ")</f>
        <v xml:space="preserve"> </v>
      </c>
      <c r="I3" s="15" t="str">
        <f>IF(F3&gt;0,H3/20.83," ")</f>
        <v xml:space="preserve"> </v>
      </c>
      <c r="J3" s="16" t="str">
        <f t="shared" ref="J3:J24" si="0">IF(AND($B$28&gt;0,F3&gt;0),G3*$B$28," ")</f>
        <v xml:space="preserve"> </v>
      </c>
      <c r="K3" s="17" t="str">
        <f>IF(AND($B$28&gt;0,F3&gt;0),J3/12," ")</f>
        <v xml:space="preserve"> </v>
      </c>
    </row>
    <row r="4" spans="1:11" x14ac:dyDescent="0.3">
      <c r="A4" s="25" t="s">
        <v>37</v>
      </c>
      <c r="B4" s="18" t="s">
        <v>2</v>
      </c>
      <c r="C4" s="28">
        <v>19</v>
      </c>
      <c r="D4" s="18">
        <v>250</v>
      </c>
      <c r="E4" s="32">
        <f t="shared" ref="E4:E24" si="1">D4*C4</f>
        <v>4750</v>
      </c>
      <c r="F4" s="13"/>
      <c r="G4" s="19" t="str">
        <f t="shared" ref="G4:G24" si="2">IF(F4&gt;0,E4/F4," ")</f>
        <v xml:space="preserve"> </v>
      </c>
      <c r="H4" s="20" t="str">
        <f t="shared" ref="H4:H24" si="3">IF(F4&gt;0,G4/12," ")</f>
        <v xml:space="preserve"> </v>
      </c>
      <c r="I4" s="20" t="str">
        <f t="shared" ref="I4:I24" si="4">IF(F4&gt;0,H4/20.83," ")</f>
        <v xml:space="preserve"> </v>
      </c>
      <c r="J4" s="21" t="str">
        <f t="shared" si="0"/>
        <v xml:space="preserve"> </v>
      </c>
      <c r="K4" s="22" t="str">
        <f t="shared" ref="K4:K24" si="5">IF(AND($B$28&gt;0,F4&gt;0),J4/12," ")</f>
        <v xml:space="preserve"> </v>
      </c>
    </row>
    <row r="5" spans="1:11" x14ac:dyDescent="0.3">
      <c r="A5" s="18" t="s">
        <v>10</v>
      </c>
      <c r="B5" s="18" t="s">
        <v>2</v>
      </c>
      <c r="C5" s="28">
        <v>75.3</v>
      </c>
      <c r="D5" s="18">
        <v>250</v>
      </c>
      <c r="E5" s="32">
        <f t="shared" si="1"/>
        <v>18825</v>
      </c>
      <c r="F5" s="13"/>
      <c r="G5" s="19" t="str">
        <f t="shared" si="2"/>
        <v xml:space="preserve"> </v>
      </c>
      <c r="H5" s="20" t="str">
        <f t="shared" si="3"/>
        <v xml:space="preserve"> </v>
      </c>
      <c r="I5" s="20" t="str">
        <f t="shared" si="4"/>
        <v xml:space="preserve"> </v>
      </c>
      <c r="J5" s="21" t="str">
        <f t="shared" si="0"/>
        <v xml:space="preserve"> </v>
      </c>
      <c r="K5" s="22" t="str">
        <f t="shared" si="5"/>
        <v xml:space="preserve"> </v>
      </c>
    </row>
    <row r="6" spans="1:11" x14ac:dyDescent="0.3">
      <c r="A6" s="18" t="s">
        <v>26</v>
      </c>
      <c r="B6" s="18" t="s">
        <v>2</v>
      </c>
      <c r="C6" s="28">
        <v>48</v>
      </c>
      <c r="D6" s="18">
        <v>250</v>
      </c>
      <c r="E6" s="32">
        <f t="shared" si="1"/>
        <v>12000</v>
      </c>
      <c r="F6" s="13"/>
      <c r="G6" s="19" t="str">
        <f t="shared" si="2"/>
        <v xml:space="preserve"> </v>
      </c>
      <c r="H6" s="20" t="str">
        <f t="shared" si="3"/>
        <v xml:space="preserve"> </v>
      </c>
      <c r="I6" s="20" t="str">
        <f t="shared" si="4"/>
        <v xml:space="preserve"> </v>
      </c>
      <c r="J6" s="21" t="str">
        <f t="shared" si="0"/>
        <v xml:space="preserve"> </v>
      </c>
      <c r="K6" s="22" t="str">
        <f t="shared" si="5"/>
        <v xml:space="preserve"> </v>
      </c>
    </row>
    <row r="7" spans="1:11" x14ac:dyDescent="0.3">
      <c r="A7" s="18" t="s">
        <v>1</v>
      </c>
      <c r="B7" s="18" t="s">
        <v>2</v>
      </c>
      <c r="C7" s="28">
        <v>59</v>
      </c>
      <c r="D7" s="18">
        <v>250</v>
      </c>
      <c r="E7" s="32">
        <f t="shared" si="1"/>
        <v>14750</v>
      </c>
      <c r="F7" s="13"/>
      <c r="G7" s="19" t="str">
        <f t="shared" si="2"/>
        <v xml:space="preserve"> </v>
      </c>
      <c r="H7" s="20" t="str">
        <f t="shared" si="3"/>
        <v xml:space="preserve"> </v>
      </c>
      <c r="I7" s="20" t="str">
        <f t="shared" si="4"/>
        <v xml:space="preserve"> </v>
      </c>
      <c r="J7" s="21" t="str">
        <f t="shared" si="0"/>
        <v xml:space="preserve"> </v>
      </c>
      <c r="K7" s="22" t="str">
        <f t="shared" si="5"/>
        <v xml:space="preserve"> </v>
      </c>
    </row>
    <row r="8" spans="1:11" x14ac:dyDescent="0.3">
      <c r="A8" s="18" t="s">
        <v>29</v>
      </c>
      <c r="B8" s="18" t="s">
        <v>2</v>
      </c>
      <c r="C8" s="28">
        <v>23.23</v>
      </c>
      <c r="D8" s="18">
        <v>250</v>
      </c>
      <c r="E8" s="32">
        <f t="shared" si="1"/>
        <v>5807.5</v>
      </c>
      <c r="F8" s="13"/>
      <c r="G8" s="19" t="str">
        <f t="shared" si="2"/>
        <v xml:space="preserve"> </v>
      </c>
      <c r="H8" s="20" t="str">
        <f t="shared" si="3"/>
        <v xml:space="preserve"> </v>
      </c>
      <c r="I8" s="20" t="str">
        <f t="shared" si="4"/>
        <v xml:space="preserve"> </v>
      </c>
      <c r="J8" s="21" t="str">
        <f t="shared" si="0"/>
        <v xml:space="preserve"> </v>
      </c>
      <c r="K8" s="22" t="str">
        <f t="shared" si="5"/>
        <v xml:space="preserve"> </v>
      </c>
    </row>
    <row r="9" spans="1:11" x14ac:dyDescent="0.3">
      <c r="A9" s="25" t="s">
        <v>38</v>
      </c>
      <c r="B9" s="18" t="s">
        <v>2</v>
      </c>
      <c r="C9" s="28">
        <v>29.8</v>
      </c>
      <c r="D9" s="18">
        <v>250</v>
      </c>
      <c r="E9" s="32">
        <f t="shared" si="1"/>
        <v>7450</v>
      </c>
      <c r="F9" s="13"/>
      <c r="G9" s="19" t="str">
        <f t="shared" si="2"/>
        <v xml:space="preserve"> </v>
      </c>
      <c r="H9" s="20" t="str">
        <f t="shared" si="3"/>
        <v xml:space="preserve"> </v>
      </c>
      <c r="I9" s="20" t="str">
        <f t="shared" si="4"/>
        <v xml:space="preserve"> </v>
      </c>
      <c r="J9" s="21" t="str">
        <f t="shared" si="0"/>
        <v xml:space="preserve"> </v>
      </c>
      <c r="K9" s="22" t="str">
        <f t="shared" si="5"/>
        <v xml:space="preserve"> </v>
      </c>
    </row>
    <row r="10" spans="1:11" x14ac:dyDescent="0.3">
      <c r="A10" s="18" t="s">
        <v>8</v>
      </c>
      <c r="B10" s="18" t="s">
        <v>2</v>
      </c>
      <c r="C10" s="28">
        <v>267.60000000000002</v>
      </c>
      <c r="D10" s="18">
        <v>250</v>
      </c>
      <c r="E10" s="32">
        <f t="shared" si="1"/>
        <v>66900</v>
      </c>
      <c r="F10" s="13"/>
      <c r="G10" s="19" t="str">
        <f t="shared" si="2"/>
        <v xml:space="preserve"> </v>
      </c>
      <c r="H10" s="20" t="str">
        <f t="shared" si="3"/>
        <v xml:space="preserve"> </v>
      </c>
      <c r="I10" s="20" t="str">
        <f t="shared" si="4"/>
        <v xml:space="preserve"> </v>
      </c>
      <c r="J10" s="21" t="str">
        <f t="shared" si="0"/>
        <v xml:space="preserve"> </v>
      </c>
      <c r="K10" s="22" t="str">
        <f t="shared" si="5"/>
        <v xml:space="preserve"> </v>
      </c>
    </row>
    <row r="11" spans="1:11" x14ac:dyDescent="0.3">
      <c r="A11" s="18" t="s">
        <v>11</v>
      </c>
      <c r="B11" s="18" t="s">
        <v>2</v>
      </c>
      <c r="C11" s="28">
        <v>79.149999999999991</v>
      </c>
      <c r="D11" s="18">
        <v>250</v>
      </c>
      <c r="E11" s="32">
        <f t="shared" si="1"/>
        <v>19787.499999999996</v>
      </c>
      <c r="F11" s="13"/>
      <c r="G11" s="19" t="str">
        <f t="shared" si="2"/>
        <v xml:space="preserve"> </v>
      </c>
      <c r="H11" s="20" t="str">
        <f t="shared" si="3"/>
        <v xml:space="preserve"> </v>
      </c>
      <c r="I11" s="20" t="str">
        <f t="shared" si="4"/>
        <v xml:space="preserve"> </v>
      </c>
      <c r="J11" s="21" t="str">
        <f t="shared" si="0"/>
        <v xml:space="preserve"> </v>
      </c>
      <c r="K11" s="22" t="str">
        <f t="shared" si="5"/>
        <v xml:space="preserve"> </v>
      </c>
    </row>
    <row r="12" spans="1:11" x14ac:dyDescent="0.3">
      <c r="A12" s="18" t="s">
        <v>12</v>
      </c>
      <c r="B12" s="18" t="s">
        <v>2</v>
      </c>
      <c r="C12" s="28">
        <v>67.58</v>
      </c>
      <c r="D12" s="18">
        <v>250</v>
      </c>
      <c r="E12" s="32">
        <f t="shared" si="1"/>
        <v>16895</v>
      </c>
      <c r="F12" s="13"/>
      <c r="G12" s="19" t="str">
        <f t="shared" si="2"/>
        <v xml:space="preserve"> </v>
      </c>
      <c r="H12" s="20" t="str">
        <f t="shared" si="3"/>
        <v xml:space="preserve"> </v>
      </c>
      <c r="I12" s="20" t="str">
        <f t="shared" si="4"/>
        <v xml:space="preserve"> </v>
      </c>
      <c r="J12" s="21" t="str">
        <f t="shared" si="0"/>
        <v xml:space="preserve"> </v>
      </c>
      <c r="K12" s="22" t="str">
        <f t="shared" si="5"/>
        <v xml:space="preserve"> </v>
      </c>
    </row>
    <row r="13" spans="1:11" x14ac:dyDescent="0.3">
      <c r="A13" s="18" t="s">
        <v>35</v>
      </c>
      <c r="B13" s="18" t="s">
        <v>5</v>
      </c>
      <c r="C13" s="28">
        <v>478</v>
      </c>
      <c r="D13" s="18">
        <v>104</v>
      </c>
      <c r="E13" s="32">
        <f t="shared" si="1"/>
        <v>49712</v>
      </c>
      <c r="F13" s="13"/>
      <c r="G13" s="19" t="str">
        <f t="shared" si="2"/>
        <v xml:space="preserve"> </v>
      </c>
      <c r="H13" s="20" t="str">
        <f t="shared" si="3"/>
        <v xml:space="preserve"> </v>
      </c>
      <c r="I13" s="20" t="str">
        <f t="shared" si="4"/>
        <v xml:space="preserve"> </v>
      </c>
      <c r="J13" s="21" t="str">
        <f t="shared" si="0"/>
        <v xml:space="preserve"> </v>
      </c>
      <c r="K13" s="22" t="str">
        <f t="shared" si="5"/>
        <v xml:space="preserve"> </v>
      </c>
    </row>
    <row r="14" spans="1:11" x14ac:dyDescent="0.3">
      <c r="A14" s="18" t="s">
        <v>27</v>
      </c>
      <c r="B14" s="18" t="s">
        <v>5</v>
      </c>
      <c r="C14" s="28">
        <v>181.3</v>
      </c>
      <c r="D14" s="18">
        <v>104</v>
      </c>
      <c r="E14" s="32">
        <f t="shared" si="1"/>
        <v>18855.2</v>
      </c>
      <c r="F14" s="13"/>
      <c r="G14" s="19" t="str">
        <f t="shared" si="2"/>
        <v xml:space="preserve"> </v>
      </c>
      <c r="H14" s="20" t="str">
        <f t="shared" si="3"/>
        <v xml:space="preserve"> </v>
      </c>
      <c r="I14" s="20" t="str">
        <f t="shared" si="4"/>
        <v xml:space="preserve"> </v>
      </c>
      <c r="J14" s="21" t="str">
        <f t="shared" si="0"/>
        <v xml:space="preserve"> </v>
      </c>
      <c r="K14" s="22" t="str">
        <f t="shared" si="5"/>
        <v xml:space="preserve"> </v>
      </c>
    </row>
    <row r="15" spans="1:11" x14ac:dyDescent="0.3">
      <c r="A15" s="18" t="s">
        <v>32</v>
      </c>
      <c r="B15" s="18" t="s">
        <v>5</v>
      </c>
      <c r="C15" s="28">
        <v>33.4</v>
      </c>
      <c r="D15" s="18">
        <v>104</v>
      </c>
      <c r="E15" s="32">
        <f t="shared" si="1"/>
        <v>3473.6</v>
      </c>
      <c r="F15" s="13"/>
      <c r="G15" s="19" t="str">
        <f t="shared" si="2"/>
        <v xml:space="preserve"> </v>
      </c>
      <c r="H15" s="20" t="str">
        <f t="shared" si="3"/>
        <v xml:space="preserve"> </v>
      </c>
      <c r="I15" s="20" t="str">
        <f t="shared" si="4"/>
        <v xml:space="preserve"> </v>
      </c>
      <c r="J15" s="21" t="str">
        <f t="shared" si="0"/>
        <v xml:space="preserve"> </v>
      </c>
      <c r="K15" s="22" t="str">
        <f t="shared" si="5"/>
        <v xml:space="preserve"> </v>
      </c>
    </row>
    <row r="16" spans="1:11" x14ac:dyDescent="0.3">
      <c r="A16" s="18" t="s">
        <v>33</v>
      </c>
      <c r="B16" s="18" t="s">
        <v>5</v>
      </c>
      <c r="C16" s="28">
        <v>61.5</v>
      </c>
      <c r="D16" s="18">
        <v>104</v>
      </c>
      <c r="E16" s="32">
        <f t="shared" si="1"/>
        <v>6396</v>
      </c>
      <c r="F16" s="13"/>
      <c r="G16" s="19" t="str">
        <f t="shared" si="2"/>
        <v xml:space="preserve"> </v>
      </c>
      <c r="H16" s="20" t="str">
        <f t="shared" si="3"/>
        <v xml:space="preserve"> </v>
      </c>
      <c r="I16" s="20" t="str">
        <f t="shared" si="4"/>
        <v xml:space="preserve"> </v>
      </c>
      <c r="J16" s="21" t="str">
        <f t="shared" si="0"/>
        <v xml:space="preserve"> </v>
      </c>
      <c r="K16" s="22" t="str">
        <f t="shared" si="5"/>
        <v xml:space="preserve"> </v>
      </c>
    </row>
    <row r="17" spans="1:11" x14ac:dyDescent="0.3">
      <c r="A17" s="18" t="s">
        <v>0</v>
      </c>
      <c r="B17" s="18" t="s">
        <v>5</v>
      </c>
      <c r="C17" s="28">
        <v>63</v>
      </c>
      <c r="D17" s="18">
        <v>104</v>
      </c>
      <c r="E17" s="32">
        <f t="shared" si="1"/>
        <v>6552</v>
      </c>
      <c r="F17" s="13"/>
      <c r="G17" s="19" t="str">
        <f t="shared" si="2"/>
        <v xml:space="preserve"> </v>
      </c>
      <c r="H17" s="20" t="str">
        <f t="shared" si="3"/>
        <v xml:space="preserve"> </v>
      </c>
      <c r="I17" s="20" t="str">
        <f t="shared" si="4"/>
        <v xml:space="preserve"> </v>
      </c>
      <c r="J17" s="21" t="str">
        <f t="shared" si="0"/>
        <v xml:space="preserve"> </v>
      </c>
      <c r="K17" s="22" t="str">
        <f t="shared" si="5"/>
        <v xml:space="preserve"> </v>
      </c>
    </row>
    <row r="18" spans="1:11" x14ac:dyDescent="0.3">
      <c r="A18" s="18" t="s">
        <v>30</v>
      </c>
      <c r="B18" s="18" t="s">
        <v>5</v>
      </c>
      <c r="C18" s="28">
        <v>69.460000000000008</v>
      </c>
      <c r="D18" s="18">
        <v>104</v>
      </c>
      <c r="E18" s="32">
        <f t="shared" si="1"/>
        <v>7223.8400000000011</v>
      </c>
      <c r="F18" s="13"/>
      <c r="G18" s="19" t="str">
        <f t="shared" si="2"/>
        <v xml:space="preserve"> </v>
      </c>
      <c r="H18" s="20" t="str">
        <f t="shared" si="3"/>
        <v xml:space="preserve"> </v>
      </c>
      <c r="I18" s="20" t="str">
        <f t="shared" si="4"/>
        <v xml:space="preserve"> </v>
      </c>
      <c r="J18" s="21" t="str">
        <f t="shared" si="0"/>
        <v xml:space="preserve"> </v>
      </c>
      <c r="K18" s="22" t="str">
        <f t="shared" si="5"/>
        <v xml:space="preserve"> </v>
      </c>
    </row>
    <row r="19" spans="1:11" x14ac:dyDescent="0.3">
      <c r="A19" s="18" t="s">
        <v>31</v>
      </c>
      <c r="B19" s="18" t="s">
        <v>6</v>
      </c>
      <c r="C19" s="28">
        <v>325</v>
      </c>
      <c r="D19" s="18">
        <v>52</v>
      </c>
      <c r="E19" s="32">
        <f t="shared" si="1"/>
        <v>16900</v>
      </c>
      <c r="F19" s="13"/>
      <c r="G19" s="19" t="str">
        <f t="shared" si="2"/>
        <v xml:space="preserve"> </v>
      </c>
      <c r="H19" s="20" t="str">
        <f>IF(F19&gt;0,G19/12," ")</f>
        <v xml:space="preserve"> </v>
      </c>
      <c r="I19" s="20" t="str">
        <f t="shared" si="4"/>
        <v xml:space="preserve"> </v>
      </c>
      <c r="J19" s="21" t="str">
        <f t="shared" si="0"/>
        <v xml:space="preserve"> </v>
      </c>
      <c r="K19" s="22" t="str">
        <f t="shared" si="5"/>
        <v xml:space="preserve"> </v>
      </c>
    </row>
    <row r="20" spans="1:11" x14ac:dyDescent="0.3">
      <c r="A20" s="18" t="s">
        <v>28</v>
      </c>
      <c r="B20" s="18" t="s">
        <v>6</v>
      </c>
      <c r="C20" s="28">
        <v>121</v>
      </c>
      <c r="D20" s="18">
        <v>52</v>
      </c>
      <c r="E20" s="32">
        <f t="shared" si="1"/>
        <v>6292</v>
      </c>
      <c r="F20" s="13"/>
      <c r="G20" s="19" t="str">
        <f t="shared" si="2"/>
        <v xml:space="preserve"> </v>
      </c>
      <c r="H20" s="20" t="str">
        <f t="shared" si="3"/>
        <v xml:space="preserve"> </v>
      </c>
      <c r="I20" s="20" t="str">
        <f t="shared" si="4"/>
        <v xml:space="preserve"> </v>
      </c>
      <c r="J20" s="21" t="str">
        <f t="shared" si="0"/>
        <v xml:space="preserve"> </v>
      </c>
      <c r="K20" s="22" t="str">
        <f t="shared" si="5"/>
        <v xml:space="preserve"> </v>
      </c>
    </row>
    <row r="21" spans="1:11" x14ac:dyDescent="0.3">
      <c r="A21" s="18" t="s">
        <v>25</v>
      </c>
      <c r="B21" s="18" t="s">
        <v>6</v>
      </c>
      <c r="C21" s="28">
        <v>19.2</v>
      </c>
      <c r="D21" s="18">
        <v>52</v>
      </c>
      <c r="E21" s="32">
        <f t="shared" ref="E21" si="6">D21*C21</f>
        <v>998.4</v>
      </c>
      <c r="F21" s="13"/>
      <c r="G21" s="19" t="str">
        <f t="shared" ref="G21" si="7">IF(F21&gt;0,E21/F21," ")</f>
        <v xml:space="preserve"> </v>
      </c>
      <c r="H21" s="20" t="str">
        <f t="shared" ref="H21" si="8">IF(F21&gt;0,G21/12," ")</f>
        <v xml:space="preserve"> </v>
      </c>
      <c r="I21" s="20" t="str">
        <f t="shared" ref="I21" si="9">IF(F21&gt;0,H21/20.83," ")</f>
        <v xml:space="preserve"> </v>
      </c>
      <c r="J21" s="21" t="str">
        <f t="shared" ref="J21" si="10">IF(AND($B$28&gt;0,F21&gt;0),G21*$B$28," ")</f>
        <v xml:space="preserve"> </v>
      </c>
      <c r="K21" s="22" t="str">
        <f t="shared" ref="K21" si="11">IF(AND($B$28&gt;0,F21&gt;0),J21/12," ")</f>
        <v xml:space="preserve"> </v>
      </c>
    </row>
    <row r="22" spans="1:11" x14ac:dyDescent="0.3">
      <c r="A22" s="18" t="s">
        <v>34</v>
      </c>
      <c r="B22" s="18" t="s">
        <v>6</v>
      </c>
      <c r="C22" s="28">
        <v>23.23</v>
      </c>
      <c r="D22" s="18">
        <v>52</v>
      </c>
      <c r="E22" s="32">
        <f t="shared" si="1"/>
        <v>1207.96</v>
      </c>
      <c r="F22" s="13"/>
      <c r="G22" s="19" t="str">
        <f t="shared" si="2"/>
        <v xml:space="preserve"> </v>
      </c>
      <c r="H22" s="20" t="str">
        <f t="shared" si="3"/>
        <v xml:space="preserve"> </v>
      </c>
      <c r="I22" s="20" t="str">
        <f t="shared" si="4"/>
        <v xml:space="preserve"> </v>
      </c>
      <c r="J22" s="21" t="str">
        <f t="shared" si="0"/>
        <v xml:space="preserve"> </v>
      </c>
      <c r="K22" s="22" t="str">
        <f t="shared" si="5"/>
        <v xml:space="preserve"> </v>
      </c>
    </row>
    <row r="23" spans="1:11" x14ac:dyDescent="0.3">
      <c r="A23" s="18" t="s">
        <v>13</v>
      </c>
      <c r="B23" s="18" t="s">
        <v>4</v>
      </c>
      <c r="C23" s="28">
        <v>232.5</v>
      </c>
      <c r="D23" s="18">
        <v>12</v>
      </c>
      <c r="E23" s="32">
        <f t="shared" si="1"/>
        <v>2790</v>
      </c>
      <c r="F23" s="13"/>
      <c r="G23" s="19" t="str">
        <f t="shared" si="2"/>
        <v xml:space="preserve"> </v>
      </c>
      <c r="H23" s="20" t="str">
        <f t="shared" si="3"/>
        <v xml:space="preserve"> </v>
      </c>
      <c r="I23" s="20" t="str">
        <f t="shared" si="4"/>
        <v xml:space="preserve"> </v>
      </c>
      <c r="J23" s="21" t="str">
        <f t="shared" si="0"/>
        <v xml:space="preserve"> </v>
      </c>
      <c r="K23" s="22" t="str">
        <f t="shared" si="5"/>
        <v xml:space="preserve"> </v>
      </c>
    </row>
    <row r="24" spans="1:11" ht="15" thickBot="1" x14ac:dyDescent="0.35">
      <c r="A24" s="25" t="s">
        <v>39</v>
      </c>
      <c r="B24" s="18" t="s">
        <v>3</v>
      </c>
      <c r="C24" s="28">
        <v>29.5</v>
      </c>
      <c r="D24" s="18">
        <v>1</v>
      </c>
      <c r="E24" s="32">
        <f t="shared" si="1"/>
        <v>29.5</v>
      </c>
      <c r="F24" s="13"/>
      <c r="G24" s="19" t="str">
        <f t="shared" si="2"/>
        <v xml:space="preserve"> </v>
      </c>
      <c r="H24" s="20" t="str">
        <f t="shared" si="3"/>
        <v xml:space="preserve"> </v>
      </c>
      <c r="I24" s="20" t="str">
        <f t="shared" si="4"/>
        <v xml:space="preserve"> </v>
      </c>
      <c r="J24" s="21" t="str">
        <f t="shared" si="0"/>
        <v xml:space="preserve"> </v>
      </c>
      <c r="K24" s="22" t="str">
        <f t="shared" si="5"/>
        <v xml:space="preserve"> </v>
      </c>
    </row>
    <row r="25" spans="1:11" ht="15" thickBot="1" x14ac:dyDescent="0.35">
      <c r="A25" s="6" t="s">
        <v>22</v>
      </c>
      <c r="B25" s="1"/>
      <c r="C25" s="29">
        <f>SUM(C3:C24)</f>
        <v>2570.75</v>
      </c>
      <c r="D25" s="1"/>
      <c r="E25" s="29">
        <f>SUM(E3:E24)</f>
        <v>353845.50000000006</v>
      </c>
      <c r="F25" s="1"/>
      <c r="G25" s="2">
        <f>SUM(G3:G24)</f>
        <v>0</v>
      </c>
      <c r="H25" s="2">
        <f>SUM(H3:H24)</f>
        <v>0</v>
      </c>
      <c r="I25" s="2">
        <f>SUM(I3:I24)</f>
        <v>0</v>
      </c>
      <c r="J25" s="3">
        <f>SUM(J3:J24)</f>
        <v>0</v>
      </c>
      <c r="K25" s="4">
        <f>SUM(K3:K24)</f>
        <v>0</v>
      </c>
    </row>
    <row r="27" spans="1:11" ht="15" thickBot="1" x14ac:dyDescent="0.35"/>
    <row r="28" spans="1:11" x14ac:dyDescent="0.3">
      <c r="A28" s="36" t="s">
        <v>21</v>
      </c>
      <c r="B28" s="38"/>
      <c r="C28" s="39"/>
    </row>
    <row r="29" spans="1:11" ht="15" thickBot="1" x14ac:dyDescent="0.35">
      <c r="A29" s="37"/>
      <c r="B29" s="40"/>
      <c r="C29" s="41"/>
    </row>
    <row r="30" spans="1:11" x14ac:dyDescent="0.3">
      <c r="E30" s="34"/>
    </row>
    <row r="34" ht="15" customHeight="1" x14ac:dyDescent="0.3"/>
  </sheetData>
  <sheetProtection algorithmName="SHA-512" hashValue="9BA7hhOl25RsLxtCwAXx5kBBDGldqyP7rSSQ0y7i8mgK12W3HsUZG6vnB1bI8/aZu/6fp2JDiB3iXNunH7bYDg==" saltValue="nqlDfmutfqhx8mTTxQbPmA==" spinCount="100000" sheet="1" objects="1" scenarios="1"/>
  <mergeCells count="2">
    <mergeCell ref="A28:A29"/>
    <mergeCell ref="B28:C29"/>
  </mergeCells>
  <pageMargins left="0.7" right="0.7" top="0.75" bottom="0.75" header="0.3" footer="0.3"/>
  <pageSetup paperSize="9" scale="69" orientation="landscape" r:id="rId1"/>
  <headerFooter>
    <oddFooter>&amp;L&amp;F / 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Preisblatt D-L-S 7, Geb.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2026-08-25T12:32:15Z</dcterms:modified>
</cp:coreProperties>
</file>