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1 z.h\Ausschreibung_mmHE Langholz_2026\Los 6 Stadtwald Lambrecht\"/>
    </mc:Choice>
  </mc:AlternateContent>
  <xr:revisionPtr revIDLastSave="0" documentId="13_ncr:1_{AAEB675F-2DFF-4543-B5E1-7550310D9D97}" xr6:coauthVersionLast="47" xr6:coauthVersionMax="47" xr10:uidLastSave="{00000000-0000-0000-0000-000000000000}"/>
  <bookViews>
    <workbookView xWindow="-120" yWindow="-120" windowWidth="29040" windowHeight="15840" xr2:uid="{97BCCCB6-2C07-4E5D-8B8A-87898FBDC56E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<sst xmlns="http://schemas.openxmlformats.org/spreadsheetml/2006/main" count="442" uniqueCount="159">
  <si>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</si>
  <si>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</si>
  <si>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</si>
  <si>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</si>
  <si>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</si>
  <si>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</si>
  <si>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</si>
  <si>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</si>
  <si>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</si>
  <si>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</si>
  <si>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</si>
  <si>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</si>
  <si>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</si>
  <si>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</si>
  <si>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</si>
  <si>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</si>
  <si>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</si>
  <si>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</si>
  <si>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</si>
  <si>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</si>
  <si>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</si>
  <si>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</si>
  <si>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</si>
  <si>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</si>
  <si>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</si>
  <si>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</si>
  <si>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</si>
  <si>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</si>
  <si>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</si>
  <si>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</si>
  <si>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</si>
  <si>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</si>
  <si>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</si>
  <si>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</si>
  <si>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</si>
  <si>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</si>
  <si>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</si>
  <si>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</si>
  <si>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</si>
  <si>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</si>
  <si>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</si>
  <si>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</si>
  <si>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</si>
  <si>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</si>
  <si>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</si>
  <si>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</si>
  <si>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</si>
  <si>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</si>
  <si>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</si>
  <si>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</si>
  <si>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</si>
  <si>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</si>
  <si>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</si>
  <si>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</si>
  <si>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</si>
  <si>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</si>
  <si>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</si>
  <si>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</si>
  <si>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</si>
  <si>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</si>
  <si>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</si>
  <si>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</si>
  <si>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</si>
  <si>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</si>
  <si>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</si>
  <si>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</si>
  <si>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</si>
  <si>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</si>
  <si>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</si>
  <si>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</si>
  <si>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</si>
  <si>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</si>
  <si>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</si>
  <si>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</si>
  <si>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</si>
  <si>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</si>
  <si>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</si>
  <si>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</si>
  <si>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</si>
  <si>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</si>
  <si>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</si>
  <si>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</si>
  <si>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</si>
  <si>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</si>
  <si>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</si>
  <si>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</si>
  <si>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</si>
  <si>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</si>
  <si>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</si>
  <si>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</si>
  <si>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</si>
  <si>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</si>
  <si>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</si>
  <si>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</si>
  <si>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</si>
  <si>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</si>
  <si>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</si>
  <si>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</si>
  <si>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</si>
  <si>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</si>
  <si>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</si>
  <si>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</si>
  <si>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</si>
  <si>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</si>
  <si>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</si>
  <si>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</si>
  <si>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</si>
  <si>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</si>
  <si>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</si>
  <si>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</si>
  <si>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</si>
  <si>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</si>
  <si>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</si>
  <si>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</si>
  <si>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</si>
  <si>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</si>
  <si>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</si>
  <si>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</si>
  <si>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</si>
  <si>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</si>
  <si>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</si>
  <si>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</si>
  <si>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</si>
  <si>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</si>
  <si>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</si>
  <si>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</si>
  <si>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</si>
  <si>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</si>
  <si>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</si>
  <si>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</si>
  <si>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</si>
  <si>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</si>
  <si>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</si>
  <si>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</si>
  <si>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</si>
  <si>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</si>
  <si>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</si>
  <si>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</si>
  <si>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</si>
  <si>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</si>
  <si>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</si>
  <si>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</si>
  <si>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</si>
  <si>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</si>
  <si>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</si>
  <si>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</si>
  <si>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</si>
  <si>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</si>
  <si>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</si>
  <si>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</si>
  <si>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</si>
  <si>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</si>
  <si>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</si>
  <si>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</si>
  <si>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</si>
  <si>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</si>
  <si>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</si>
  <si>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LHV-2026-023-001</t>
  </si>
  <si>
    <t>Johanniskreuz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</si>
</sst>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2" fillId="0" borderId="0" xfId="0" applyFont="1" applyProtection="1">
      <protection hidden="1"/>
    </xf>
    <xf numFmtId="166" fontId="10" fillId="0" borderId="0" xfId="0" applyNumberFormat="1" applyFont="1" applyProtection="1"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9" fillId="0" borderId="0" xfId="0" applyFont="1" applyAlignment="1" applyProtection="1">
      <alignment horizontal="center"/>
      <protection hidden="1"/>
    </xf>
    <xf numFmtId="167" fontId="9" fillId="0" borderId="0" xfId="0" applyNumberFormat="1" applyFont="1" applyProtection="1"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66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26BFD873-3581-4E84-B141-03CA0C2EBAFD}"/>
  </cellStyles>
  <dxfs count="7">
    <dxf>
      <fill>
        <patternFill patternType="darkUp">
          <fgColor theme="9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lightDown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A1322E-59F7-4EA0-AB3D-8E22C5FA365D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6154038-F904-4002-8DB0-D0B16F080414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5FF18E0-7833-4700-B447-79C12BD3CC9F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2C411F3B-0B71-4770-B5B8-A4F12636A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B48280A-EEFB-4BB9-B22A-12FF4B04D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4F0965F6-CCA9-45AA-8004-AC7AD3B37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E3601F42-8A11-4D1F-8DBF-F0D57E84C9D5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C48B500B-BCC4-45F4-AB03-64E73FDB7172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9D086B5F-CC69-4A2A-B0FC-43FC3D3BC90E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170E775C-7BDD-4F7D-8BE6-509D6BBB8510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7BB4E66A-9AA7-4163-AF6B-0834790D2BF5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06F2561F-06EE-4C39-B148-45AAF713834D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9E582DCA-6693-4FAD-B9C0-8DD914B677EE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B1585EE3-8FF5-457C-89B7-EAA90499C5BC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05E826A2-EAE5-4C0F-8C83-0008643485EF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96F04101-3E44-4A46-8888-7EE183AFEDD8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F27119A6-C7B3-432D-B9D8-C6EA6A4ED3BC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D93428DE-9DCB-4715-A0A8-7ADBBAC3D07A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C6424691-2A0B-43E4-9535-4BC107DC98AB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7139-A024-4953-84C5-E6F90B15F532}">
  <sheetPr codeName="Tabelle1">
    <pageSetUpPr fitToPage="1"/>
  </sheetPr>
  <dimension ref="A1:AN99"/>
  <sheetViews>
    <sheetView tabSelected="1" topLeftCell="A4" zoomScale="70" zoomScaleNormal="70" zoomScaleSheetLayoutView="55" zoomScalePageLayoutView="60" workbookViewId="0">
      <selection activeCell="F4" sqref="F4:G5"/>
    </sheetView>
  </sheetViews>
  <sheetFormatPr baseColWidth="10" defaultColWidth="15.7109375" defaultRowHeight="20.100000000000001" customHeight="1" x14ac:dyDescent="0.3"/>
  <cols>
    <col min="1" max="1" width="5.7109375" style="10" customWidth="1"/>
    <col min="2" max="2" width="14.5703125" style="11" customWidth="1"/>
    <col min="3" max="3" width="19.140625" style="11" customWidth="1"/>
    <col min="4" max="4" width="15.5703125" style="55" customWidth="1"/>
    <col min="5" max="5" width="21.85546875" style="56" customWidth="1"/>
    <col min="6" max="6" width="19.85546875" style="56" customWidth="1"/>
    <col min="7" max="7" width="20.140625" style="11" customWidth="1"/>
    <col min="8" max="8" width="19.140625" style="11" customWidth="1"/>
    <col min="9" max="9" width="17.42578125" style="57" customWidth="1"/>
    <col min="10" max="11" width="15.5703125" style="57" customWidth="1"/>
    <col min="12" max="12" width="15.7109375" style="57" customWidth="1"/>
    <col min="13" max="13" width="17.28515625" style="57" customWidth="1"/>
    <col min="14" max="14" width="18" style="57" customWidth="1"/>
    <col min="15" max="15" width="21.5703125" style="11" customWidth="1"/>
    <col min="16" max="27" width="15.7109375" style="28"/>
    <col min="28" max="28" width="67.28515625" style="28" customWidth="1"/>
    <col min="29" max="30" width="0" style="28" hidden="1" customWidth="1"/>
    <col min="31" max="31" width="19.85546875" style="28" hidden="1" customWidth="1"/>
    <col min="32" max="32" width="20" style="28" hidden="1" customWidth="1"/>
    <col min="33" max="40" width="0" style="28" hidden="1" customWidth="1"/>
    <col min="41" max="16384" width="15.7109375" style="28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408" t="s">
        <v>0</v>
      </c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</row>
    <row r="2" spans="1:40" s="2" customFormat="1" ht="101.25" customHeight="1" thickBot="1" x14ac:dyDescent="0.3">
      <c r="A2" s="7" t="s">
        <v>1</v>
      </c>
      <c r="B2" s="409" t="s">
        <v>2</v>
      </c>
      <c r="C2" s="410"/>
      <c r="D2" s="410"/>
      <c r="E2" s="410"/>
      <c r="F2" s="410"/>
      <c r="G2" s="411"/>
      <c r="H2" s="412" t="s">
        <v>3</v>
      </c>
      <c r="I2" s="413"/>
      <c r="J2" s="414"/>
      <c r="K2" s="412" t="s">
        <v>4</v>
      </c>
      <c r="L2" s="413"/>
      <c r="M2" s="414"/>
      <c r="N2" s="415" t="s">
        <v>5</v>
      </c>
      <c r="O2" s="416"/>
      <c r="AC2" s="8" t="s">
        <v>6</v>
      </c>
      <c r="AD2" s="8" t="s">
        <v>7</v>
      </c>
      <c r="AE2" s="8" t="s">
        <v>8</v>
      </c>
      <c r="AF2" s="8" t="s">
        <v>9</v>
      </c>
      <c r="AG2" s="8"/>
      <c r="AH2" s="8"/>
      <c r="AI2" s="8"/>
      <c r="AJ2" s="8"/>
      <c r="AK2" s="8"/>
      <c r="AL2" s="8"/>
      <c r="AM2" s="8"/>
      <c r="AN2" s="8"/>
    </row>
    <row r="3" spans="1:40" s="2" customFormat="1" ht="72" customHeight="1" thickBot="1" x14ac:dyDescent="0.35">
      <c r="A3" s="9"/>
      <c r="B3" s="417" t="s">
        <v>10</v>
      </c>
      <c r="C3" s="418"/>
      <c r="D3" s="418"/>
      <c r="E3" s="418"/>
      <c r="F3" s="418"/>
      <c r="G3" s="419"/>
      <c r="H3" s="420" t="s">
        <v>158</v>
      </c>
      <c r="I3" s="421"/>
      <c r="J3" s="422"/>
      <c r="K3" s="423" t="s">
        <v>157</v>
      </c>
      <c r="L3" s="424"/>
      <c r="M3" s="425"/>
      <c r="N3" s="423">
        <v>6</v>
      </c>
      <c r="O3" s="425"/>
      <c r="AC3" s="7">
        <v>0</v>
      </c>
      <c r="AD3" s="7">
        <v>0</v>
      </c>
      <c r="AE3" s="7">
        <v>0</v>
      </c>
      <c r="AF3" s="7">
        <v>0</v>
      </c>
    </row>
    <row r="4" spans="1:40" s="11" customFormat="1" ht="61.5" customHeight="1" x14ac:dyDescent="0.35">
      <c r="A4" s="10"/>
      <c r="B4" s="393" t="s">
        <v>11</v>
      </c>
      <c r="C4" s="394"/>
      <c r="D4" s="394"/>
      <c r="E4" s="395"/>
      <c r="F4" s="377" t="s">
        <v>12</v>
      </c>
      <c r="G4" s="373"/>
      <c r="H4" s="399" t="s">
        <v>13</v>
      </c>
      <c r="I4" s="400"/>
      <c r="J4" s="400"/>
      <c r="K4" s="400"/>
      <c r="L4" s="400"/>
      <c r="M4" s="400"/>
      <c r="N4" s="400"/>
      <c r="O4" s="401"/>
      <c r="AC4" s="12" t="s">
        <v>14</v>
      </c>
      <c r="AD4" s="13" t="s">
        <v>15</v>
      </c>
      <c r="AE4" s="14">
        <v>1.2609999999999999</v>
      </c>
      <c r="AF4" s="15">
        <v>7.42</v>
      </c>
      <c r="AG4" s="12" t="s">
        <v>16</v>
      </c>
      <c r="AH4" s="13" t="s">
        <v>17</v>
      </c>
      <c r="AI4" s="14">
        <v>0.54600000000000004</v>
      </c>
      <c r="AJ4" s="15">
        <v>4.17</v>
      </c>
      <c r="AK4" s="16" t="s">
        <v>18</v>
      </c>
      <c r="AL4" s="13" t="s">
        <v>17</v>
      </c>
      <c r="AM4" s="14">
        <v>0.79300000000000004</v>
      </c>
      <c r="AN4" s="15">
        <v>6.33</v>
      </c>
    </row>
    <row r="5" spans="1:40" s="11" customFormat="1" ht="45" customHeight="1" thickBot="1" x14ac:dyDescent="0.4">
      <c r="A5" s="10"/>
      <c r="B5" s="396"/>
      <c r="C5" s="397"/>
      <c r="D5" s="397"/>
      <c r="E5" s="398"/>
      <c r="F5" s="378"/>
      <c r="G5" s="375"/>
      <c r="H5" s="402"/>
      <c r="I5" s="403"/>
      <c r="J5" s="403"/>
      <c r="K5" s="403"/>
      <c r="L5" s="403"/>
      <c r="M5" s="403"/>
      <c r="N5" s="403"/>
      <c r="O5" s="404"/>
      <c r="Q5" s="17"/>
      <c r="AC5" s="12" t="s">
        <v>14</v>
      </c>
      <c r="AD5" s="13" t="s">
        <v>19</v>
      </c>
      <c r="AE5" s="14">
        <v>0.89699999999999991</v>
      </c>
      <c r="AF5" s="15">
        <v>5.59</v>
      </c>
      <c r="AG5" s="12" t="s">
        <v>16</v>
      </c>
      <c r="AH5" s="13" t="s">
        <v>20</v>
      </c>
      <c r="AI5" s="14">
        <v>0.54600000000000004</v>
      </c>
      <c r="AJ5" s="15">
        <v>3.62</v>
      </c>
      <c r="AK5" s="16" t="s">
        <v>18</v>
      </c>
      <c r="AL5" s="13" t="s">
        <v>20</v>
      </c>
      <c r="AM5" s="14">
        <v>0.79300000000000004</v>
      </c>
      <c r="AN5" s="15">
        <v>5.75</v>
      </c>
    </row>
    <row r="6" spans="1:40" s="11" customFormat="1" ht="45" customHeight="1" thickBot="1" x14ac:dyDescent="0.4">
      <c r="A6" s="10"/>
      <c r="B6" s="393" t="s">
        <v>21</v>
      </c>
      <c r="C6" s="394"/>
      <c r="D6" s="394"/>
      <c r="E6" s="395"/>
      <c r="F6" s="377" t="s">
        <v>12</v>
      </c>
      <c r="G6" s="373"/>
      <c r="H6" s="405" t="s">
        <v>22</v>
      </c>
      <c r="I6" s="406"/>
      <c r="J6" s="406"/>
      <c r="K6" s="406"/>
      <c r="L6" s="406"/>
      <c r="M6" s="406"/>
      <c r="N6" s="406"/>
      <c r="O6" s="407"/>
      <c r="Q6" s="18"/>
      <c r="AC6" s="19" t="s">
        <v>14</v>
      </c>
      <c r="AD6" s="20" t="s">
        <v>23</v>
      </c>
      <c r="AE6" s="14">
        <v>0.71500000000000008</v>
      </c>
      <c r="AF6" s="21">
        <v>5</v>
      </c>
      <c r="AG6" s="19" t="s">
        <v>16</v>
      </c>
      <c r="AH6" s="20" t="s">
        <v>24</v>
      </c>
      <c r="AI6" s="14">
        <v>0.54600000000000004</v>
      </c>
      <c r="AJ6" s="21">
        <v>3.62</v>
      </c>
      <c r="AK6" s="22" t="s">
        <v>18</v>
      </c>
      <c r="AL6" s="20" t="s">
        <v>23</v>
      </c>
      <c r="AM6" s="14">
        <v>0.79300000000000004</v>
      </c>
      <c r="AN6" s="21">
        <v>5.64</v>
      </c>
    </row>
    <row r="7" spans="1:40" s="11" customFormat="1" ht="45" customHeight="1" thickBot="1" x14ac:dyDescent="0.35">
      <c r="A7" s="10"/>
      <c r="B7" s="396"/>
      <c r="C7" s="397"/>
      <c r="D7" s="397"/>
      <c r="E7" s="398"/>
      <c r="F7" s="378"/>
      <c r="G7" s="375"/>
      <c r="H7" s="370" t="s">
        <v>25</v>
      </c>
      <c r="I7" s="371"/>
      <c r="J7" s="371"/>
      <c r="K7" s="371"/>
      <c r="L7" s="371"/>
      <c r="M7" s="372"/>
      <c r="N7" s="373"/>
      <c r="O7" s="374"/>
      <c r="P7" s="23"/>
      <c r="Q7" s="18"/>
    </row>
    <row r="8" spans="1:40" s="11" customFormat="1" ht="45" customHeight="1" thickBot="1" x14ac:dyDescent="0.45">
      <c r="A8" s="10"/>
      <c r="B8" s="393" t="s">
        <v>26</v>
      </c>
      <c r="C8" s="394"/>
      <c r="D8" s="394"/>
      <c r="E8" s="395"/>
      <c r="F8" s="377" t="s">
        <v>12</v>
      </c>
      <c r="G8" s="373"/>
      <c r="H8" s="370"/>
      <c r="I8" s="371"/>
      <c r="J8" s="371"/>
      <c r="K8" s="371"/>
      <c r="L8" s="371"/>
      <c r="M8" s="372"/>
      <c r="N8" s="375"/>
      <c r="O8" s="376"/>
      <c r="P8" s="23"/>
      <c r="Q8" s="18"/>
      <c r="T8" s="24"/>
      <c r="U8" s="24"/>
      <c r="V8" s="24"/>
      <c r="W8" s="24"/>
      <c r="X8" s="24"/>
      <c r="Y8" s="24"/>
    </row>
    <row r="9" spans="1:40" s="11" customFormat="1" ht="45" customHeight="1" thickBot="1" x14ac:dyDescent="0.4">
      <c r="A9" s="10"/>
      <c r="B9" s="396"/>
      <c r="C9" s="397"/>
      <c r="D9" s="397"/>
      <c r="E9" s="398"/>
      <c r="F9" s="378"/>
      <c r="G9" s="375"/>
      <c r="H9" s="370" t="s">
        <v>27</v>
      </c>
      <c r="I9" s="371"/>
      <c r="J9" s="371"/>
      <c r="K9" s="371"/>
      <c r="L9" s="371"/>
      <c r="M9" s="372"/>
      <c r="N9" s="373"/>
      <c r="O9" s="374"/>
      <c r="P9" s="23"/>
      <c r="Q9" s="18"/>
      <c r="U9" s="25"/>
      <c r="V9" s="26"/>
      <c r="W9" s="26"/>
      <c r="X9" s="26"/>
      <c r="Y9" s="26"/>
    </row>
    <row r="10" spans="1:40" s="11" customFormat="1" ht="45" customHeight="1" thickBot="1" x14ac:dyDescent="0.4">
      <c r="A10" s="10"/>
      <c r="B10" s="356" t="s">
        <v>28</v>
      </c>
      <c r="C10" s="357"/>
      <c r="D10" s="357"/>
      <c r="E10" s="358"/>
      <c r="F10" s="377" t="s">
        <v>12</v>
      </c>
      <c r="G10" s="373"/>
      <c r="H10" s="370"/>
      <c r="I10" s="371"/>
      <c r="J10" s="371"/>
      <c r="K10" s="371"/>
      <c r="L10" s="371"/>
      <c r="M10" s="372"/>
      <c r="N10" s="375"/>
      <c r="O10" s="376"/>
      <c r="P10" s="23"/>
      <c r="Q10" s="18"/>
      <c r="R10" s="23"/>
      <c r="U10" s="25"/>
      <c r="V10" s="26"/>
      <c r="W10" s="26"/>
      <c r="X10" s="26"/>
      <c r="Y10" s="26"/>
    </row>
    <row r="11" spans="1:40" s="11" customFormat="1" ht="45" customHeight="1" thickBot="1" x14ac:dyDescent="0.4">
      <c r="A11" s="10"/>
      <c r="B11" s="359"/>
      <c r="C11" s="360"/>
      <c r="D11" s="360"/>
      <c r="E11" s="361"/>
      <c r="F11" s="378"/>
      <c r="G11" s="375"/>
      <c r="H11" s="379" t="s">
        <v>29</v>
      </c>
      <c r="I11" s="380"/>
      <c r="J11" s="380"/>
      <c r="K11" s="380"/>
      <c r="L11" s="380"/>
      <c r="M11" s="381"/>
      <c r="N11" s="385"/>
      <c r="O11" s="374"/>
      <c r="P11" s="18"/>
      <c r="Q11" s="18"/>
      <c r="U11" s="25"/>
      <c r="V11" s="27"/>
      <c r="W11" s="27"/>
      <c r="X11" s="27"/>
      <c r="Y11" s="27"/>
    </row>
    <row r="12" spans="1:40" s="11" customFormat="1" ht="45" customHeight="1" thickBot="1" x14ac:dyDescent="0.4">
      <c r="A12" s="10"/>
      <c r="B12" s="356" t="s">
        <v>30</v>
      </c>
      <c r="C12" s="357"/>
      <c r="D12" s="357"/>
      <c r="E12" s="358"/>
      <c r="F12" s="377"/>
      <c r="G12" s="388"/>
      <c r="H12" s="382"/>
      <c r="I12" s="383"/>
      <c r="J12" s="383"/>
      <c r="K12" s="383"/>
      <c r="L12" s="383"/>
      <c r="M12" s="384"/>
      <c r="N12" s="386"/>
      <c r="O12" s="387"/>
      <c r="P12" s="18"/>
      <c r="Q12" s="18"/>
      <c r="U12" s="25"/>
      <c r="V12" s="27"/>
      <c r="W12" s="27"/>
      <c r="X12" s="27"/>
      <c r="Y12" s="27"/>
    </row>
    <row r="13" spans="1:40" s="11" customFormat="1" ht="45" customHeight="1" thickBot="1" x14ac:dyDescent="0.4">
      <c r="A13" s="10"/>
      <c r="B13" s="359"/>
      <c r="C13" s="360"/>
      <c r="D13" s="360"/>
      <c r="E13" s="361"/>
      <c r="F13" s="378"/>
      <c r="G13" s="389"/>
      <c r="H13" s="390" t="s">
        <v>31</v>
      </c>
      <c r="I13" s="391"/>
      <c r="J13" s="391"/>
      <c r="K13" s="391"/>
      <c r="L13" s="391"/>
      <c r="M13" s="391"/>
      <c r="N13" s="391"/>
      <c r="O13" s="392"/>
      <c r="P13" s="18"/>
      <c r="Q13" s="18"/>
      <c r="U13" s="25"/>
      <c r="V13" s="27"/>
      <c r="W13" s="27"/>
      <c r="X13" s="27"/>
      <c r="Y13" s="27"/>
    </row>
    <row r="14" spans="1:40" s="11" customFormat="1" ht="53.25" customHeight="1" thickBot="1" x14ac:dyDescent="0.35">
      <c r="A14" s="10"/>
      <c r="B14" s="356" t="s">
        <v>32</v>
      </c>
      <c r="C14" s="357"/>
      <c r="D14" s="357"/>
      <c r="E14" s="358"/>
      <c r="F14" s="325" t="s">
        <v>12</v>
      </c>
      <c r="G14" s="362"/>
      <c r="H14" s="364" t="s">
        <v>33</v>
      </c>
      <c r="I14" s="365"/>
      <c r="J14" s="366" t="s">
        <v>34</v>
      </c>
      <c r="K14" s="367"/>
      <c r="L14" s="367"/>
      <c r="M14" s="365"/>
      <c r="N14" s="366" t="s">
        <v>35</v>
      </c>
      <c r="O14" s="365"/>
      <c r="P14" s="23"/>
      <c r="Q14" s="18"/>
      <c r="U14" s="28"/>
      <c r="V14" s="27"/>
      <c r="W14" s="27"/>
      <c r="X14" s="27"/>
      <c r="Y14" s="27"/>
    </row>
    <row r="15" spans="1:40" s="11" customFormat="1" ht="41.25" customHeight="1" thickBot="1" x14ac:dyDescent="0.35">
      <c r="A15" s="10"/>
      <c r="B15" s="359"/>
      <c r="C15" s="360"/>
      <c r="D15" s="360"/>
      <c r="E15" s="361"/>
      <c r="F15" s="327"/>
      <c r="G15" s="363"/>
      <c r="H15" s="342" t="s">
        <v>36</v>
      </c>
      <c r="I15" s="343"/>
      <c r="J15" s="346"/>
      <c r="K15" s="347"/>
      <c r="L15" s="347"/>
      <c r="M15" s="348"/>
      <c r="N15" s="325"/>
      <c r="O15" s="326"/>
      <c r="P15" s="23"/>
      <c r="Q15" s="18"/>
      <c r="U15" s="28"/>
      <c r="V15" s="27"/>
      <c r="W15" s="27"/>
      <c r="X15" s="27"/>
      <c r="Y15" s="27"/>
    </row>
    <row r="16" spans="1:40" s="11" customFormat="1" ht="44.25" customHeight="1" thickBot="1" x14ac:dyDescent="0.35">
      <c r="A16" s="10" t="s">
        <v>37</v>
      </c>
      <c r="B16" s="368" t="s">
        <v>38</v>
      </c>
      <c r="C16" s="369"/>
      <c r="D16" s="369"/>
      <c r="E16" s="369"/>
      <c r="F16" s="369"/>
      <c r="G16" s="369"/>
      <c r="H16" s="344"/>
      <c r="I16" s="345"/>
      <c r="J16" s="349"/>
      <c r="K16" s="350"/>
      <c r="L16" s="350"/>
      <c r="M16" s="351"/>
      <c r="N16" s="327"/>
      <c r="O16" s="328"/>
      <c r="P16" s="23"/>
      <c r="Q16" s="29"/>
      <c r="U16" s="28"/>
      <c r="V16" s="27"/>
      <c r="W16" s="27"/>
      <c r="X16" s="27"/>
      <c r="Y16" s="27"/>
    </row>
    <row r="17" spans="1:18" s="11" customFormat="1" ht="45" customHeight="1" thickBot="1" x14ac:dyDescent="0.35">
      <c r="A17" s="10"/>
      <c r="B17" s="291" t="s">
        <v>39</v>
      </c>
      <c r="C17" s="333"/>
      <c r="D17" s="334"/>
      <c r="E17" s="335"/>
      <c r="F17" s="335"/>
      <c r="G17" s="335"/>
      <c r="H17" s="342" t="s">
        <v>40</v>
      </c>
      <c r="I17" s="343"/>
      <c r="J17" s="346"/>
      <c r="K17" s="347"/>
      <c r="L17" s="347"/>
      <c r="M17" s="348"/>
      <c r="N17" s="352"/>
      <c r="O17" s="353"/>
      <c r="P17" s="23"/>
      <c r="Q17" s="18"/>
    </row>
    <row r="18" spans="1:18" s="11" customFormat="1" ht="45" customHeight="1" thickBot="1" x14ac:dyDescent="0.35">
      <c r="A18" s="10"/>
      <c r="B18" s="291" t="s">
        <v>41</v>
      </c>
      <c r="C18" s="333"/>
      <c r="D18" s="334"/>
      <c r="E18" s="335"/>
      <c r="F18" s="335"/>
      <c r="G18" s="335"/>
      <c r="H18" s="344"/>
      <c r="I18" s="345"/>
      <c r="J18" s="349"/>
      <c r="K18" s="350"/>
      <c r="L18" s="350"/>
      <c r="M18" s="351"/>
      <c r="N18" s="354"/>
      <c r="O18" s="355"/>
      <c r="P18" s="23"/>
      <c r="Q18" s="18"/>
    </row>
    <row r="19" spans="1:18" s="11" customFormat="1" ht="45" customHeight="1" thickBot="1" x14ac:dyDescent="0.35">
      <c r="A19" s="10"/>
      <c r="B19" s="291" t="s">
        <v>42</v>
      </c>
      <c r="C19" s="333"/>
      <c r="D19" s="334"/>
      <c r="E19" s="335"/>
      <c r="F19" s="335"/>
      <c r="G19" s="335"/>
      <c r="H19" s="342" t="s">
        <v>43</v>
      </c>
      <c r="I19" s="343"/>
      <c r="J19" s="346"/>
      <c r="K19" s="347"/>
      <c r="L19" s="347"/>
      <c r="M19" s="348"/>
      <c r="N19" s="352"/>
      <c r="O19" s="353"/>
      <c r="P19" s="23"/>
      <c r="Q19" s="18"/>
    </row>
    <row r="20" spans="1:18" s="11" customFormat="1" ht="45" customHeight="1" thickBot="1" x14ac:dyDescent="0.35">
      <c r="A20" s="10"/>
      <c r="B20" s="291" t="s">
        <v>44</v>
      </c>
      <c r="C20" s="333"/>
      <c r="D20" s="334"/>
      <c r="E20" s="335"/>
      <c r="F20" s="335"/>
      <c r="G20" s="335"/>
      <c r="H20" s="344"/>
      <c r="I20" s="345"/>
      <c r="J20" s="349"/>
      <c r="K20" s="350"/>
      <c r="L20" s="350"/>
      <c r="M20" s="351"/>
      <c r="N20" s="354"/>
      <c r="O20" s="355"/>
      <c r="P20" s="23"/>
      <c r="Q20" s="18"/>
    </row>
    <row r="21" spans="1:18" s="11" customFormat="1" ht="45" customHeight="1" thickBot="1" x14ac:dyDescent="0.35">
      <c r="A21" s="10"/>
      <c r="B21" s="291" t="s">
        <v>45</v>
      </c>
      <c r="C21" s="333"/>
      <c r="D21" s="334"/>
      <c r="E21" s="335"/>
      <c r="F21" s="335"/>
      <c r="G21" s="335"/>
      <c r="H21" s="336" t="s">
        <v>46</v>
      </c>
      <c r="I21" s="337"/>
      <c r="J21" s="337"/>
      <c r="K21" s="337"/>
      <c r="L21" s="337"/>
      <c r="M21" s="337"/>
      <c r="N21" s="325"/>
      <c r="O21" s="326"/>
      <c r="P21" s="23"/>
      <c r="Q21" s="18"/>
    </row>
    <row r="22" spans="1:18" s="11" customFormat="1" ht="45" customHeight="1" thickBot="1" x14ac:dyDescent="0.35">
      <c r="A22" s="10"/>
      <c r="B22" s="291" t="s">
        <v>47</v>
      </c>
      <c r="C22" s="333"/>
      <c r="D22" s="340"/>
      <c r="E22" s="341"/>
      <c r="F22" s="341"/>
      <c r="G22" s="341"/>
      <c r="H22" s="338"/>
      <c r="I22" s="339"/>
      <c r="J22" s="339"/>
      <c r="K22" s="339"/>
      <c r="L22" s="339"/>
      <c r="M22" s="339"/>
      <c r="N22" s="327"/>
      <c r="O22" s="328"/>
      <c r="P22" s="23"/>
      <c r="Q22" s="23"/>
    </row>
    <row r="23" spans="1:18" s="11" customFormat="1" ht="45" customHeight="1" x14ac:dyDescent="0.25">
      <c r="A23" s="30"/>
      <c r="B23" s="311" t="s">
        <v>48</v>
      </c>
      <c r="C23" s="312"/>
      <c r="D23" s="312"/>
      <c r="E23" s="313"/>
      <c r="F23" s="317"/>
      <c r="G23" s="318"/>
      <c r="H23" s="321" t="s">
        <v>49</v>
      </c>
      <c r="I23" s="322"/>
      <c r="J23" s="322"/>
      <c r="K23" s="322"/>
      <c r="L23" s="322"/>
      <c r="M23" s="322"/>
      <c r="N23" s="325"/>
      <c r="O23" s="326"/>
      <c r="P23" s="23"/>
    </row>
    <row r="24" spans="1:18" s="11" customFormat="1" ht="52.5" customHeight="1" thickBot="1" x14ac:dyDescent="0.35">
      <c r="A24" s="10"/>
      <c r="B24" s="314"/>
      <c r="C24" s="315"/>
      <c r="D24" s="315"/>
      <c r="E24" s="316"/>
      <c r="F24" s="319"/>
      <c r="G24" s="320"/>
      <c r="H24" s="323"/>
      <c r="I24" s="324"/>
      <c r="J24" s="324"/>
      <c r="K24" s="324"/>
      <c r="L24" s="324"/>
      <c r="M24" s="324"/>
      <c r="N24" s="327"/>
      <c r="O24" s="328"/>
    </row>
    <row r="25" spans="1:18" s="23" customFormat="1" ht="45" customHeight="1" x14ac:dyDescent="0.3">
      <c r="A25" s="10"/>
      <c r="B25" s="311" t="s">
        <v>50</v>
      </c>
      <c r="C25" s="312"/>
      <c r="D25" s="312"/>
      <c r="E25" s="313"/>
      <c r="F25" s="317"/>
      <c r="G25" s="318"/>
      <c r="H25" s="329" t="s">
        <v>51</v>
      </c>
      <c r="I25" s="330"/>
      <c r="J25" s="330"/>
      <c r="K25" s="330"/>
      <c r="L25" s="330"/>
      <c r="M25" s="330"/>
      <c r="N25" s="325"/>
      <c r="O25" s="326"/>
      <c r="P25" s="11"/>
      <c r="Q25" s="11"/>
    </row>
    <row r="26" spans="1:18" s="23" customFormat="1" ht="55.5" customHeight="1" thickBot="1" x14ac:dyDescent="0.35">
      <c r="A26" s="10"/>
      <c r="B26" s="314"/>
      <c r="C26" s="315"/>
      <c r="D26" s="315"/>
      <c r="E26" s="316"/>
      <c r="F26" s="319"/>
      <c r="G26" s="320"/>
      <c r="H26" s="331"/>
      <c r="I26" s="332"/>
      <c r="J26" s="332"/>
      <c r="K26" s="332"/>
      <c r="L26" s="332"/>
      <c r="M26" s="332"/>
      <c r="N26" s="327"/>
      <c r="O26" s="328"/>
      <c r="P26" s="11"/>
      <c r="Q26" s="11"/>
    </row>
    <row r="27" spans="1:18" s="23" customFormat="1" ht="55.5" customHeight="1" x14ac:dyDescent="0.3">
      <c r="A27" s="10"/>
      <c r="B27" s="295" t="s">
        <v>52</v>
      </c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7"/>
      <c r="P27" s="11"/>
      <c r="Q27" s="11"/>
      <c r="R27" s="11"/>
    </row>
    <row r="28" spans="1:18" s="23" customFormat="1" ht="41.25" customHeight="1" x14ac:dyDescent="0.3">
      <c r="A28" s="10"/>
      <c r="B28" s="298" t="s">
        <v>53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300"/>
      <c r="P28" s="11"/>
      <c r="Q28" s="11"/>
      <c r="R28" s="11"/>
    </row>
    <row r="29" spans="1:18" s="23" customFormat="1" ht="45" customHeight="1" x14ac:dyDescent="0.3">
      <c r="A29" s="10"/>
      <c r="B29" s="301" t="s">
        <v>54</v>
      </c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  <c r="O29" s="303"/>
      <c r="P29" s="28"/>
      <c r="Q29" s="28"/>
      <c r="R29" s="28"/>
    </row>
    <row r="30" spans="1:18" s="23" customFormat="1" ht="45" customHeight="1" x14ac:dyDescent="0.3">
      <c r="A30" s="10"/>
      <c r="B30" s="304" t="s">
        <v>55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3"/>
      <c r="P30" s="28"/>
      <c r="Q30" s="28"/>
      <c r="R30" s="28"/>
    </row>
    <row r="31" spans="1:18" s="32" customFormat="1" ht="30" customHeight="1" x14ac:dyDescent="0.2">
      <c r="A31" s="30"/>
      <c r="B31" s="305" t="s">
        <v>56</v>
      </c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7"/>
      <c r="P31" s="31"/>
      <c r="Q31" s="31"/>
      <c r="R31" s="31"/>
    </row>
    <row r="32" spans="1:18" s="32" customFormat="1" ht="30" customHeight="1" x14ac:dyDescent="0.2">
      <c r="A32" s="30"/>
      <c r="B32" s="308" t="s">
        <v>57</v>
      </c>
      <c r="C32" s="309"/>
      <c r="D32" s="309"/>
      <c r="E32" s="309"/>
      <c r="F32" s="309"/>
      <c r="G32" s="309"/>
      <c r="H32" s="309"/>
      <c r="I32" s="309"/>
      <c r="J32" s="309"/>
      <c r="K32" s="309"/>
      <c r="L32" s="309"/>
      <c r="M32" s="309"/>
      <c r="N32" s="309"/>
      <c r="O32" s="310"/>
      <c r="P32" s="31"/>
      <c r="Q32" s="31"/>
      <c r="R32" s="31"/>
    </row>
    <row r="33" spans="1:18" s="32" customFormat="1" ht="30" customHeight="1" thickBot="1" x14ac:dyDescent="0.25">
      <c r="A33" s="30"/>
      <c r="B33" s="276" t="s">
        <v>58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8"/>
    </row>
    <row r="34" spans="1:18" s="32" customFormat="1" ht="30" customHeight="1" x14ac:dyDescent="0.2">
      <c r="A34" s="30"/>
      <c r="B34" s="33" t="s">
        <v>59</v>
      </c>
      <c r="C34" s="34"/>
      <c r="D34" s="34"/>
      <c r="E34" s="34"/>
      <c r="F34" s="34"/>
      <c r="G34" s="34"/>
      <c r="H34" s="35"/>
      <c r="I34" s="35"/>
      <c r="J34" s="35"/>
      <c r="K34" s="35"/>
      <c r="L34" s="35"/>
      <c r="M34" s="35"/>
      <c r="N34" s="35"/>
      <c r="O34" s="36"/>
    </row>
    <row r="35" spans="1:18" s="32" customFormat="1" ht="30" customHeight="1" x14ac:dyDescent="0.2">
      <c r="A35" s="30"/>
      <c r="B35" s="37" t="s">
        <v>60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</row>
    <row r="36" spans="1:18" s="32" customFormat="1" ht="30" customHeight="1" x14ac:dyDescent="0.2">
      <c r="A36" s="30"/>
      <c r="B36" s="37" t="s">
        <v>61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9"/>
    </row>
    <row r="37" spans="1:18" s="32" customFormat="1" ht="30" customHeight="1" x14ac:dyDescent="0.2">
      <c r="A37" s="30"/>
      <c r="B37" s="37" t="s">
        <v>62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9"/>
    </row>
    <row r="38" spans="1:18" s="32" customFormat="1" ht="30" customHeight="1" x14ac:dyDescent="0.2">
      <c r="A38" s="30"/>
      <c r="B38" s="37" t="s">
        <v>63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9"/>
    </row>
    <row r="39" spans="1:18" s="32" customFormat="1" ht="30" customHeight="1" thickBot="1" x14ac:dyDescent="0.25">
      <c r="A39" s="30"/>
      <c r="B39" s="37" t="s">
        <v>64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9"/>
    </row>
    <row r="40" spans="1:18" s="32" customFormat="1" ht="30" customHeight="1" x14ac:dyDescent="0.2">
      <c r="A40" s="30"/>
      <c r="B40" s="279"/>
      <c r="C40" s="280"/>
      <c r="D40" s="280"/>
      <c r="E40" s="280"/>
      <c r="F40" s="280"/>
      <c r="G40" s="280"/>
      <c r="H40" s="281"/>
      <c r="I40" s="285"/>
      <c r="J40" s="286"/>
      <c r="K40" s="286"/>
      <c r="L40" s="286"/>
      <c r="M40" s="286"/>
      <c r="N40" s="286"/>
      <c r="O40" s="287"/>
    </row>
    <row r="41" spans="1:18" s="32" customFormat="1" ht="30" customHeight="1" thickBot="1" x14ac:dyDescent="0.25">
      <c r="A41" s="30"/>
      <c r="B41" s="282"/>
      <c r="C41" s="283"/>
      <c r="D41" s="283"/>
      <c r="E41" s="283"/>
      <c r="F41" s="283"/>
      <c r="G41" s="283"/>
      <c r="H41" s="284"/>
      <c r="I41" s="288"/>
      <c r="J41" s="289"/>
      <c r="K41" s="289"/>
      <c r="L41" s="289"/>
      <c r="M41" s="289"/>
      <c r="N41" s="289"/>
      <c r="O41" s="290"/>
    </row>
    <row r="42" spans="1:18" s="32" customFormat="1" ht="30" customHeight="1" thickBot="1" x14ac:dyDescent="0.25">
      <c r="A42" s="30"/>
      <c r="B42" s="291" t="s">
        <v>65</v>
      </c>
      <c r="C42" s="292"/>
      <c r="D42" s="292"/>
      <c r="E42" s="292"/>
      <c r="F42" s="292"/>
      <c r="G42" s="292"/>
      <c r="H42" s="292"/>
      <c r="I42" s="293" t="s">
        <v>66</v>
      </c>
      <c r="J42" s="293"/>
      <c r="K42" s="293"/>
      <c r="L42" s="293"/>
      <c r="M42" s="293"/>
      <c r="N42" s="293"/>
      <c r="O42" s="294"/>
    </row>
    <row r="43" spans="1:18" s="23" customFormat="1" ht="50.1" hidden="1" customHeight="1" x14ac:dyDescent="0.3">
      <c r="A43" s="10"/>
      <c r="B43" s="40"/>
      <c r="C43" s="40"/>
      <c r="D43" s="40"/>
      <c r="E43" s="40"/>
      <c r="F43" s="40"/>
      <c r="G43" s="41"/>
      <c r="H43" s="41"/>
      <c r="I43" s="41"/>
      <c r="J43" s="40"/>
      <c r="K43" s="40"/>
      <c r="L43" s="40"/>
      <c r="M43" s="40"/>
      <c r="N43" s="40"/>
      <c r="O43" s="40"/>
      <c r="P43" s="11"/>
      <c r="Q43" s="11"/>
      <c r="R43" s="11"/>
    </row>
    <row r="44" spans="1:18" s="23" customFormat="1" ht="50.1" customHeight="1" thickBot="1" x14ac:dyDescent="0.3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11"/>
      <c r="Q44" s="11"/>
    </row>
    <row r="45" spans="1:18" s="23" customFormat="1" ht="50.1" customHeight="1" thickTop="1" thickBot="1" x14ac:dyDescent="0.3">
      <c r="A45" s="23" t="s">
        <v>67</v>
      </c>
      <c r="B45" s="164" t="s">
        <v>68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6"/>
      <c r="P45" s="11"/>
      <c r="Q45" s="11"/>
    </row>
    <row r="46" spans="1:18" s="23" customFormat="1" ht="50.1" customHeight="1" x14ac:dyDescent="0.25">
      <c r="B46" s="249" t="s">
        <v>69</v>
      </c>
      <c r="C46" s="251" t="s">
        <v>70</v>
      </c>
      <c r="D46" s="252"/>
      <c r="E46" s="252"/>
      <c r="F46" s="252"/>
      <c r="G46" s="252"/>
      <c r="H46" s="252"/>
      <c r="I46" s="253"/>
      <c r="J46" s="257" t="s">
        <v>71</v>
      </c>
      <c r="K46" s="258"/>
      <c r="L46" s="258"/>
      <c r="M46" s="258"/>
      <c r="N46" s="258"/>
      <c r="O46" s="259"/>
      <c r="P46" s="11"/>
      <c r="Q46" s="11"/>
    </row>
    <row r="47" spans="1:18" s="23" customFormat="1" ht="50.1" customHeight="1" thickBot="1" x14ac:dyDescent="0.3">
      <c r="B47" s="250"/>
      <c r="C47" s="254"/>
      <c r="D47" s="255"/>
      <c r="E47" s="255"/>
      <c r="F47" s="255"/>
      <c r="G47" s="255"/>
      <c r="H47" s="255"/>
      <c r="I47" s="256"/>
      <c r="J47" s="260"/>
      <c r="K47" s="261"/>
      <c r="L47" s="261"/>
      <c r="M47" s="261"/>
      <c r="N47" s="261"/>
      <c r="O47" s="262"/>
      <c r="P47" s="11"/>
      <c r="Q47" s="11"/>
    </row>
    <row r="48" spans="1:18" s="23" customFormat="1" ht="50.1" customHeight="1" thickBot="1" x14ac:dyDescent="0.3">
      <c r="B48" s="263">
        <v>1</v>
      </c>
      <c r="C48" s="242" t="s">
        <v>72</v>
      </c>
      <c r="D48" s="243"/>
      <c r="E48" s="266" t="s">
        <v>73</v>
      </c>
      <c r="F48" s="169"/>
      <c r="G48" s="267"/>
      <c r="H48" s="229" t="s">
        <v>74</v>
      </c>
      <c r="I48" s="272"/>
      <c r="J48" s="273" t="s">
        <v>75</v>
      </c>
      <c r="K48" s="218"/>
      <c r="L48" s="218"/>
      <c r="M48" s="218"/>
      <c r="N48" s="218"/>
      <c r="O48" s="219"/>
      <c r="P48" s="11"/>
    </row>
    <row r="49" spans="1:16" s="23" customFormat="1" ht="50.1" customHeight="1" thickBot="1" x14ac:dyDescent="0.35">
      <c r="A49" s="10"/>
      <c r="B49" s="264"/>
      <c r="C49" s="242"/>
      <c r="D49" s="243"/>
      <c r="E49" s="268"/>
      <c r="F49" s="172"/>
      <c r="G49" s="269"/>
      <c r="H49" s="274" t="s">
        <v>76</v>
      </c>
      <c r="I49" s="275"/>
      <c r="J49" s="241" t="s">
        <v>77</v>
      </c>
      <c r="K49" s="220"/>
      <c r="L49" s="220"/>
      <c r="M49" s="220"/>
      <c r="N49" s="220"/>
      <c r="O49" s="221"/>
      <c r="P49" s="11"/>
    </row>
    <row r="50" spans="1:16" s="23" customFormat="1" ht="50.1" customHeight="1" thickBot="1" x14ac:dyDescent="0.35">
      <c r="A50" s="10"/>
      <c r="B50" s="264"/>
      <c r="C50" s="242"/>
      <c r="D50" s="243"/>
      <c r="E50" s="270"/>
      <c r="F50" s="175"/>
      <c r="G50" s="271"/>
      <c r="H50" s="239" t="s">
        <v>78</v>
      </c>
      <c r="I50" s="240"/>
      <c r="J50" s="241" t="s">
        <v>79</v>
      </c>
      <c r="K50" s="220"/>
      <c r="L50" s="220"/>
      <c r="M50" s="220"/>
      <c r="N50" s="220"/>
      <c r="O50" s="221"/>
      <c r="P50" s="11"/>
    </row>
    <row r="51" spans="1:16" s="23" customFormat="1" ht="50.1" customHeight="1" thickBot="1" x14ac:dyDescent="0.35">
      <c r="A51" s="10"/>
      <c r="B51" s="265"/>
      <c r="C51" s="242" t="s">
        <v>80</v>
      </c>
      <c r="D51" s="243"/>
      <c r="E51" s="244" t="s">
        <v>81</v>
      </c>
      <c r="F51" s="245"/>
      <c r="G51" s="246"/>
      <c r="H51" s="234" t="s">
        <v>82</v>
      </c>
      <c r="I51" s="247"/>
      <c r="J51" s="248" t="s">
        <v>83</v>
      </c>
      <c r="K51" s="222"/>
      <c r="L51" s="222"/>
      <c r="M51" s="222"/>
      <c r="N51" s="222"/>
      <c r="O51" s="223"/>
      <c r="P51" s="11"/>
    </row>
    <row r="52" spans="1:16" s="23" customFormat="1" ht="50.1" hidden="1" customHeight="1" x14ac:dyDescent="0.3">
      <c r="A52" s="10"/>
      <c r="B52" s="210">
        <v>2</v>
      </c>
      <c r="C52" s="211" t="s">
        <v>84</v>
      </c>
      <c r="D52" s="211"/>
      <c r="E52" s="234" t="s">
        <v>85</v>
      </c>
      <c r="F52" s="235"/>
      <c r="G52" s="235"/>
      <c r="H52" s="227" t="s">
        <v>86</v>
      </c>
      <c r="I52" s="228"/>
      <c r="J52" s="238" t="s">
        <v>87</v>
      </c>
      <c r="K52" s="220"/>
      <c r="L52" s="220"/>
      <c r="M52" s="220"/>
      <c r="N52" s="220"/>
      <c r="O52" s="221"/>
      <c r="P52" s="11"/>
    </row>
    <row r="53" spans="1:16" s="23" customFormat="1" ht="50.1" customHeight="1" thickBot="1" x14ac:dyDescent="0.35">
      <c r="A53" s="10"/>
      <c r="B53" s="198"/>
      <c r="C53" s="200"/>
      <c r="D53" s="200"/>
      <c r="E53" s="234" t="s">
        <v>88</v>
      </c>
      <c r="F53" s="235"/>
      <c r="G53" s="235"/>
      <c r="H53" s="205"/>
      <c r="I53" s="207"/>
      <c r="J53" s="238" t="s">
        <v>89</v>
      </c>
      <c r="K53" s="220"/>
      <c r="L53" s="220"/>
      <c r="M53" s="220"/>
      <c r="N53" s="220"/>
      <c r="O53" s="221"/>
      <c r="P53" s="11"/>
    </row>
    <row r="54" spans="1:16" s="23" customFormat="1" ht="50.1" customHeight="1" thickBot="1" x14ac:dyDescent="0.35">
      <c r="A54" s="10"/>
      <c r="B54" s="199"/>
      <c r="C54" s="201"/>
      <c r="D54" s="201"/>
      <c r="E54" s="234" t="s">
        <v>90</v>
      </c>
      <c r="F54" s="235"/>
      <c r="G54" s="235"/>
      <c r="H54" s="236"/>
      <c r="I54" s="237"/>
      <c r="J54" s="238" t="s">
        <v>87</v>
      </c>
      <c r="K54" s="220"/>
      <c r="L54" s="220"/>
      <c r="M54" s="220"/>
      <c r="N54" s="220"/>
      <c r="O54" s="221"/>
      <c r="P54" s="11"/>
    </row>
    <row r="55" spans="1:16" s="23" customFormat="1" ht="50.1" customHeight="1" thickBot="1" x14ac:dyDescent="0.35">
      <c r="A55" s="10"/>
      <c r="B55" s="232"/>
      <c r="C55" s="233"/>
      <c r="D55" s="233"/>
      <c r="E55" s="229" t="s">
        <v>91</v>
      </c>
      <c r="F55" s="230"/>
      <c r="G55" s="230"/>
      <c r="H55" s="230"/>
      <c r="I55" s="231"/>
      <c r="J55" s="222" t="s">
        <v>92</v>
      </c>
      <c r="K55" s="222"/>
      <c r="L55" s="222"/>
      <c r="M55" s="222"/>
      <c r="N55" s="222"/>
      <c r="O55" s="223"/>
      <c r="P55" s="11"/>
    </row>
    <row r="56" spans="1:16" s="23" customFormat="1" ht="50.1" customHeight="1" thickBot="1" x14ac:dyDescent="0.35">
      <c r="A56" s="10"/>
      <c r="B56" s="224">
        <v>3</v>
      </c>
      <c r="C56" s="227" t="s">
        <v>93</v>
      </c>
      <c r="D56" s="228"/>
      <c r="E56" s="229" t="s">
        <v>94</v>
      </c>
      <c r="F56" s="230"/>
      <c r="G56" s="230"/>
      <c r="H56" s="230"/>
      <c r="I56" s="231"/>
      <c r="J56" s="218" t="s">
        <v>95</v>
      </c>
      <c r="K56" s="218"/>
      <c r="L56" s="218"/>
      <c r="M56" s="218"/>
      <c r="N56" s="218"/>
      <c r="O56" s="219"/>
      <c r="P56" s="11"/>
    </row>
    <row r="57" spans="1:16" s="23" customFormat="1" ht="50.1" customHeight="1" thickBot="1" x14ac:dyDescent="0.3">
      <c r="B57" s="225"/>
      <c r="C57" s="205"/>
      <c r="D57" s="207"/>
      <c r="E57" s="229" t="s">
        <v>96</v>
      </c>
      <c r="F57" s="230"/>
      <c r="G57" s="230"/>
      <c r="H57" s="230"/>
      <c r="I57" s="231"/>
      <c r="J57" s="220" t="s">
        <v>89</v>
      </c>
      <c r="K57" s="220"/>
      <c r="L57" s="220"/>
      <c r="M57" s="220"/>
      <c r="N57" s="220"/>
      <c r="O57" s="221"/>
    </row>
    <row r="58" spans="1:16" s="23" customFormat="1" ht="50.1" customHeight="1" thickBot="1" x14ac:dyDescent="0.35">
      <c r="A58" s="10"/>
      <c r="B58" s="225"/>
      <c r="C58" s="205"/>
      <c r="D58" s="207"/>
      <c r="E58" s="229" t="s">
        <v>97</v>
      </c>
      <c r="F58" s="230"/>
      <c r="G58" s="230"/>
      <c r="H58" s="230"/>
      <c r="I58" s="231"/>
      <c r="J58" s="220" t="s">
        <v>98</v>
      </c>
      <c r="K58" s="220"/>
      <c r="L58" s="220"/>
      <c r="M58" s="220"/>
      <c r="N58" s="220"/>
      <c r="O58" s="221"/>
      <c r="P58" s="11"/>
    </row>
    <row r="59" spans="1:16" s="23" customFormat="1" ht="50.1" customHeight="1" thickBot="1" x14ac:dyDescent="0.35">
      <c r="A59" s="10"/>
      <c r="B59" s="226"/>
      <c r="C59" s="205"/>
      <c r="D59" s="207"/>
      <c r="E59" s="229" t="s">
        <v>99</v>
      </c>
      <c r="F59" s="230"/>
      <c r="G59" s="230"/>
      <c r="H59" s="230"/>
      <c r="I59" s="231"/>
      <c r="J59" s="208" t="s">
        <v>100</v>
      </c>
      <c r="K59" s="208"/>
      <c r="L59" s="208"/>
      <c r="M59" s="208"/>
      <c r="N59" s="208"/>
      <c r="O59" s="209"/>
      <c r="P59" s="11"/>
    </row>
    <row r="60" spans="1:16" s="23" customFormat="1" ht="50.1" customHeight="1" x14ac:dyDescent="0.3">
      <c r="A60" s="10"/>
      <c r="B60" s="210">
        <v>4</v>
      </c>
      <c r="C60" s="211" t="s">
        <v>101</v>
      </c>
      <c r="D60" s="211"/>
      <c r="E60" s="212" t="s">
        <v>102</v>
      </c>
      <c r="F60" s="213"/>
      <c r="G60" s="213"/>
      <c r="H60" s="213"/>
      <c r="I60" s="214"/>
      <c r="J60" s="218" t="s">
        <v>103</v>
      </c>
      <c r="K60" s="218"/>
      <c r="L60" s="218"/>
      <c r="M60" s="218"/>
      <c r="N60" s="218"/>
      <c r="O60" s="219"/>
      <c r="P60" s="11"/>
    </row>
    <row r="61" spans="1:16" s="23" customFormat="1" ht="50.1" customHeight="1" thickBot="1" x14ac:dyDescent="0.35">
      <c r="A61" s="10"/>
      <c r="B61" s="198"/>
      <c r="C61" s="200"/>
      <c r="D61" s="200"/>
      <c r="E61" s="215"/>
      <c r="F61" s="216"/>
      <c r="G61" s="216"/>
      <c r="H61" s="216"/>
      <c r="I61" s="217"/>
      <c r="J61" s="220"/>
      <c r="K61" s="220"/>
      <c r="L61" s="220"/>
      <c r="M61" s="220"/>
      <c r="N61" s="220"/>
      <c r="O61" s="221"/>
      <c r="P61" s="11"/>
    </row>
    <row r="62" spans="1:16" s="23" customFormat="1" ht="50.1" customHeight="1" x14ac:dyDescent="0.3">
      <c r="A62" s="10"/>
      <c r="B62" s="198"/>
      <c r="C62" s="200"/>
      <c r="D62" s="200"/>
      <c r="E62" s="212" t="s">
        <v>104</v>
      </c>
      <c r="F62" s="213"/>
      <c r="G62" s="213"/>
      <c r="H62" s="213"/>
      <c r="I62" s="214"/>
      <c r="J62" s="220" t="s">
        <v>105</v>
      </c>
      <c r="K62" s="220"/>
      <c r="L62" s="220"/>
      <c r="M62" s="220"/>
      <c r="N62" s="220"/>
      <c r="O62" s="221"/>
      <c r="P62" s="11"/>
    </row>
    <row r="63" spans="1:16" s="23" customFormat="1" ht="50.1" customHeight="1" thickBot="1" x14ac:dyDescent="0.35">
      <c r="A63" s="10"/>
      <c r="B63" s="198"/>
      <c r="C63" s="200"/>
      <c r="D63" s="200"/>
      <c r="E63" s="215"/>
      <c r="F63" s="216"/>
      <c r="G63" s="216"/>
      <c r="H63" s="216"/>
      <c r="I63" s="217"/>
      <c r="J63" s="220"/>
      <c r="K63" s="220"/>
      <c r="L63" s="220"/>
      <c r="M63" s="220"/>
      <c r="N63" s="220"/>
      <c r="O63" s="221"/>
      <c r="P63" s="11"/>
    </row>
    <row r="64" spans="1:16" s="23" customFormat="1" ht="50.1" customHeight="1" x14ac:dyDescent="0.3">
      <c r="A64" s="10"/>
      <c r="B64" s="198"/>
      <c r="C64" s="200"/>
      <c r="D64" s="200"/>
      <c r="E64" s="212" t="s">
        <v>106</v>
      </c>
      <c r="F64" s="213"/>
      <c r="G64" s="213"/>
      <c r="H64" s="213"/>
      <c r="I64" s="214"/>
      <c r="J64" s="220" t="s">
        <v>107</v>
      </c>
      <c r="K64" s="220"/>
      <c r="L64" s="220"/>
      <c r="M64" s="220"/>
      <c r="N64" s="220"/>
      <c r="O64" s="221"/>
      <c r="P64" s="11"/>
    </row>
    <row r="65" spans="1:16" s="23" customFormat="1" ht="50.1" customHeight="1" thickBot="1" x14ac:dyDescent="0.35">
      <c r="A65" s="10"/>
      <c r="B65" s="199"/>
      <c r="C65" s="201"/>
      <c r="D65" s="201"/>
      <c r="E65" s="215"/>
      <c r="F65" s="216"/>
      <c r="G65" s="216"/>
      <c r="H65" s="216"/>
      <c r="I65" s="217"/>
      <c r="J65" s="208"/>
      <c r="K65" s="208"/>
      <c r="L65" s="208"/>
      <c r="M65" s="208"/>
      <c r="N65" s="208"/>
      <c r="O65" s="209"/>
      <c r="P65" s="11"/>
    </row>
    <row r="66" spans="1:16" s="23" customFormat="1" ht="24.95" customHeight="1" x14ac:dyDescent="0.3">
      <c r="A66" s="10"/>
      <c r="B66" s="177">
        <v>5</v>
      </c>
      <c r="C66" s="180" t="s">
        <v>108</v>
      </c>
      <c r="D66" s="181"/>
      <c r="E66" s="181"/>
      <c r="F66" s="181"/>
      <c r="G66" s="181"/>
      <c r="H66" s="181"/>
      <c r="I66" s="182"/>
      <c r="J66" s="189" t="s">
        <v>109</v>
      </c>
      <c r="K66" s="190"/>
      <c r="L66" s="190"/>
      <c r="M66" s="190"/>
      <c r="N66" s="190"/>
      <c r="O66" s="191"/>
      <c r="P66" s="43"/>
    </row>
    <row r="67" spans="1:16" s="23" customFormat="1" ht="24.95" customHeight="1" x14ac:dyDescent="0.3">
      <c r="A67" s="10"/>
      <c r="B67" s="178"/>
      <c r="C67" s="183"/>
      <c r="D67" s="184"/>
      <c r="E67" s="184"/>
      <c r="F67" s="184"/>
      <c r="G67" s="184"/>
      <c r="H67" s="184"/>
      <c r="I67" s="185"/>
      <c r="J67" s="192"/>
      <c r="K67" s="193"/>
      <c r="L67" s="193"/>
      <c r="M67" s="193"/>
      <c r="N67" s="193"/>
      <c r="O67" s="194"/>
      <c r="P67" s="43"/>
    </row>
    <row r="68" spans="1:16" s="23" customFormat="1" ht="24.95" customHeight="1" thickBot="1" x14ac:dyDescent="0.35">
      <c r="A68" s="10"/>
      <c r="B68" s="179"/>
      <c r="C68" s="186"/>
      <c r="D68" s="187"/>
      <c r="E68" s="187"/>
      <c r="F68" s="187"/>
      <c r="G68" s="187"/>
      <c r="H68" s="187"/>
      <c r="I68" s="188"/>
      <c r="J68" s="195"/>
      <c r="K68" s="196"/>
      <c r="L68" s="196"/>
      <c r="M68" s="196"/>
      <c r="N68" s="196"/>
      <c r="O68" s="197"/>
      <c r="P68" s="43"/>
    </row>
    <row r="69" spans="1:16" s="23" customFormat="1" ht="50.1" customHeight="1" x14ac:dyDescent="0.3">
      <c r="A69" s="10"/>
      <c r="B69" s="198">
        <v>6</v>
      </c>
      <c r="C69" s="200" t="s">
        <v>110</v>
      </c>
      <c r="D69" s="200"/>
      <c r="E69" s="202" t="s">
        <v>111</v>
      </c>
      <c r="F69" s="203"/>
      <c r="G69" s="203"/>
      <c r="H69" s="203"/>
      <c r="I69" s="204"/>
      <c r="J69" s="189" t="s">
        <v>112</v>
      </c>
      <c r="K69" s="190"/>
      <c r="L69" s="190"/>
      <c r="M69" s="190"/>
      <c r="N69" s="190"/>
      <c r="O69" s="191"/>
      <c r="P69" s="11"/>
    </row>
    <row r="70" spans="1:16" s="23" customFormat="1" ht="30" customHeight="1" x14ac:dyDescent="0.25">
      <c r="B70" s="198"/>
      <c r="C70" s="200"/>
      <c r="D70" s="200"/>
      <c r="E70" s="205"/>
      <c r="F70" s="206"/>
      <c r="G70" s="206"/>
      <c r="H70" s="206"/>
      <c r="I70" s="207"/>
      <c r="J70" s="192"/>
      <c r="K70" s="193"/>
      <c r="L70" s="193"/>
      <c r="M70" s="193"/>
      <c r="N70" s="193"/>
      <c r="O70" s="194"/>
      <c r="P70" s="11"/>
    </row>
    <row r="71" spans="1:16" s="23" customFormat="1" ht="30" customHeight="1" thickBot="1" x14ac:dyDescent="0.3">
      <c r="B71" s="199"/>
      <c r="C71" s="201"/>
      <c r="D71" s="201"/>
      <c r="E71" s="205"/>
      <c r="F71" s="206"/>
      <c r="G71" s="206"/>
      <c r="H71" s="206"/>
      <c r="I71" s="207"/>
      <c r="J71" s="192"/>
      <c r="K71" s="193"/>
      <c r="L71" s="193"/>
      <c r="M71" s="193"/>
      <c r="N71" s="193"/>
      <c r="O71" s="194"/>
      <c r="P71" s="11"/>
    </row>
    <row r="72" spans="1:16" s="23" customFormat="1" ht="46.5" customHeight="1" thickTop="1" thickBot="1" x14ac:dyDescent="0.3">
      <c r="B72" s="164" t="s">
        <v>113</v>
      </c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6"/>
      <c r="P72" s="11"/>
    </row>
    <row r="73" spans="1:16" s="23" customFormat="1" ht="30" customHeight="1" thickBot="1" x14ac:dyDescent="0.3">
      <c r="B73" s="167">
        <v>1</v>
      </c>
      <c r="C73" s="168" t="s">
        <v>114</v>
      </c>
      <c r="D73" s="169"/>
      <c r="E73" s="169"/>
      <c r="F73" s="169"/>
      <c r="G73" s="169"/>
      <c r="H73" s="169"/>
      <c r="I73" s="170"/>
      <c r="J73" s="154" t="s">
        <v>115</v>
      </c>
      <c r="K73" s="155"/>
      <c r="L73" s="155"/>
      <c r="M73" s="155"/>
      <c r="N73" s="155"/>
      <c r="O73" s="156"/>
      <c r="P73" s="11"/>
    </row>
    <row r="74" spans="1:16" s="23" customFormat="1" ht="30" customHeight="1" thickBot="1" x14ac:dyDescent="0.3">
      <c r="B74" s="141"/>
      <c r="C74" s="171"/>
      <c r="D74" s="172"/>
      <c r="E74" s="172"/>
      <c r="F74" s="172"/>
      <c r="G74" s="172"/>
      <c r="H74" s="172"/>
      <c r="I74" s="173"/>
      <c r="J74" s="154"/>
      <c r="K74" s="155"/>
      <c r="L74" s="155"/>
      <c r="M74" s="155"/>
      <c r="N74" s="155"/>
      <c r="O74" s="156"/>
      <c r="P74" s="11"/>
    </row>
    <row r="75" spans="1:16" s="23" customFormat="1" ht="30" customHeight="1" thickBot="1" x14ac:dyDescent="0.35">
      <c r="A75" s="10"/>
      <c r="B75" s="141"/>
      <c r="C75" s="174"/>
      <c r="D75" s="175"/>
      <c r="E75" s="175"/>
      <c r="F75" s="175"/>
      <c r="G75" s="175"/>
      <c r="H75" s="175"/>
      <c r="I75" s="176"/>
      <c r="J75" s="157"/>
      <c r="K75" s="158"/>
      <c r="L75" s="158"/>
      <c r="M75" s="158"/>
      <c r="N75" s="158"/>
      <c r="O75" s="159"/>
      <c r="P75" s="11"/>
    </row>
    <row r="76" spans="1:16" s="23" customFormat="1" ht="30" customHeight="1" thickBot="1" x14ac:dyDescent="0.35">
      <c r="A76" s="10"/>
      <c r="B76" s="141">
        <v>2</v>
      </c>
      <c r="C76" s="168" t="s">
        <v>116</v>
      </c>
      <c r="D76" s="169"/>
      <c r="E76" s="169"/>
      <c r="F76" s="169"/>
      <c r="G76" s="169"/>
      <c r="H76" s="169"/>
      <c r="I76" s="170"/>
      <c r="J76" s="151" t="s">
        <v>117</v>
      </c>
      <c r="K76" s="152"/>
      <c r="L76" s="152"/>
      <c r="M76" s="152"/>
      <c r="N76" s="152"/>
      <c r="O76" s="153"/>
      <c r="P76" s="11"/>
    </row>
    <row r="77" spans="1:16" s="23" customFormat="1" ht="30" customHeight="1" thickBot="1" x14ac:dyDescent="0.35">
      <c r="A77" s="10"/>
      <c r="B77" s="141"/>
      <c r="C77" s="171"/>
      <c r="D77" s="172"/>
      <c r="E77" s="172"/>
      <c r="F77" s="172"/>
      <c r="G77" s="172"/>
      <c r="H77" s="172"/>
      <c r="I77" s="173"/>
      <c r="J77" s="154"/>
      <c r="K77" s="155"/>
      <c r="L77" s="155"/>
      <c r="M77" s="155"/>
      <c r="N77" s="155"/>
      <c r="O77" s="156"/>
    </row>
    <row r="78" spans="1:16" s="23" customFormat="1" ht="30" customHeight="1" thickBot="1" x14ac:dyDescent="0.35">
      <c r="A78" s="10"/>
      <c r="B78" s="141"/>
      <c r="C78" s="174"/>
      <c r="D78" s="175"/>
      <c r="E78" s="175"/>
      <c r="F78" s="175"/>
      <c r="G78" s="175"/>
      <c r="H78" s="175"/>
      <c r="I78" s="176"/>
      <c r="J78" s="157"/>
      <c r="K78" s="158"/>
      <c r="L78" s="158"/>
      <c r="M78" s="158"/>
      <c r="N78" s="158"/>
      <c r="O78" s="159"/>
    </row>
    <row r="79" spans="1:16" s="23" customFormat="1" ht="30" customHeight="1" thickBot="1" x14ac:dyDescent="0.35">
      <c r="A79" s="10"/>
      <c r="B79" s="141">
        <v>3</v>
      </c>
      <c r="C79" s="142" t="s">
        <v>118</v>
      </c>
      <c r="D79" s="143"/>
      <c r="E79" s="143"/>
      <c r="F79" s="143"/>
      <c r="G79" s="143"/>
      <c r="H79" s="143"/>
      <c r="I79" s="144"/>
      <c r="J79" s="151" t="s">
        <v>119</v>
      </c>
      <c r="K79" s="152"/>
      <c r="L79" s="152"/>
      <c r="M79" s="152"/>
      <c r="N79" s="152"/>
      <c r="O79" s="153"/>
    </row>
    <row r="80" spans="1:16" s="23" customFormat="1" ht="30" customHeight="1" thickBot="1" x14ac:dyDescent="0.35">
      <c r="A80" s="10"/>
      <c r="B80" s="141"/>
      <c r="C80" s="145"/>
      <c r="D80" s="146"/>
      <c r="E80" s="146"/>
      <c r="F80" s="146"/>
      <c r="G80" s="146"/>
      <c r="H80" s="146"/>
      <c r="I80" s="147"/>
      <c r="J80" s="154"/>
      <c r="K80" s="155"/>
      <c r="L80" s="155"/>
      <c r="M80" s="155"/>
      <c r="N80" s="155"/>
      <c r="O80" s="156"/>
    </row>
    <row r="81" spans="1:18" s="23" customFormat="1" ht="30" customHeight="1" thickBot="1" x14ac:dyDescent="0.35">
      <c r="A81" s="10"/>
      <c r="B81" s="141"/>
      <c r="C81" s="148"/>
      <c r="D81" s="149"/>
      <c r="E81" s="149"/>
      <c r="F81" s="149"/>
      <c r="G81" s="149"/>
      <c r="H81" s="149"/>
      <c r="I81" s="150"/>
      <c r="J81" s="157"/>
      <c r="K81" s="158"/>
      <c r="L81" s="158"/>
      <c r="M81" s="158"/>
      <c r="N81" s="158"/>
      <c r="O81" s="159"/>
    </row>
    <row r="82" spans="1:18" s="23" customFormat="1" ht="30" customHeight="1" thickBot="1" x14ac:dyDescent="0.35">
      <c r="A82" s="10"/>
      <c r="B82" s="141">
        <v>4</v>
      </c>
      <c r="C82" s="142" t="s">
        <v>120</v>
      </c>
      <c r="D82" s="143"/>
      <c r="E82" s="143"/>
      <c r="F82" s="143"/>
      <c r="G82" s="143"/>
      <c r="H82" s="143"/>
      <c r="I82" s="144"/>
      <c r="J82" s="151" t="s">
        <v>121</v>
      </c>
      <c r="K82" s="152"/>
      <c r="L82" s="152"/>
      <c r="M82" s="152"/>
      <c r="N82" s="152"/>
      <c r="O82" s="153"/>
    </row>
    <row r="83" spans="1:18" s="23" customFormat="1" ht="30" customHeight="1" thickBot="1" x14ac:dyDescent="0.35">
      <c r="A83" s="10"/>
      <c r="B83" s="141"/>
      <c r="C83" s="145"/>
      <c r="D83" s="146"/>
      <c r="E83" s="146"/>
      <c r="F83" s="146"/>
      <c r="G83" s="146"/>
      <c r="H83" s="146"/>
      <c r="I83" s="147"/>
      <c r="J83" s="154"/>
      <c r="K83" s="155"/>
      <c r="L83" s="155"/>
      <c r="M83" s="155"/>
      <c r="N83" s="155"/>
      <c r="O83" s="156"/>
      <c r="R83" s="11"/>
    </row>
    <row r="84" spans="1:18" s="23" customFormat="1" ht="30" customHeight="1" thickBot="1" x14ac:dyDescent="0.35">
      <c r="A84" s="10"/>
      <c r="B84" s="160"/>
      <c r="C84" s="161"/>
      <c r="D84" s="162"/>
      <c r="E84" s="162"/>
      <c r="F84" s="162"/>
      <c r="G84" s="162"/>
      <c r="H84" s="162"/>
      <c r="I84" s="163"/>
      <c r="J84" s="157"/>
      <c r="K84" s="158"/>
      <c r="L84" s="158"/>
      <c r="M84" s="158"/>
      <c r="N84" s="158"/>
      <c r="O84" s="159"/>
      <c r="R84" s="44"/>
    </row>
    <row r="85" spans="1:18" s="23" customFormat="1" ht="49.5" customHeight="1" thickTop="1" x14ac:dyDescent="0.3">
      <c r="A85" s="10"/>
      <c r="B85" s="138" t="s">
        <v>122</v>
      </c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1"/>
      <c r="R85" s="45"/>
    </row>
    <row r="86" spans="1:18" s="23" customFormat="1" ht="30" customHeight="1" x14ac:dyDescent="0.3">
      <c r="A86" s="10"/>
      <c r="B86" s="139" t="s">
        <v>123</v>
      </c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1"/>
      <c r="R86" s="45"/>
    </row>
    <row r="87" spans="1:18" s="23" customFormat="1" ht="30" customHeight="1" x14ac:dyDescent="0.3">
      <c r="A87" s="10"/>
      <c r="B87" s="140" t="s">
        <v>124</v>
      </c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1"/>
      <c r="R87" s="45"/>
    </row>
    <row r="88" spans="1:18" s="23" customFormat="1" ht="30" customHeight="1" x14ac:dyDescent="0.3">
      <c r="A88" s="1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1"/>
      <c r="R88" s="45"/>
    </row>
    <row r="89" spans="1:18" s="23" customFormat="1" ht="30" customHeight="1" x14ac:dyDescent="0.35">
      <c r="A89" s="10"/>
      <c r="B89" s="46"/>
      <c r="C89" s="41"/>
      <c r="D89" s="47"/>
      <c r="E89" s="48"/>
      <c r="F89" s="48"/>
      <c r="G89" s="49"/>
      <c r="H89" s="49"/>
      <c r="I89" s="50"/>
      <c r="J89" s="50"/>
      <c r="K89" s="50"/>
      <c r="L89" s="50"/>
      <c r="M89" s="50"/>
      <c r="N89" s="50"/>
      <c r="O89" s="50"/>
      <c r="P89" s="11"/>
    </row>
    <row r="90" spans="1:18" s="23" customFormat="1" ht="30" customHeight="1" x14ac:dyDescent="0.35">
      <c r="A90" s="10"/>
      <c r="B90" s="46"/>
      <c r="C90" s="41"/>
      <c r="D90" s="47"/>
      <c r="E90" s="48"/>
      <c r="F90" s="48"/>
      <c r="G90" s="49"/>
      <c r="H90" s="49"/>
      <c r="I90" s="50"/>
      <c r="J90" s="50"/>
      <c r="K90" s="50"/>
      <c r="L90" s="50"/>
      <c r="M90" s="50"/>
      <c r="N90" s="50"/>
      <c r="O90" s="50"/>
      <c r="P90" s="11"/>
    </row>
    <row r="91" spans="1:18" s="23" customFormat="1" ht="30" customHeight="1" x14ac:dyDescent="0.35">
      <c r="A91" s="10"/>
      <c r="B91" s="46"/>
      <c r="C91" s="41"/>
      <c r="D91" s="47"/>
      <c r="E91" s="48"/>
      <c r="F91" s="48"/>
      <c r="G91" s="49"/>
      <c r="H91" s="49"/>
      <c r="I91" s="50"/>
      <c r="J91" s="50"/>
      <c r="K91" s="50"/>
      <c r="L91" s="50"/>
      <c r="M91" s="50"/>
      <c r="N91" s="50"/>
      <c r="O91" s="50"/>
      <c r="P91" s="11"/>
    </row>
    <row r="92" spans="1:18" ht="20.100000000000001" customHeight="1" x14ac:dyDescent="0.35">
      <c r="B92" s="46"/>
      <c r="C92" s="41"/>
      <c r="D92" s="47"/>
      <c r="E92" s="48"/>
      <c r="F92" s="48"/>
      <c r="G92" s="49"/>
      <c r="H92" s="49"/>
      <c r="I92" s="50"/>
      <c r="J92" s="50"/>
      <c r="K92" s="50"/>
      <c r="L92" s="50"/>
      <c r="M92" s="50"/>
      <c r="N92" s="50"/>
      <c r="O92" s="50"/>
      <c r="P92" s="11"/>
    </row>
    <row r="93" spans="1:18" ht="20.100000000000001" customHeight="1" x14ac:dyDescent="0.35">
      <c r="B93" s="46"/>
      <c r="C93" s="41"/>
      <c r="D93" s="47"/>
      <c r="E93" s="48"/>
      <c r="F93" s="48"/>
      <c r="G93" s="49"/>
      <c r="H93" s="49"/>
      <c r="I93" s="50"/>
      <c r="J93" s="50"/>
      <c r="K93" s="50"/>
      <c r="L93" s="50"/>
      <c r="M93" s="50"/>
      <c r="N93" s="50"/>
      <c r="O93" s="50"/>
      <c r="P93" s="11"/>
    </row>
    <row r="94" spans="1:18" ht="20.100000000000001" customHeight="1" x14ac:dyDescent="0.35">
      <c r="B94" s="46"/>
      <c r="C94" s="41"/>
      <c r="D94" s="47"/>
      <c r="E94" s="48"/>
      <c r="F94" s="48"/>
      <c r="G94" s="49"/>
      <c r="H94" s="49"/>
      <c r="I94" s="50"/>
      <c r="J94" s="50"/>
      <c r="K94" s="50"/>
      <c r="L94" s="50"/>
      <c r="M94" s="50"/>
      <c r="N94" s="50"/>
      <c r="O94" s="50"/>
      <c r="P94" s="11"/>
    </row>
    <row r="95" spans="1:18" ht="20.100000000000001" customHeight="1" x14ac:dyDescent="0.3">
      <c r="B95" s="51"/>
      <c r="C95" s="51"/>
      <c r="D95" s="52"/>
      <c r="E95" s="53"/>
      <c r="F95" s="53"/>
      <c r="G95" s="51"/>
      <c r="H95" s="51"/>
      <c r="I95" s="54"/>
      <c r="J95" s="54"/>
      <c r="K95" s="54"/>
      <c r="L95" s="54"/>
      <c r="M95" s="54"/>
      <c r="N95" s="54"/>
      <c r="O95" s="51"/>
    </row>
    <row r="96" spans="1:18" ht="20.100000000000001" customHeight="1" x14ac:dyDescent="0.3">
      <c r="B96" s="51"/>
      <c r="C96" s="51"/>
      <c r="D96" s="52"/>
      <c r="E96" s="53"/>
      <c r="F96" s="53"/>
      <c r="G96" s="51"/>
      <c r="H96" s="51"/>
      <c r="I96" s="54"/>
      <c r="J96" s="54"/>
      <c r="K96" s="54"/>
      <c r="L96" s="54"/>
      <c r="M96" s="54"/>
      <c r="N96" s="54"/>
      <c r="O96" s="51"/>
    </row>
    <row r="97" spans="2:15" ht="20.100000000000001" customHeight="1" x14ac:dyDescent="0.3">
      <c r="B97" s="51"/>
      <c r="C97" s="51"/>
      <c r="D97" s="52"/>
      <c r="E97" s="53"/>
      <c r="F97" s="53"/>
      <c r="G97" s="51"/>
      <c r="H97" s="51"/>
      <c r="I97" s="54"/>
      <c r="J97" s="54"/>
      <c r="K97" s="54"/>
      <c r="L97" s="54"/>
      <c r="M97" s="54"/>
      <c r="N97" s="54"/>
      <c r="O97" s="51"/>
    </row>
    <row r="98" spans="2:15" ht="20.100000000000001" customHeight="1" x14ac:dyDescent="0.3">
      <c r="B98" s="51"/>
      <c r="C98" s="51"/>
      <c r="D98" s="52"/>
      <c r="E98" s="53"/>
      <c r="F98" s="53"/>
      <c r="G98" s="51"/>
      <c r="H98" s="51"/>
      <c r="I98" s="54"/>
      <c r="J98" s="54"/>
      <c r="K98" s="54"/>
      <c r="L98" s="54"/>
      <c r="M98" s="54"/>
      <c r="N98" s="54"/>
      <c r="O98" s="51"/>
    </row>
    <row r="99" spans="2:15" ht="20.100000000000001" customHeight="1" x14ac:dyDescent="0.3">
      <c r="B99" s="51"/>
      <c r="C99" s="51"/>
      <c r="D99" s="52"/>
      <c r="E99" s="53"/>
      <c r="F99" s="53"/>
      <c r="G99" s="51"/>
      <c r="H99" s="51"/>
      <c r="I99" s="54"/>
      <c r="J99" s="54"/>
      <c r="K99" s="54"/>
      <c r="L99" s="54"/>
      <c r="M99" s="54"/>
      <c r="N99" s="54"/>
      <c r="O99" s="51"/>
    </row>
  </sheetData>
  <sheetProtection algorithmName="SHA-512" hashValue="IxM43MAjZnAoJrWc5EEYUif01dEq6ISx6WQdVWR8abdqIhk1NOTg7IfoWG+dbzALIVfe3hbeSY3D37ay6EloAQ==" saltValue="NwcqVwiW2rdrem5INIh4AQ==" spinCount="100000" sheet="1" objects="1" scenarios="1" selectLockedCells="1"/>
  <mergeCells count="145">
    <mergeCell ref="AC1:AN1"/>
    <mergeCell ref="B2:G2"/>
    <mergeCell ref="H2:J2"/>
    <mergeCell ref="K2:M2"/>
    <mergeCell ref="N2:O2"/>
    <mergeCell ref="B3:G3"/>
    <mergeCell ref="H3:J3"/>
    <mergeCell ref="K3:M3"/>
    <mergeCell ref="N3:O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</mergeCells>
  <conditionalFormatting sqref="F4:G15">
    <cfRule type="expression" dxfId="6" priority="1">
      <formula>$B$4=" "</formula>
    </cfRule>
  </conditionalFormatting>
  <conditionalFormatting sqref="N7:O8">
    <cfRule type="expression" dxfId="5" priority="7">
      <formula>$H$7=" "</formula>
    </cfRule>
  </conditionalFormatting>
  <conditionalFormatting sqref="N9:O10">
    <cfRule type="expression" dxfId="4" priority="6">
      <formula>$H$9=" "</formula>
    </cfRule>
  </conditionalFormatting>
  <conditionalFormatting sqref="N9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N25:O26">
    <cfRule type="expression" dxfId="0" priority="8">
      <formula>$H$25="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A053C5BC-EDE6-45A8-98FF-EE2BBE792F88}"/>
    <dataValidation allowBlank="1" showInputMessage="1" showErrorMessage="1" promptTitle="Kranverwiegung erforderlich" prompt="Wenn im Hieb Sortimente kranverwogen zu rücken sind, wird dieser Wert berücksichtigt._x000a_" sqref="F10:G11" xr:uid="{E4BE0863-0E89-4DF6-A503-B73E70EDFD19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531837EF-ED31-414A-A5FD-3A020FC530DD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44402F19-D400-4954-89D2-D24BE0B7FE63}"/>
    <dataValidation allowBlank="1" showInputMessage="1" showErrorMessage="1" promptTitle="Baum enthält Sortimente ab 7,0m" prompt="Wenn im Hieb Sortimente ab 7,0m zu rücken sind, wird dieser Wert berücksichtigt" sqref="F4:G5" xr:uid="{15C3E182-7931-4535-AD89-7A74EA3204E1}"/>
    <dataValidation allowBlank="1" showInputMessage="1" showErrorMessage="1" promptTitle="Baum enthält Kurzholz" prompt="Dieser Wert wird  für bei der Baumaufarbeitung anfallende Sortimente kürzer als 7,0 m verwendet." sqref="N9:O10" xr:uid="{74949ED7-11F3-4F6B-9BFA-B11DF3169D72}"/>
    <dataValidation allowBlank="1" showInputMessage="1" showErrorMessage="1" promptTitle="Baum enthält Langholzsortiment" prompt="Dieser Wert wird für bei der Baumaufarbeitung anfallende Sortimente ab 7,0 m verwendet." sqref="N7:O8" xr:uid="{AA0747A4-4B03-4B48-AB94-F54AC29254B1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E04C0151-7F9C-44E9-AAB8-D52D8C48F1FF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56F3C354-6E26-4983-91EA-A961B97542C7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C73FD419-878C-4691-A670-FFC9E3E106F7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5A47AC7C-5E8C-45C2-9F76-AA8CE4A45E11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FA7DFD2B-734C-4E52-B99C-6497B536C2EA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25" r:id="rId4" name="Langholz_Rü">
          <controlPr defaultSize="0" autoFill="0" autoLine="0" autoPict="0" r:id="rId5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4" name="Langholz_Rü"/>
      </mc:Fallback>
    </mc:AlternateContent>
    <mc:AlternateContent xmlns:mc="http://schemas.openxmlformats.org/markup-compatibility/2006">
      <mc:Choice Requires="x14">
        <control shapeId="1026" r:id="rId6" name="ISFKN">
          <controlPr defaultSize="0" autoFill="0" autoLine="0" autoPict="0" r:id="rId7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6" name="ISFKN"/>
      </mc:Fallback>
    </mc:AlternateContent>
    <mc:AlternateContent xmlns:mc="http://schemas.openxmlformats.org/markup-compatibility/2006">
      <mc:Choice Requires="x14">
        <control shapeId="1027" r:id="rId8" name="Kran_BH">
          <controlPr defaultSize="0" autoFill="0" autoLine="0" autoPict="0" r:id="rId9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8" name="Kran_BH"/>
      </mc:Fallback>
    </mc:AlternateContent>
    <mc:AlternateContent xmlns:mc="http://schemas.openxmlformats.org/markup-compatibility/2006">
      <mc:Choice Requires="x14">
        <control shapeId="1028" r:id="rId10" name="Kranlänge">
          <controlPr defaultSize="0" autoFill="0" autoLine="0" autoPict="0" r:id="rId11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0" name="Kranlänge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30" r:id="rId14" name="Kurzholz_Auf">
          <controlPr defaultSize="0" autoFill="0" autoLine="0" autoPict="0" r:id="rId15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4" name="Kurzholz_Auf"/>
      </mc:Fallback>
    </mc:AlternateContent>
    <mc:AlternateContent xmlns:mc="http://schemas.openxmlformats.org/markup-compatibility/2006">
      <mc:Choice Requires="x14">
        <control shapeId="1031" r:id="rId16" name="Laub">
          <controlPr defaultSize="0" autoFill="0" autoLine="0" autoPict="0" r:id="rId17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16" name="Laub"/>
      </mc:Fallback>
    </mc:AlternateContent>
    <mc:AlternateContent xmlns:mc="http://schemas.openxmlformats.org/markup-compatibility/2006">
      <mc:Choice Requires="x14">
        <control shapeId="1032" r:id="rId18" name="KiWeyLä">
          <controlPr defaultSize="0" autoFill="0" autoLine="0" autoPict="0" r:id="rId19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18" name="KiWeyLä"/>
      </mc:Fallback>
    </mc:AlternateContent>
    <mc:AlternateContent xmlns:mc="http://schemas.openxmlformats.org/markup-compatibility/2006">
      <mc:Choice Requires="x14">
        <control shapeId="1033" r:id="rId20" name="FiDouTa">
          <controlPr defaultSize="0" autoFill="0" autoLine="0" autoPict="0" r:id="rId21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20" name="FiDouTa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7BF8-A2F7-43A4-8B37-4681D9D2E510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462" t="s">
        <v>125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</row>
    <row r="2" spans="1:28" ht="27" customHeight="1" thickTop="1" thickBot="1" x14ac:dyDescent="0.25">
      <c r="A2" s="464" t="s">
        <v>126</v>
      </c>
      <c r="B2" s="465"/>
      <c r="C2" s="465"/>
      <c r="D2" s="465"/>
      <c r="E2" s="465"/>
      <c r="F2" s="465"/>
      <c r="G2" s="58"/>
      <c r="H2" s="466" t="s">
        <v>127</v>
      </c>
      <c r="I2" s="466"/>
      <c r="J2" s="466"/>
      <c r="K2" s="466"/>
      <c r="L2" s="466"/>
      <c r="M2" s="466"/>
      <c r="N2" s="466"/>
      <c r="O2" s="58"/>
      <c r="P2" s="465" t="s">
        <v>128</v>
      </c>
      <c r="Q2" s="465"/>
      <c r="R2" s="465"/>
      <c r="S2" s="465"/>
      <c r="T2" s="465"/>
      <c r="U2" s="465"/>
      <c r="V2" s="58"/>
      <c r="W2" s="466" t="s">
        <v>129</v>
      </c>
      <c r="X2" s="466"/>
      <c r="Y2" s="466"/>
      <c r="Z2" s="466"/>
      <c r="AA2" s="466"/>
      <c r="AB2" s="467"/>
    </row>
    <row r="3" spans="1:28" ht="93" customHeight="1" x14ac:dyDescent="0.2">
      <c r="A3" s="468" t="s">
        <v>130</v>
      </c>
      <c r="B3" s="469"/>
      <c r="C3" s="469"/>
      <c r="D3" s="59" t="s">
        <v>131</v>
      </c>
      <c r="E3" s="60" t="s">
        <v>132</v>
      </c>
      <c r="F3" s="61" t="s">
        <v>133</v>
      </c>
      <c r="G3" s="62"/>
      <c r="H3" s="470" t="s">
        <v>130</v>
      </c>
      <c r="I3" s="470"/>
      <c r="J3" s="470"/>
      <c r="K3" s="470"/>
      <c r="L3" s="63" t="s">
        <v>131</v>
      </c>
      <c r="M3" s="64" t="s">
        <v>132</v>
      </c>
      <c r="N3" s="65" t="s">
        <v>133</v>
      </c>
      <c r="O3" s="62"/>
      <c r="P3" s="469" t="s">
        <v>130</v>
      </c>
      <c r="Q3" s="469"/>
      <c r="R3" s="469"/>
      <c r="S3" s="59" t="s">
        <v>131</v>
      </c>
      <c r="T3" s="60" t="s">
        <v>132</v>
      </c>
      <c r="U3" s="61" t="s">
        <v>133</v>
      </c>
      <c r="V3" s="62"/>
      <c r="W3" s="470" t="s">
        <v>130</v>
      </c>
      <c r="X3" s="470"/>
      <c r="Y3" s="470"/>
      <c r="Z3" s="63" t="s">
        <v>131</v>
      </c>
      <c r="AA3" s="64" t="s">
        <v>132</v>
      </c>
      <c r="AB3" s="66" t="s">
        <v>133</v>
      </c>
    </row>
    <row r="4" spans="1:28" x14ac:dyDescent="0.2">
      <c r="A4" s="67" t="s">
        <v>134</v>
      </c>
      <c r="B4" s="68">
        <v>0.1</v>
      </c>
      <c r="C4" s="69" t="s">
        <v>135</v>
      </c>
      <c r="D4" s="70">
        <v>19.649999999999999</v>
      </c>
      <c r="E4" s="71" t="e">
        <f>Angebotsformular!$F$4*Abrechnungstabellen!D4/100</f>
        <v>#VALUE!</v>
      </c>
      <c r="F4" s="72" t="e">
        <f>(Angebotsformular!$F$4+Angebotsformular!$F$12)*Abrechnungstabellen!D4/100</f>
        <v>#VALUE!</v>
      </c>
      <c r="G4" s="73"/>
      <c r="H4" s="74" t="s">
        <v>134</v>
      </c>
      <c r="I4" s="75">
        <v>0.1</v>
      </c>
      <c r="J4" s="458" t="s">
        <v>135</v>
      </c>
      <c r="K4" s="459"/>
      <c r="L4" s="76">
        <v>19.649999999999999</v>
      </c>
      <c r="M4" s="71" t="e">
        <f>Angebotsformular!$F$6*Abrechnungstabellen!D4/100</f>
        <v>#VALUE!</v>
      </c>
      <c r="N4" s="72" t="e">
        <f>(Angebotsformular!$F$6+Angebotsformular!$F$12)*Abrechnungstabellen!D4/100</f>
        <v>#VALUE!</v>
      </c>
      <c r="O4" s="73"/>
      <c r="P4" s="69" t="s">
        <v>134</v>
      </c>
      <c r="Q4" s="68">
        <v>0.1</v>
      </c>
      <c r="R4" s="69" t="s">
        <v>135</v>
      </c>
      <c r="S4" s="70">
        <v>19.649999999999999</v>
      </c>
      <c r="T4" s="71" t="e">
        <f>Angebotsformular!$F$8*Abrechnungstabellen!D4/100</f>
        <v>#VALUE!</v>
      </c>
      <c r="U4" s="72" t="e">
        <f>(Angebotsformular!$F$8+Angebotsformular!$F$12)*Abrechnungstabellen!D4/100</f>
        <v>#VALUE!</v>
      </c>
      <c r="V4" s="73"/>
      <c r="W4" s="74" t="s">
        <v>134</v>
      </c>
      <c r="X4" s="75">
        <v>0.1</v>
      </c>
      <c r="Y4" s="74" t="s">
        <v>135</v>
      </c>
      <c r="Z4" s="76">
        <v>19.649999999999999</v>
      </c>
      <c r="AA4" s="71" t="e">
        <f>Angebotsformular!$F$10*Abrechnungstabellen!D4/100</f>
        <v>#VALUE!</v>
      </c>
      <c r="AB4" s="77" t="e">
        <f>(Angebotsformular!$F$10+Angebotsformular!$F$12)*Abrechnungstabellen!D4/100</f>
        <v>#VALUE!</v>
      </c>
    </row>
    <row r="5" spans="1:28" x14ac:dyDescent="0.2">
      <c r="A5" s="67" t="s">
        <v>134</v>
      </c>
      <c r="B5" s="68">
        <v>0.12</v>
      </c>
      <c r="C5" s="69" t="s">
        <v>135</v>
      </c>
      <c r="D5" s="78">
        <v>18.09</v>
      </c>
      <c r="E5" s="71" t="e">
        <f>Angebotsformular!$F$4*Abrechnungstabellen!D5/100</f>
        <v>#VALUE!</v>
      </c>
      <c r="F5" s="72" t="e">
        <f>(Angebotsformular!$F$4+Angebotsformular!$F$12)*Abrechnungstabellen!D5/100</f>
        <v>#VALUE!</v>
      </c>
      <c r="G5" s="73"/>
      <c r="H5" s="74" t="s">
        <v>134</v>
      </c>
      <c r="I5" s="75">
        <v>0.12</v>
      </c>
      <c r="J5" s="458" t="s">
        <v>135</v>
      </c>
      <c r="K5" s="459"/>
      <c r="L5" s="79">
        <v>18.09</v>
      </c>
      <c r="M5" s="71" t="e">
        <f>Angebotsformular!$F$6*Abrechnungstabellen!D5/100</f>
        <v>#VALUE!</v>
      </c>
      <c r="N5" s="72" t="e">
        <f>(Angebotsformular!$F$6+Angebotsformular!$F$12)*Abrechnungstabellen!D5/100</f>
        <v>#VALUE!</v>
      </c>
      <c r="O5" s="73"/>
      <c r="P5" s="69" t="s">
        <v>134</v>
      </c>
      <c r="Q5" s="68">
        <v>0.12</v>
      </c>
      <c r="R5" s="69" t="s">
        <v>135</v>
      </c>
      <c r="S5" s="78">
        <v>18.09</v>
      </c>
      <c r="T5" s="71" t="e">
        <f>Angebotsformular!$F$8*Abrechnungstabellen!D5/100</f>
        <v>#VALUE!</v>
      </c>
      <c r="U5" s="72" t="e">
        <f>(Angebotsformular!$F$8+Angebotsformular!$F$12)*Abrechnungstabellen!D5/100</f>
        <v>#VALUE!</v>
      </c>
      <c r="V5" s="73"/>
      <c r="W5" s="74" t="s">
        <v>134</v>
      </c>
      <c r="X5" s="75">
        <v>0.12</v>
      </c>
      <c r="Y5" s="74" t="s">
        <v>135</v>
      </c>
      <c r="Z5" s="79">
        <v>18.09</v>
      </c>
      <c r="AA5" s="71" t="e">
        <f>Angebotsformular!$F$10*Abrechnungstabellen!D5/100</f>
        <v>#VALUE!</v>
      </c>
      <c r="AB5" s="77" t="e">
        <f>(Angebotsformular!$F$10+Angebotsformular!$F$12)*Abrechnungstabellen!D5/100</f>
        <v>#VALUE!</v>
      </c>
    </row>
    <row r="6" spans="1:28" x14ac:dyDescent="0.2">
      <c r="A6" s="67" t="s">
        <v>134</v>
      </c>
      <c r="B6" s="68">
        <v>0.14000000000000001</v>
      </c>
      <c r="C6" s="69" t="s">
        <v>135</v>
      </c>
      <c r="D6" s="80">
        <v>16.72</v>
      </c>
      <c r="E6" s="71" t="e">
        <f>Angebotsformular!$F$4*Abrechnungstabellen!D6/100</f>
        <v>#VALUE!</v>
      </c>
      <c r="F6" s="72" t="e">
        <f>(Angebotsformular!$F$4+Angebotsformular!$F$12)*Abrechnungstabellen!D6/100</f>
        <v>#VALUE!</v>
      </c>
      <c r="G6" s="73"/>
      <c r="H6" s="74" t="s">
        <v>134</v>
      </c>
      <c r="I6" s="75">
        <v>0.14000000000000001</v>
      </c>
      <c r="J6" s="458" t="s">
        <v>135</v>
      </c>
      <c r="K6" s="459"/>
      <c r="L6" s="81">
        <v>16.72</v>
      </c>
      <c r="M6" s="71" t="e">
        <f>Angebotsformular!$F$6*Abrechnungstabellen!D6/100</f>
        <v>#VALUE!</v>
      </c>
      <c r="N6" s="72" t="e">
        <f>(Angebotsformular!$F$6+Angebotsformular!$F$12)*Abrechnungstabellen!D6/100</f>
        <v>#VALUE!</v>
      </c>
      <c r="O6" s="73"/>
      <c r="P6" s="69" t="s">
        <v>134</v>
      </c>
      <c r="Q6" s="68">
        <v>0.14000000000000001</v>
      </c>
      <c r="R6" s="69" t="s">
        <v>135</v>
      </c>
      <c r="S6" s="80">
        <v>16.72</v>
      </c>
      <c r="T6" s="71" t="e">
        <f>Angebotsformular!$F$8*Abrechnungstabellen!D6/100</f>
        <v>#VALUE!</v>
      </c>
      <c r="U6" s="72" t="e">
        <f>(Angebotsformular!$F$8+Angebotsformular!$F$12)*Abrechnungstabellen!D6/100</f>
        <v>#VALUE!</v>
      </c>
      <c r="V6" s="73"/>
      <c r="W6" s="74" t="s">
        <v>134</v>
      </c>
      <c r="X6" s="75">
        <v>0.14000000000000001</v>
      </c>
      <c r="Y6" s="74" t="s">
        <v>135</v>
      </c>
      <c r="Z6" s="81">
        <v>16.72</v>
      </c>
      <c r="AA6" s="71" t="e">
        <f>Angebotsformular!$F$10*Abrechnungstabellen!D6/100</f>
        <v>#VALUE!</v>
      </c>
      <c r="AB6" s="77" t="e">
        <f>(Angebotsformular!$F$10+Angebotsformular!$F$12)*Abrechnungstabellen!D6/100</f>
        <v>#VALUE!</v>
      </c>
    </row>
    <row r="7" spans="1:28" x14ac:dyDescent="0.2">
      <c r="A7" s="67" t="s">
        <v>134</v>
      </c>
      <c r="B7" s="68">
        <v>0.16</v>
      </c>
      <c r="C7" s="69" t="s">
        <v>135</v>
      </c>
      <c r="D7" s="78">
        <v>15.85</v>
      </c>
      <c r="E7" s="71" t="e">
        <f>Angebotsformular!$F$4*Abrechnungstabellen!D7/100</f>
        <v>#VALUE!</v>
      </c>
      <c r="F7" s="72" t="e">
        <f>(Angebotsformular!$F$4+Angebotsformular!$F$12)*Abrechnungstabellen!D7/100</f>
        <v>#VALUE!</v>
      </c>
      <c r="G7" s="73"/>
      <c r="H7" s="74" t="s">
        <v>134</v>
      </c>
      <c r="I7" s="75">
        <v>0.16</v>
      </c>
      <c r="J7" s="458" t="s">
        <v>135</v>
      </c>
      <c r="K7" s="459"/>
      <c r="L7" s="79">
        <v>15.85</v>
      </c>
      <c r="M7" s="71" t="e">
        <f>Angebotsformular!$F$6*Abrechnungstabellen!D7/100</f>
        <v>#VALUE!</v>
      </c>
      <c r="N7" s="72" t="e">
        <f>(Angebotsformular!$F$6+Angebotsformular!$F$12)*Abrechnungstabellen!D7/100</f>
        <v>#VALUE!</v>
      </c>
      <c r="O7" s="73"/>
      <c r="P7" s="69" t="s">
        <v>134</v>
      </c>
      <c r="Q7" s="68">
        <v>0.16</v>
      </c>
      <c r="R7" s="69" t="s">
        <v>135</v>
      </c>
      <c r="S7" s="78">
        <v>15.85</v>
      </c>
      <c r="T7" s="71" t="e">
        <f>Angebotsformular!$F$8*Abrechnungstabellen!D7/100</f>
        <v>#VALUE!</v>
      </c>
      <c r="U7" s="72" t="e">
        <f>(Angebotsformular!$F$8+Angebotsformular!$F$12)*Abrechnungstabellen!D7/100</f>
        <v>#VALUE!</v>
      </c>
      <c r="V7" s="73"/>
      <c r="W7" s="74" t="s">
        <v>134</v>
      </c>
      <c r="X7" s="75">
        <v>0.16</v>
      </c>
      <c r="Y7" s="74" t="s">
        <v>135</v>
      </c>
      <c r="Z7" s="79">
        <v>15.85</v>
      </c>
      <c r="AA7" s="71" t="e">
        <f>Angebotsformular!$F$10*Abrechnungstabellen!D7/100</f>
        <v>#VALUE!</v>
      </c>
      <c r="AB7" s="77" t="e">
        <f>(Angebotsformular!$F$10+Angebotsformular!$F$12)*Abrechnungstabellen!D7/100</f>
        <v>#VALUE!</v>
      </c>
    </row>
    <row r="8" spans="1:28" x14ac:dyDescent="0.2">
      <c r="A8" s="67" t="s">
        <v>134</v>
      </c>
      <c r="B8" s="68">
        <v>0.2</v>
      </c>
      <c r="C8" s="69" t="s">
        <v>135</v>
      </c>
      <c r="D8" s="80">
        <v>14.66</v>
      </c>
      <c r="E8" s="71" t="e">
        <f>Angebotsformular!$F$4*Abrechnungstabellen!D8/100</f>
        <v>#VALUE!</v>
      </c>
      <c r="F8" s="72" t="e">
        <f>(Angebotsformular!$F$4+Angebotsformular!$F$12)*Abrechnungstabellen!D8/100</f>
        <v>#VALUE!</v>
      </c>
      <c r="G8" s="73"/>
      <c r="H8" s="74" t="s">
        <v>134</v>
      </c>
      <c r="I8" s="75">
        <v>0.2</v>
      </c>
      <c r="J8" s="458" t="s">
        <v>135</v>
      </c>
      <c r="K8" s="459"/>
      <c r="L8" s="81">
        <v>14.66</v>
      </c>
      <c r="M8" s="71" t="e">
        <f>Angebotsformular!$F$6*Abrechnungstabellen!D8/100</f>
        <v>#VALUE!</v>
      </c>
      <c r="N8" s="72" t="e">
        <f>(Angebotsformular!$F$6+Angebotsformular!$F$12)*Abrechnungstabellen!D8/100</f>
        <v>#VALUE!</v>
      </c>
      <c r="O8" s="73"/>
      <c r="P8" s="69" t="s">
        <v>134</v>
      </c>
      <c r="Q8" s="68">
        <v>0.2</v>
      </c>
      <c r="R8" s="69" t="s">
        <v>135</v>
      </c>
      <c r="S8" s="80">
        <v>14.66</v>
      </c>
      <c r="T8" s="71" t="e">
        <f>Angebotsformular!$F$8*Abrechnungstabellen!D8/100</f>
        <v>#VALUE!</v>
      </c>
      <c r="U8" s="72" t="e">
        <f>(Angebotsformular!$F$8+Angebotsformular!$F$12)*Abrechnungstabellen!D8/100</f>
        <v>#VALUE!</v>
      </c>
      <c r="V8" s="73"/>
      <c r="W8" s="74" t="s">
        <v>134</v>
      </c>
      <c r="X8" s="75">
        <v>0.2</v>
      </c>
      <c r="Y8" s="74" t="s">
        <v>135</v>
      </c>
      <c r="Z8" s="81">
        <v>14.66</v>
      </c>
      <c r="AA8" s="71" t="e">
        <f>Angebotsformular!$F$10*Abrechnungstabellen!D8/100</f>
        <v>#VALUE!</v>
      </c>
      <c r="AB8" s="77" t="e">
        <f>(Angebotsformular!$F$10+Angebotsformular!$F$12)*Abrechnungstabellen!D8/100</f>
        <v>#VALUE!</v>
      </c>
    </row>
    <row r="9" spans="1:28" x14ac:dyDescent="0.2">
      <c r="A9" s="67" t="s">
        <v>134</v>
      </c>
      <c r="B9" s="68">
        <v>0.25</v>
      </c>
      <c r="C9" s="69" t="s">
        <v>135</v>
      </c>
      <c r="D9" s="78">
        <v>13.19</v>
      </c>
      <c r="E9" s="71" t="e">
        <f>Angebotsformular!$F$4*Abrechnungstabellen!D9/100</f>
        <v>#VALUE!</v>
      </c>
      <c r="F9" s="72" t="e">
        <f>(Angebotsformular!$F$4+Angebotsformular!$F$12)*Abrechnungstabellen!D9/100</f>
        <v>#VALUE!</v>
      </c>
      <c r="G9" s="73"/>
      <c r="H9" s="74" t="s">
        <v>134</v>
      </c>
      <c r="I9" s="75">
        <v>0.25</v>
      </c>
      <c r="J9" s="458" t="s">
        <v>135</v>
      </c>
      <c r="K9" s="459"/>
      <c r="L9" s="79">
        <v>13.19</v>
      </c>
      <c r="M9" s="71" t="e">
        <f>Angebotsformular!$F$6*Abrechnungstabellen!D9/100</f>
        <v>#VALUE!</v>
      </c>
      <c r="N9" s="72" t="e">
        <f>(Angebotsformular!$F$6+Angebotsformular!$F$12)*Abrechnungstabellen!D9/100</f>
        <v>#VALUE!</v>
      </c>
      <c r="O9" s="73"/>
      <c r="P9" s="69" t="s">
        <v>134</v>
      </c>
      <c r="Q9" s="68">
        <v>0.25</v>
      </c>
      <c r="R9" s="69" t="s">
        <v>135</v>
      </c>
      <c r="S9" s="78">
        <v>13.19</v>
      </c>
      <c r="T9" s="71" t="e">
        <f>Angebotsformular!$F$8*Abrechnungstabellen!D9/100</f>
        <v>#VALUE!</v>
      </c>
      <c r="U9" s="72" t="e">
        <f>(Angebotsformular!$F$8+Angebotsformular!$F$12)*Abrechnungstabellen!D9/100</f>
        <v>#VALUE!</v>
      </c>
      <c r="V9" s="73"/>
      <c r="W9" s="74" t="s">
        <v>134</v>
      </c>
      <c r="X9" s="75">
        <v>0.25</v>
      </c>
      <c r="Y9" s="74" t="s">
        <v>135</v>
      </c>
      <c r="Z9" s="79">
        <v>13.19</v>
      </c>
      <c r="AA9" s="71" t="e">
        <f>Angebotsformular!$F$10*Abrechnungstabellen!D9/100</f>
        <v>#VALUE!</v>
      </c>
      <c r="AB9" s="77" t="e">
        <f>(Angebotsformular!$F$10+Angebotsformular!$F$12)*Abrechnungstabellen!D9/100</f>
        <v>#VALUE!</v>
      </c>
    </row>
    <row r="10" spans="1:28" x14ac:dyDescent="0.2">
      <c r="A10" s="67" t="s">
        <v>134</v>
      </c>
      <c r="B10" s="68">
        <v>0.3</v>
      </c>
      <c r="C10" s="69" t="s">
        <v>135</v>
      </c>
      <c r="D10" s="80">
        <v>12.03</v>
      </c>
      <c r="E10" s="71" t="e">
        <f>Angebotsformular!$F$4*Abrechnungstabellen!D10/100</f>
        <v>#VALUE!</v>
      </c>
      <c r="F10" s="72" t="e">
        <f>(Angebotsformular!$F$4+Angebotsformular!$F$12)*Abrechnungstabellen!D10/100</f>
        <v>#VALUE!</v>
      </c>
      <c r="G10" s="73"/>
      <c r="H10" s="74" t="s">
        <v>134</v>
      </c>
      <c r="I10" s="75">
        <v>0.3</v>
      </c>
      <c r="J10" s="458" t="s">
        <v>135</v>
      </c>
      <c r="K10" s="459"/>
      <c r="L10" s="81">
        <v>12.03</v>
      </c>
      <c r="M10" s="71" t="e">
        <f>Angebotsformular!$F$6*Abrechnungstabellen!D10/100</f>
        <v>#VALUE!</v>
      </c>
      <c r="N10" s="72" t="e">
        <f>(Angebotsformular!$F$6+Angebotsformular!$F$12)*Abrechnungstabellen!D10/100</f>
        <v>#VALUE!</v>
      </c>
      <c r="O10" s="73"/>
      <c r="P10" s="69" t="s">
        <v>134</v>
      </c>
      <c r="Q10" s="68">
        <v>0.3</v>
      </c>
      <c r="R10" s="69" t="s">
        <v>135</v>
      </c>
      <c r="S10" s="80">
        <v>12.03</v>
      </c>
      <c r="T10" s="71" t="e">
        <f>Angebotsformular!$F$8*Abrechnungstabellen!D10/100</f>
        <v>#VALUE!</v>
      </c>
      <c r="U10" s="72" t="e">
        <f>(Angebotsformular!$F$8+Angebotsformular!$F$12)*Abrechnungstabellen!D10/100</f>
        <v>#VALUE!</v>
      </c>
      <c r="V10" s="73"/>
      <c r="W10" s="74" t="s">
        <v>134</v>
      </c>
      <c r="X10" s="75">
        <v>0.3</v>
      </c>
      <c r="Y10" s="74" t="s">
        <v>135</v>
      </c>
      <c r="Z10" s="81">
        <v>12.03</v>
      </c>
      <c r="AA10" s="71" t="e">
        <f>Angebotsformular!$F$10*Abrechnungstabellen!D10/100</f>
        <v>#VALUE!</v>
      </c>
      <c r="AB10" s="77" t="e">
        <f>(Angebotsformular!$F$10+Angebotsformular!$F$12)*Abrechnungstabellen!D10/100</f>
        <v>#VALUE!</v>
      </c>
    </row>
    <row r="11" spans="1:28" x14ac:dyDescent="0.2">
      <c r="A11" s="67" t="s">
        <v>134</v>
      </c>
      <c r="B11" s="68">
        <v>0.4</v>
      </c>
      <c r="C11" s="69" t="s">
        <v>135</v>
      </c>
      <c r="D11" s="78">
        <v>10.86</v>
      </c>
      <c r="E11" s="71" t="e">
        <f>Angebotsformular!$F$4*Abrechnungstabellen!D11/100</f>
        <v>#VALUE!</v>
      </c>
      <c r="F11" s="72" t="e">
        <f>(Angebotsformular!$F$4+Angebotsformular!$F$12)*Abrechnungstabellen!D11/100</f>
        <v>#VALUE!</v>
      </c>
      <c r="G11" s="73"/>
      <c r="H11" s="74" t="s">
        <v>134</v>
      </c>
      <c r="I11" s="75">
        <v>0.4</v>
      </c>
      <c r="J11" s="458" t="s">
        <v>135</v>
      </c>
      <c r="K11" s="459"/>
      <c r="L11" s="79">
        <v>10.86</v>
      </c>
      <c r="M11" s="71" t="e">
        <f>Angebotsformular!$F$6*Abrechnungstabellen!D11/100</f>
        <v>#VALUE!</v>
      </c>
      <c r="N11" s="72" t="e">
        <f>(Angebotsformular!$F$6+Angebotsformular!$F$12)*Abrechnungstabellen!D11/100</f>
        <v>#VALUE!</v>
      </c>
      <c r="O11" s="73"/>
      <c r="P11" s="69" t="s">
        <v>134</v>
      </c>
      <c r="Q11" s="68">
        <v>0.4</v>
      </c>
      <c r="R11" s="69" t="s">
        <v>135</v>
      </c>
      <c r="S11" s="78">
        <v>10.86</v>
      </c>
      <c r="T11" s="71" t="e">
        <f>Angebotsformular!$F$8*Abrechnungstabellen!D11/100</f>
        <v>#VALUE!</v>
      </c>
      <c r="U11" s="72" t="e">
        <f>(Angebotsformular!$F$8+Angebotsformular!$F$12)*Abrechnungstabellen!D11/100</f>
        <v>#VALUE!</v>
      </c>
      <c r="V11" s="73"/>
      <c r="W11" s="74" t="s">
        <v>134</v>
      </c>
      <c r="X11" s="75">
        <v>0.4</v>
      </c>
      <c r="Y11" s="74" t="s">
        <v>135</v>
      </c>
      <c r="Z11" s="79">
        <v>10.86</v>
      </c>
      <c r="AA11" s="71" t="e">
        <f>Angebotsformular!$F$10*Abrechnungstabellen!D11/100</f>
        <v>#VALUE!</v>
      </c>
      <c r="AB11" s="77" t="e">
        <f>(Angebotsformular!$F$10+Angebotsformular!$F$12)*Abrechnungstabellen!D11/100</f>
        <v>#VALUE!</v>
      </c>
    </row>
    <row r="12" spans="1:28" x14ac:dyDescent="0.2">
      <c r="A12" s="67" t="s">
        <v>134</v>
      </c>
      <c r="B12" s="68">
        <v>0.5</v>
      </c>
      <c r="C12" s="69" t="s">
        <v>135</v>
      </c>
      <c r="D12" s="80">
        <v>9.39</v>
      </c>
      <c r="E12" s="71" t="e">
        <f>Angebotsformular!$F$4*Abrechnungstabellen!D12/100</f>
        <v>#VALUE!</v>
      </c>
      <c r="F12" s="72" t="e">
        <f>(Angebotsformular!$F$4+Angebotsformular!$F$12)*Abrechnungstabellen!D12/100</f>
        <v>#VALUE!</v>
      </c>
      <c r="G12" s="73"/>
      <c r="H12" s="74" t="s">
        <v>134</v>
      </c>
      <c r="I12" s="75">
        <v>0.5</v>
      </c>
      <c r="J12" s="458" t="s">
        <v>135</v>
      </c>
      <c r="K12" s="459"/>
      <c r="L12" s="81">
        <v>9.39</v>
      </c>
      <c r="M12" s="71" t="e">
        <f>Angebotsformular!$F$6*Abrechnungstabellen!D12/100</f>
        <v>#VALUE!</v>
      </c>
      <c r="N12" s="72" t="e">
        <f>(Angebotsformular!$F$6+Angebotsformular!$F$12)*Abrechnungstabellen!D12/100</f>
        <v>#VALUE!</v>
      </c>
      <c r="O12" s="73"/>
      <c r="P12" s="69" t="s">
        <v>134</v>
      </c>
      <c r="Q12" s="68">
        <v>0.5</v>
      </c>
      <c r="R12" s="69" t="s">
        <v>135</v>
      </c>
      <c r="S12" s="80">
        <v>9.39</v>
      </c>
      <c r="T12" s="71" t="e">
        <f>Angebotsformular!$F$8*Abrechnungstabellen!D12/100</f>
        <v>#VALUE!</v>
      </c>
      <c r="U12" s="72" t="e">
        <f>(Angebotsformular!$F$8+Angebotsformular!$F$12)*Abrechnungstabellen!D12/100</f>
        <v>#VALUE!</v>
      </c>
      <c r="V12" s="73"/>
      <c r="W12" s="74" t="s">
        <v>134</v>
      </c>
      <c r="X12" s="75">
        <v>0.5</v>
      </c>
      <c r="Y12" s="74" t="s">
        <v>135</v>
      </c>
      <c r="Z12" s="81">
        <v>9.39</v>
      </c>
      <c r="AA12" s="71" t="e">
        <f>Angebotsformular!$F$10*Abrechnungstabellen!D12/100</f>
        <v>#VALUE!</v>
      </c>
      <c r="AB12" s="77" t="e">
        <f>(Angebotsformular!$F$10+Angebotsformular!$F$12)*Abrechnungstabellen!D12/100</f>
        <v>#VALUE!</v>
      </c>
    </row>
    <row r="13" spans="1:28" x14ac:dyDescent="0.2">
      <c r="A13" s="67" t="s">
        <v>134</v>
      </c>
      <c r="B13" s="68">
        <v>0.7</v>
      </c>
      <c r="C13" s="69" t="s">
        <v>135</v>
      </c>
      <c r="D13" s="78">
        <v>8.5</v>
      </c>
      <c r="E13" s="71" t="e">
        <f>Angebotsformular!$F$4*Abrechnungstabellen!D13/100</f>
        <v>#VALUE!</v>
      </c>
      <c r="F13" s="72" t="e">
        <f>(Angebotsformular!$F$4+Angebotsformular!$F$12)*Abrechnungstabellen!D13/100</f>
        <v>#VALUE!</v>
      </c>
      <c r="G13" s="73"/>
      <c r="H13" s="74" t="s">
        <v>134</v>
      </c>
      <c r="I13" s="75">
        <v>0.7</v>
      </c>
      <c r="J13" s="458" t="s">
        <v>135</v>
      </c>
      <c r="K13" s="459"/>
      <c r="L13" s="79">
        <v>8.5</v>
      </c>
      <c r="M13" s="71" t="e">
        <f>Angebotsformular!$F$6*Abrechnungstabellen!D13/100</f>
        <v>#VALUE!</v>
      </c>
      <c r="N13" s="72" t="e">
        <f>(Angebotsformular!$F$6+Angebotsformular!$F$12)*Abrechnungstabellen!D13/100</f>
        <v>#VALUE!</v>
      </c>
      <c r="O13" s="73"/>
      <c r="P13" s="69" t="s">
        <v>134</v>
      </c>
      <c r="Q13" s="68">
        <v>0.7</v>
      </c>
      <c r="R13" s="69" t="s">
        <v>135</v>
      </c>
      <c r="S13" s="78">
        <v>8.5</v>
      </c>
      <c r="T13" s="71" t="e">
        <f>Angebotsformular!$F$8*Abrechnungstabellen!D13/100</f>
        <v>#VALUE!</v>
      </c>
      <c r="U13" s="72" t="e">
        <f>(Angebotsformular!$F$8+Angebotsformular!$F$12)*Abrechnungstabellen!D13/100</f>
        <v>#VALUE!</v>
      </c>
      <c r="V13" s="73"/>
      <c r="W13" s="74" t="s">
        <v>134</v>
      </c>
      <c r="X13" s="75">
        <v>0.7</v>
      </c>
      <c r="Y13" s="74" t="s">
        <v>135</v>
      </c>
      <c r="Z13" s="79">
        <v>8.5</v>
      </c>
      <c r="AA13" s="71" t="e">
        <f>Angebotsformular!$F$10*Abrechnungstabellen!D13/100</f>
        <v>#VALUE!</v>
      </c>
      <c r="AB13" s="77" t="e">
        <f>(Angebotsformular!$F$10+Angebotsformular!$F$12)*Abrechnungstabellen!D13/100</f>
        <v>#VALUE!</v>
      </c>
    </row>
    <row r="14" spans="1:28" x14ac:dyDescent="0.2">
      <c r="A14" s="67" t="s">
        <v>134</v>
      </c>
      <c r="B14" s="68">
        <v>1</v>
      </c>
      <c r="C14" s="69" t="s">
        <v>135</v>
      </c>
      <c r="D14" s="80">
        <v>7.63</v>
      </c>
      <c r="E14" s="71" t="e">
        <f>Angebotsformular!$F$4*Abrechnungstabellen!D14/100</f>
        <v>#VALUE!</v>
      </c>
      <c r="F14" s="72" t="e">
        <f>(Angebotsformular!$F$4+Angebotsformular!$F$12)*Abrechnungstabellen!D14/100</f>
        <v>#VALUE!</v>
      </c>
      <c r="G14" s="73"/>
      <c r="H14" s="74" t="s">
        <v>134</v>
      </c>
      <c r="I14" s="75">
        <v>1</v>
      </c>
      <c r="J14" s="458" t="s">
        <v>135</v>
      </c>
      <c r="K14" s="459"/>
      <c r="L14" s="81">
        <v>7.63</v>
      </c>
      <c r="M14" s="71" t="e">
        <f>Angebotsformular!$F$6*Abrechnungstabellen!D14/100</f>
        <v>#VALUE!</v>
      </c>
      <c r="N14" s="72" t="e">
        <f>(Angebotsformular!$F$6+Angebotsformular!$F$12)*Abrechnungstabellen!D14/100</f>
        <v>#VALUE!</v>
      </c>
      <c r="O14" s="73"/>
      <c r="P14" s="69" t="s">
        <v>134</v>
      </c>
      <c r="Q14" s="68">
        <v>1</v>
      </c>
      <c r="R14" s="69" t="s">
        <v>135</v>
      </c>
      <c r="S14" s="80">
        <v>7.63</v>
      </c>
      <c r="T14" s="71" t="e">
        <f>Angebotsformular!$F$8*Abrechnungstabellen!D14/100</f>
        <v>#VALUE!</v>
      </c>
      <c r="U14" s="72" t="e">
        <f>(Angebotsformular!$F$8+Angebotsformular!$F$12)*Abrechnungstabellen!D14/100</f>
        <v>#VALUE!</v>
      </c>
      <c r="V14" s="73"/>
      <c r="W14" s="74" t="s">
        <v>134</v>
      </c>
      <c r="X14" s="75">
        <v>1</v>
      </c>
      <c r="Y14" s="74" t="s">
        <v>135</v>
      </c>
      <c r="Z14" s="81">
        <v>7.63</v>
      </c>
      <c r="AA14" s="71" t="e">
        <f>Angebotsformular!$F$10*Abrechnungstabellen!D14/100</f>
        <v>#VALUE!</v>
      </c>
      <c r="AB14" s="77" t="e">
        <f>(Angebotsformular!$F$10+Angebotsformular!$F$12)*Abrechnungstabellen!D14/100</f>
        <v>#VALUE!</v>
      </c>
    </row>
    <row r="15" spans="1:28" ht="13.5" thickBot="1" x14ac:dyDescent="0.25">
      <c r="A15" s="82" t="s">
        <v>136</v>
      </c>
      <c r="B15" s="83">
        <v>1</v>
      </c>
      <c r="C15" s="84" t="s">
        <v>135</v>
      </c>
      <c r="D15" s="70">
        <v>7.03</v>
      </c>
      <c r="E15" s="85" t="e">
        <f>Angebotsformular!$F$4*Abrechnungstabellen!D15/100</f>
        <v>#VALUE!</v>
      </c>
      <c r="F15" s="86" t="e">
        <f>(Angebotsformular!$F$4+Angebotsformular!$F$12)*Abrechnungstabellen!D15/100</f>
        <v>#VALUE!</v>
      </c>
      <c r="G15" s="73"/>
      <c r="H15" s="87" t="s">
        <v>136</v>
      </c>
      <c r="I15" s="88">
        <v>1</v>
      </c>
      <c r="J15" s="460" t="s">
        <v>135</v>
      </c>
      <c r="K15" s="461"/>
      <c r="L15" s="76">
        <v>7.03</v>
      </c>
      <c r="M15" s="85" t="e">
        <f>Angebotsformular!$F$6*Abrechnungstabellen!D15/100</f>
        <v>#VALUE!</v>
      </c>
      <c r="N15" s="86" t="e">
        <f>(Angebotsformular!$F$6+Angebotsformular!$F$12)*Abrechnungstabellen!D15/100</f>
        <v>#VALUE!</v>
      </c>
      <c r="O15" s="73"/>
      <c r="P15" s="84" t="s">
        <v>136</v>
      </c>
      <c r="Q15" s="83">
        <v>1</v>
      </c>
      <c r="R15" s="84" t="s">
        <v>135</v>
      </c>
      <c r="S15" s="70">
        <v>7.03</v>
      </c>
      <c r="T15" s="71" t="e">
        <f>Angebotsformular!$F$8*Abrechnungstabellen!D15/100</f>
        <v>#VALUE!</v>
      </c>
      <c r="U15" s="72" t="e">
        <f>(Angebotsformular!$F$8+Angebotsformular!$F$12)*Abrechnungstabellen!D15/100</f>
        <v>#VALUE!</v>
      </c>
      <c r="V15" s="89"/>
      <c r="W15" s="90" t="s">
        <v>136</v>
      </c>
      <c r="X15" s="91">
        <v>1</v>
      </c>
      <c r="Y15" s="90" t="s">
        <v>135</v>
      </c>
      <c r="Z15" s="92">
        <v>7.03</v>
      </c>
      <c r="AA15" s="71" t="e">
        <f>Angebotsformular!$F$10*Abrechnungstabellen!D15/100</f>
        <v>#VALUE!</v>
      </c>
      <c r="AB15" s="77" t="e">
        <f>(Angebotsformular!$F$10+Angebotsformular!$F$12)*Abrechnungstabellen!D15/100</f>
        <v>#VALUE!</v>
      </c>
    </row>
    <row r="16" spans="1:28" s="101" customFormat="1" ht="6.75" customHeight="1" thickBot="1" x14ac:dyDescent="0.25">
      <c r="A16" s="93"/>
      <c r="B16" s="94"/>
      <c r="C16" s="94"/>
      <c r="D16" s="94"/>
      <c r="E16" s="94"/>
      <c r="F16" s="94"/>
      <c r="G16" s="95"/>
      <c r="H16" s="94"/>
      <c r="I16" s="94"/>
      <c r="J16" s="94"/>
      <c r="K16" s="94"/>
      <c r="L16" s="94"/>
      <c r="M16" s="94"/>
      <c r="N16" s="94"/>
      <c r="O16" s="95"/>
      <c r="P16" s="94"/>
      <c r="Q16" s="94"/>
      <c r="R16" s="94"/>
      <c r="S16" s="96"/>
      <c r="T16" s="97"/>
      <c r="U16" s="97"/>
      <c r="V16" s="97"/>
      <c r="W16" s="98"/>
      <c r="X16" s="99"/>
      <c r="Y16" s="98"/>
      <c r="Z16" s="100"/>
      <c r="AA16" s="97"/>
      <c r="AB16" s="97"/>
    </row>
    <row r="17" spans="1:19" ht="13.5" customHeight="1" x14ac:dyDescent="0.2">
      <c r="A17" s="447" t="s">
        <v>137</v>
      </c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</row>
    <row r="18" spans="1:19" ht="23.25" customHeight="1" thickBot="1" x14ac:dyDescent="0.25">
      <c r="A18" s="447"/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</row>
    <row r="19" spans="1:19" ht="30" customHeight="1" thickBot="1" x14ac:dyDescent="0.25">
      <c r="A19" s="448" t="s">
        <v>126</v>
      </c>
      <c r="B19" s="449"/>
      <c r="C19" s="449"/>
      <c r="D19" s="449"/>
      <c r="E19" s="449"/>
      <c r="F19" s="449"/>
      <c r="G19" s="449"/>
      <c r="H19" s="449"/>
      <c r="I19" s="449"/>
      <c r="J19" s="58"/>
      <c r="K19" s="450" t="s">
        <v>138</v>
      </c>
      <c r="L19" s="450"/>
      <c r="M19" s="450"/>
      <c r="N19" s="450"/>
      <c r="O19" s="450"/>
      <c r="P19" s="450"/>
      <c r="Q19" s="450"/>
      <c r="R19" s="450"/>
      <c r="S19" s="451"/>
    </row>
    <row r="20" spans="1:19" ht="39.75" customHeight="1" thickTop="1" thickBot="1" x14ac:dyDescent="0.25">
      <c r="A20" s="102" t="s">
        <v>139</v>
      </c>
      <c r="B20" s="452" t="s">
        <v>130</v>
      </c>
      <c r="C20" s="453"/>
      <c r="D20" s="454"/>
      <c r="E20" s="103" t="s">
        <v>140</v>
      </c>
      <c r="F20" s="442" t="s">
        <v>141</v>
      </c>
      <c r="G20" s="443"/>
      <c r="H20" s="104" t="s">
        <v>142</v>
      </c>
      <c r="I20" s="105" t="s">
        <v>143</v>
      </c>
      <c r="J20" s="62"/>
      <c r="K20" s="106" t="s">
        <v>139</v>
      </c>
      <c r="L20" s="455" t="s">
        <v>130</v>
      </c>
      <c r="M20" s="456"/>
      <c r="N20" s="456"/>
      <c r="O20" s="457"/>
      <c r="P20" s="107" t="s">
        <v>140</v>
      </c>
      <c r="Q20" s="108" t="s">
        <v>141</v>
      </c>
      <c r="R20" s="109" t="s">
        <v>142</v>
      </c>
      <c r="S20" s="109" t="s">
        <v>143</v>
      </c>
    </row>
    <row r="21" spans="1:19" x14ac:dyDescent="0.2">
      <c r="A21" s="110" t="s">
        <v>14</v>
      </c>
      <c r="B21" s="426" t="s">
        <v>144</v>
      </c>
      <c r="C21" s="427"/>
      <c r="D21" s="428"/>
      <c r="E21" s="111">
        <v>5.5640000000000009</v>
      </c>
      <c r="F21" s="434">
        <v>25.2</v>
      </c>
      <c r="G21" s="435"/>
      <c r="H21" s="112">
        <f>Angebotsformular!$N$7*(F21+E21)/100</f>
        <v>0</v>
      </c>
      <c r="I21" s="113">
        <f>(Angebotsformular!$N$7+Angebotsformular!$N$11)*(F21+E21)/100</f>
        <v>0</v>
      </c>
      <c r="J21" s="73"/>
      <c r="K21" s="114" t="s">
        <v>14</v>
      </c>
      <c r="L21" s="436" t="s">
        <v>144</v>
      </c>
      <c r="M21" s="437"/>
      <c r="N21" s="437"/>
      <c r="O21" s="438"/>
      <c r="P21" s="115">
        <v>5.5640000000000009</v>
      </c>
      <c r="Q21" s="116">
        <v>25.2</v>
      </c>
      <c r="R21" s="112">
        <f>Angebotsformular!$N$9*(Q21+P21)/100</f>
        <v>0</v>
      </c>
      <c r="S21" s="112">
        <f>(Angebotsformular!$N$9+Angebotsformular!$N$11)*(P21+Q21)/100</f>
        <v>0</v>
      </c>
    </row>
    <row r="22" spans="1:19" x14ac:dyDescent="0.2">
      <c r="A22" s="117" t="s">
        <v>14</v>
      </c>
      <c r="B22" s="426" t="s">
        <v>145</v>
      </c>
      <c r="C22" s="427"/>
      <c r="D22" s="428"/>
      <c r="E22" s="118">
        <v>5.5640000000000009</v>
      </c>
      <c r="F22" s="429">
        <v>24.8</v>
      </c>
      <c r="G22" s="430"/>
      <c r="H22" s="112">
        <f>Angebotsformular!$N$7*(F22+E22)/100</f>
        <v>0</v>
      </c>
      <c r="I22" s="113">
        <f>(Angebotsformular!$N$7+Angebotsformular!$N$11)*(F22+E22)/100</f>
        <v>0</v>
      </c>
      <c r="J22" s="73"/>
      <c r="K22" s="114" t="s">
        <v>14</v>
      </c>
      <c r="L22" s="431" t="s">
        <v>145</v>
      </c>
      <c r="M22" s="432"/>
      <c r="N22" s="432"/>
      <c r="O22" s="433"/>
      <c r="P22" s="119">
        <v>5.5640000000000009</v>
      </c>
      <c r="Q22" s="116">
        <v>24.8</v>
      </c>
      <c r="R22" s="112">
        <f>Angebotsformular!$N$9*(Q22+P22)/100</f>
        <v>0</v>
      </c>
      <c r="S22" s="112">
        <f>(Angebotsformular!$N$9+Angebotsformular!$N$11)*(P22+Q22)/100</f>
        <v>0</v>
      </c>
    </row>
    <row r="23" spans="1:19" x14ac:dyDescent="0.2">
      <c r="A23" s="117" t="s">
        <v>14</v>
      </c>
      <c r="B23" s="426" t="s">
        <v>146</v>
      </c>
      <c r="C23" s="427"/>
      <c r="D23" s="428"/>
      <c r="E23" s="118">
        <v>5.5640000000000009</v>
      </c>
      <c r="F23" s="429">
        <v>24.5</v>
      </c>
      <c r="G23" s="430"/>
      <c r="H23" s="112">
        <f>Angebotsformular!$N$7*(F23+E23)/100</f>
        <v>0</v>
      </c>
      <c r="I23" s="113">
        <f>(Angebotsformular!$N$7+Angebotsformular!$N$11)*(F23+E23)/100</f>
        <v>0</v>
      </c>
      <c r="J23" s="73"/>
      <c r="K23" s="114" t="s">
        <v>14</v>
      </c>
      <c r="L23" s="431" t="s">
        <v>146</v>
      </c>
      <c r="M23" s="432"/>
      <c r="N23" s="432"/>
      <c r="O23" s="433"/>
      <c r="P23" s="119">
        <v>5.5640000000000009</v>
      </c>
      <c r="Q23" s="116">
        <v>24.5</v>
      </c>
      <c r="R23" s="112">
        <f>Angebotsformular!$N$9*(Q23+P23)/100</f>
        <v>0</v>
      </c>
      <c r="S23" s="112">
        <f>(Angebotsformular!$N$9+Angebotsformular!$N$11)*(P23+Q23)/100</f>
        <v>0</v>
      </c>
    </row>
    <row r="24" spans="1:19" x14ac:dyDescent="0.2">
      <c r="A24" s="117" t="s">
        <v>14</v>
      </c>
      <c r="B24" s="426" t="s">
        <v>147</v>
      </c>
      <c r="C24" s="427"/>
      <c r="D24" s="428"/>
      <c r="E24" s="118">
        <v>5.2130000000000001</v>
      </c>
      <c r="F24" s="429">
        <v>22.52</v>
      </c>
      <c r="G24" s="430"/>
      <c r="H24" s="112">
        <f>Angebotsformular!$N$7*(F24+E24)/100</f>
        <v>0</v>
      </c>
      <c r="I24" s="113">
        <f>(Angebotsformular!$N$7+Angebotsformular!$N$11)*(F24+E24)/100</f>
        <v>0</v>
      </c>
      <c r="J24" s="73"/>
      <c r="K24" s="114" t="s">
        <v>14</v>
      </c>
      <c r="L24" s="431" t="s">
        <v>147</v>
      </c>
      <c r="M24" s="432"/>
      <c r="N24" s="432"/>
      <c r="O24" s="433"/>
      <c r="P24" s="119">
        <v>5.2130000000000001</v>
      </c>
      <c r="Q24" s="116">
        <v>22.52</v>
      </c>
      <c r="R24" s="112">
        <f>Angebotsformular!$N$9*(Q24+P24)/100</f>
        <v>0</v>
      </c>
      <c r="S24" s="112">
        <f>(Angebotsformular!$N$9+Angebotsformular!$N$11)*(P24+Q24)/100</f>
        <v>0</v>
      </c>
    </row>
    <row r="25" spans="1:19" x14ac:dyDescent="0.2">
      <c r="A25" s="117" t="s">
        <v>14</v>
      </c>
      <c r="B25" s="426" t="s">
        <v>148</v>
      </c>
      <c r="C25" s="427"/>
      <c r="D25" s="428"/>
      <c r="E25" s="118">
        <v>4.8620000000000001</v>
      </c>
      <c r="F25" s="429">
        <v>20.7</v>
      </c>
      <c r="G25" s="430"/>
      <c r="H25" s="112">
        <f>Angebotsformular!$N$7*(F25+E25)/100</f>
        <v>0</v>
      </c>
      <c r="I25" s="113">
        <f>(Angebotsformular!$N$7+Angebotsformular!$N$11)*(F25+E25)/100</f>
        <v>0</v>
      </c>
      <c r="J25" s="73"/>
      <c r="K25" s="114" t="s">
        <v>14</v>
      </c>
      <c r="L25" s="431" t="s">
        <v>148</v>
      </c>
      <c r="M25" s="432"/>
      <c r="N25" s="432"/>
      <c r="O25" s="433"/>
      <c r="P25" s="119">
        <v>4.8620000000000001</v>
      </c>
      <c r="Q25" s="116">
        <v>20.7</v>
      </c>
      <c r="R25" s="112">
        <f>Angebotsformular!$N$9*(Q25+P25)/100</f>
        <v>0</v>
      </c>
      <c r="S25" s="112">
        <f>(Angebotsformular!$N$9+Angebotsformular!$N$11)*(P25+Q25)/100</f>
        <v>0</v>
      </c>
    </row>
    <row r="26" spans="1:19" x14ac:dyDescent="0.2">
      <c r="A26" s="117" t="s">
        <v>14</v>
      </c>
      <c r="B26" s="426" t="s">
        <v>149</v>
      </c>
      <c r="C26" s="427"/>
      <c r="D26" s="428"/>
      <c r="E26" s="118">
        <v>4.3159999999999998</v>
      </c>
      <c r="F26" s="429">
        <v>18.97</v>
      </c>
      <c r="G26" s="430"/>
      <c r="H26" s="112">
        <f>Angebotsformular!$N$7*(F26+E26)/100</f>
        <v>0</v>
      </c>
      <c r="I26" s="113">
        <f>(Angebotsformular!$N$7+Angebotsformular!$N$11)*(F26+E26)/100</f>
        <v>0</v>
      </c>
      <c r="J26" s="73"/>
      <c r="K26" s="114" t="s">
        <v>14</v>
      </c>
      <c r="L26" s="431" t="s">
        <v>149</v>
      </c>
      <c r="M26" s="432"/>
      <c r="N26" s="432"/>
      <c r="O26" s="433"/>
      <c r="P26" s="119">
        <v>4.3159999999999998</v>
      </c>
      <c r="Q26" s="116">
        <v>18.97</v>
      </c>
      <c r="R26" s="112">
        <f>Angebotsformular!$N$9*(Q26+P26)/100</f>
        <v>0</v>
      </c>
      <c r="S26" s="112">
        <f>(Angebotsformular!$N$9+Angebotsformular!$N$11)*(P26+Q26)/100</f>
        <v>0</v>
      </c>
    </row>
    <row r="27" spans="1:19" x14ac:dyDescent="0.2">
      <c r="A27" s="117" t="s">
        <v>14</v>
      </c>
      <c r="B27" s="426" t="s">
        <v>150</v>
      </c>
      <c r="C27" s="427"/>
      <c r="D27" s="428"/>
      <c r="E27" s="118">
        <v>3.9520000000000004</v>
      </c>
      <c r="F27" s="429">
        <v>17.690000000000001</v>
      </c>
      <c r="G27" s="430"/>
      <c r="H27" s="112">
        <f>Angebotsformular!$N$7*(F27+E27)/100</f>
        <v>0</v>
      </c>
      <c r="I27" s="113">
        <f>(Angebotsformular!$N$7+Angebotsformular!$N$11)*(F27+E27)/100</f>
        <v>0</v>
      </c>
      <c r="J27" s="73"/>
      <c r="K27" s="114" t="s">
        <v>14</v>
      </c>
      <c r="L27" s="431" t="s">
        <v>150</v>
      </c>
      <c r="M27" s="432"/>
      <c r="N27" s="432"/>
      <c r="O27" s="433"/>
      <c r="P27" s="119">
        <v>3.9520000000000004</v>
      </c>
      <c r="Q27" s="116">
        <v>17.690000000000001</v>
      </c>
      <c r="R27" s="112">
        <f>Angebotsformular!$N$9*(Q27+P27)/100</f>
        <v>0</v>
      </c>
      <c r="S27" s="112">
        <f>(Angebotsformular!$N$9+Angebotsformular!$N$11)*(P27+Q27)/100</f>
        <v>0</v>
      </c>
    </row>
    <row r="28" spans="1:19" x14ac:dyDescent="0.2">
      <c r="A28" s="117" t="s">
        <v>14</v>
      </c>
      <c r="B28" s="426" t="s">
        <v>151</v>
      </c>
      <c r="C28" s="427"/>
      <c r="D28" s="428"/>
      <c r="E28" s="118">
        <v>3.601</v>
      </c>
      <c r="F28" s="429">
        <v>16.27</v>
      </c>
      <c r="G28" s="430"/>
      <c r="H28" s="112">
        <f>Angebotsformular!$N$7*(F28+E28)/100</f>
        <v>0</v>
      </c>
      <c r="I28" s="113">
        <f>(Angebotsformular!$N$7+Angebotsformular!$N$11)*(F28+E28)/100</f>
        <v>0</v>
      </c>
      <c r="J28" s="73"/>
      <c r="K28" s="114" t="s">
        <v>14</v>
      </c>
      <c r="L28" s="431" t="s">
        <v>151</v>
      </c>
      <c r="M28" s="432"/>
      <c r="N28" s="432"/>
      <c r="O28" s="433"/>
      <c r="P28" s="119">
        <v>3.601</v>
      </c>
      <c r="Q28" s="116">
        <v>16.27</v>
      </c>
      <c r="R28" s="112">
        <f>Angebotsformular!$N$9*(Q28+P28)/100</f>
        <v>0</v>
      </c>
      <c r="S28" s="112">
        <f>(Angebotsformular!$N$9+Angebotsformular!$N$11)*(P28+Q28)/100</f>
        <v>0</v>
      </c>
    </row>
    <row r="29" spans="1:19" x14ac:dyDescent="0.2">
      <c r="A29" s="117" t="s">
        <v>14</v>
      </c>
      <c r="B29" s="426" t="s">
        <v>152</v>
      </c>
      <c r="C29" s="427"/>
      <c r="D29" s="428"/>
      <c r="E29" s="118">
        <v>2.8730000000000002</v>
      </c>
      <c r="F29" s="429">
        <v>14.5</v>
      </c>
      <c r="G29" s="430"/>
      <c r="H29" s="112">
        <f>Angebotsformular!$N$7*(F29+E29)/100</f>
        <v>0</v>
      </c>
      <c r="I29" s="113">
        <f>(Angebotsformular!$N$7+Angebotsformular!$N$11)*(F29+E29)/100</f>
        <v>0</v>
      </c>
      <c r="J29" s="73"/>
      <c r="K29" s="114" t="s">
        <v>14</v>
      </c>
      <c r="L29" s="431" t="s">
        <v>152</v>
      </c>
      <c r="M29" s="432"/>
      <c r="N29" s="432"/>
      <c r="O29" s="433"/>
      <c r="P29" s="119">
        <v>2.8730000000000002</v>
      </c>
      <c r="Q29" s="116">
        <v>14.5</v>
      </c>
      <c r="R29" s="112">
        <f>Angebotsformular!$N$9*(Q29+P29)/100</f>
        <v>0</v>
      </c>
      <c r="S29" s="112">
        <f>(Angebotsformular!$N$9+Angebotsformular!$N$11)*(P29+Q29)/100</f>
        <v>0</v>
      </c>
    </row>
    <row r="30" spans="1:19" x14ac:dyDescent="0.2">
      <c r="A30" s="117" t="s">
        <v>14</v>
      </c>
      <c r="B30" s="426" t="s">
        <v>153</v>
      </c>
      <c r="C30" s="427"/>
      <c r="D30" s="428"/>
      <c r="E30" s="118">
        <v>2.5219999999999998</v>
      </c>
      <c r="F30" s="429">
        <v>13.49</v>
      </c>
      <c r="G30" s="430"/>
      <c r="H30" s="112">
        <f>Angebotsformular!$N$7*(F30+E30)/100</f>
        <v>0</v>
      </c>
      <c r="I30" s="113">
        <f>(Angebotsformular!$N$7+Angebotsformular!$N$11)*(F30+E30)/100</f>
        <v>0</v>
      </c>
      <c r="J30" s="73"/>
      <c r="K30" s="114" t="s">
        <v>14</v>
      </c>
      <c r="L30" s="431" t="s">
        <v>153</v>
      </c>
      <c r="M30" s="432"/>
      <c r="N30" s="432"/>
      <c r="O30" s="433"/>
      <c r="P30" s="119">
        <v>2.5219999999999998</v>
      </c>
      <c r="Q30" s="116">
        <v>13.49</v>
      </c>
      <c r="R30" s="112">
        <f>Angebotsformular!$N$9*(Q30+P30)/100</f>
        <v>0</v>
      </c>
      <c r="S30" s="112">
        <f>(Angebotsformular!$N$9+Angebotsformular!$N$11)*(P30+Q30)/100</f>
        <v>0</v>
      </c>
    </row>
    <row r="31" spans="1:19" x14ac:dyDescent="0.2">
      <c r="A31" s="117" t="s">
        <v>14</v>
      </c>
      <c r="B31" s="426" t="s">
        <v>154</v>
      </c>
      <c r="C31" s="427"/>
      <c r="D31" s="428"/>
      <c r="E31" s="118">
        <v>2.1579999999999999</v>
      </c>
      <c r="F31" s="429">
        <v>11.09</v>
      </c>
      <c r="G31" s="430"/>
      <c r="H31" s="112">
        <f>Angebotsformular!$N$7*(F31+E31)/100</f>
        <v>0</v>
      </c>
      <c r="I31" s="113">
        <f>(Angebotsformular!$N$7+Angebotsformular!$N$11)*(F31+E31)/100</f>
        <v>0</v>
      </c>
      <c r="J31" s="73"/>
      <c r="K31" s="114" t="s">
        <v>14</v>
      </c>
      <c r="L31" s="431" t="s">
        <v>154</v>
      </c>
      <c r="M31" s="432"/>
      <c r="N31" s="432"/>
      <c r="O31" s="433"/>
      <c r="P31" s="119">
        <v>2.1579999999999999</v>
      </c>
      <c r="Q31" s="116">
        <v>11.09</v>
      </c>
      <c r="R31" s="112">
        <f>Angebotsformular!$N$9*(Q31+P31)/100</f>
        <v>0</v>
      </c>
      <c r="S31" s="112">
        <f>(Angebotsformular!$N$9+Angebotsformular!$N$11)*(P31+Q31)/100</f>
        <v>0</v>
      </c>
    </row>
    <row r="32" spans="1:19" ht="13.5" thickBot="1" x14ac:dyDescent="0.25">
      <c r="A32" s="117" t="s">
        <v>14</v>
      </c>
      <c r="B32" s="426" t="s">
        <v>155</v>
      </c>
      <c r="C32" s="427"/>
      <c r="D32" s="428"/>
      <c r="E32" s="120">
        <v>1.625</v>
      </c>
      <c r="F32" s="429">
        <v>9.24</v>
      </c>
      <c r="G32" s="430"/>
      <c r="H32" s="112">
        <f>Angebotsformular!$N$7*(F32+E32)/100</f>
        <v>0</v>
      </c>
      <c r="I32" s="113">
        <f>(Angebotsformular!$N$7+Angebotsformular!$N$11)*(F32+E32)/100</f>
        <v>0</v>
      </c>
      <c r="J32" s="73"/>
      <c r="K32" s="114" t="s">
        <v>14</v>
      </c>
      <c r="L32" s="431" t="s">
        <v>155</v>
      </c>
      <c r="M32" s="432"/>
      <c r="N32" s="432"/>
      <c r="O32" s="433"/>
      <c r="P32" s="121">
        <v>1.625</v>
      </c>
      <c r="Q32" s="116">
        <v>9.24</v>
      </c>
      <c r="R32" s="112">
        <f>Angebotsformular!$N$9*(Q32+P32)/100</f>
        <v>0</v>
      </c>
      <c r="S32" s="112">
        <f>(Angebotsformular!$N$9+Angebotsformular!$N$11)*(P32+Q32)/100</f>
        <v>0</v>
      </c>
    </row>
    <row r="33" spans="1:19" s="101" customFormat="1" ht="7.5" customHeight="1" thickBot="1" x14ac:dyDescent="0.25">
      <c r="A33" s="122"/>
      <c r="B33" s="123"/>
      <c r="C33" s="123"/>
      <c r="D33" s="123"/>
      <c r="E33" s="124"/>
      <c r="F33" s="124"/>
      <c r="G33" s="124"/>
      <c r="H33" s="125"/>
      <c r="I33" s="125"/>
      <c r="J33" s="97"/>
      <c r="K33" s="123"/>
      <c r="L33" s="126"/>
      <c r="M33" s="126"/>
      <c r="N33" s="126"/>
      <c r="O33" s="126"/>
      <c r="P33" s="124"/>
      <c r="Q33" s="124"/>
      <c r="R33" s="125"/>
      <c r="S33" s="127"/>
    </row>
    <row r="34" spans="1:19" ht="39.75" customHeight="1" thickBot="1" x14ac:dyDescent="0.25">
      <c r="A34" s="128" t="s">
        <v>139</v>
      </c>
      <c r="B34" s="439" t="s">
        <v>130</v>
      </c>
      <c r="C34" s="440"/>
      <c r="D34" s="441"/>
      <c r="E34" s="129" t="s">
        <v>140</v>
      </c>
      <c r="F34" s="442" t="s">
        <v>141</v>
      </c>
      <c r="G34" s="443"/>
      <c r="H34" s="128" t="s">
        <v>142</v>
      </c>
      <c r="I34" s="130" t="s">
        <v>143</v>
      </c>
      <c r="J34" s="62"/>
      <c r="K34" s="131" t="s">
        <v>139</v>
      </c>
      <c r="L34" s="444" t="s">
        <v>130</v>
      </c>
      <c r="M34" s="445"/>
      <c r="N34" s="445"/>
      <c r="O34" s="446"/>
      <c r="P34" s="132" t="s">
        <v>140</v>
      </c>
      <c r="Q34" s="133" t="s">
        <v>141</v>
      </c>
      <c r="R34" s="134" t="s">
        <v>142</v>
      </c>
      <c r="S34" s="134" t="s">
        <v>143</v>
      </c>
    </row>
    <row r="35" spans="1:19" x14ac:dyDescent="0.2">
      <c r="A35" s="110" t="s">
        <v>16</v>
      </c>
      <c r="B35" s="426" t="s">
        <v>144</v>
      </c>
      <c r="C35" s="427"/>
      <c r="D35" s="428"/>
      <c r="E35" s="111">
        <v>3.9520000000000004</v>
      </c>
      <c r="F35" s="434">
        <v>24.84</v>
      </c>
      <c r="G35" s="435"/>
      <c r="H35" s="112">
        <f>Angebotsformular!$N$7*(F35+E35)/100</f>
        <v>0</v>
      </c>
      <c r="I35" s="113">
        <f>(Angebotsformular!$N$7+Angebotsformular!$N$11)*(F35+E35)/100</f>
        <v>0</v>
      </c>
      <c r="J35" s="73"/>
      <c r="K35" s="114" t="s">
        <v>16</v>
      </c>
      <c r="L35" s="436" t="s">
        <v>144</v>
      </c>
      <c r="M35" s="437"/>
      <c r="N35" s="437"/>
      <c r="O35" s="438"/>
      <c r="P35" s="135">
        <v>3.9520000000000004</v>
      </c>
      <c r="Q35" s="116">
        <v>24.84</v>
      </c>
      <c r="R35" s="112">
        <f>Angebotsformular!$N$9*(Q35+P35)/100</f>
        <v>0</v>
      </c>
      <c r="S35" s="112">
        <f>(Angebotsformular!$N$9+Angebotsformular!$N$11)*(P35+Q35)/100</f>
        <v>0</v>
      </c>
    </row>
    <row r="36" spans="1:19" x14ac:dyDescent="0.2">
      <c r="A36" s="117" t="s">
        <v>16</v>
      </c>
      <c r="B36" s="426" t="s">
        <v>145</v>
      </c>
      <c r="C36" s="427"/>
      <c r="D36" s="428"/>
      <c r="E36" s="118">
        <v>3.9520000000000004</v>
      </c>
      <c r="F36" s="429">
        <v>23.6</v>
      </c>
      <c r="G36" s="430"/>
      <c r="H36" s="112">
        <f>Angebotsformular!$N$7*(F36+E36)/100</f>
        <v>0</v>
      </c>
      <c r="I36" s="113">
        <f>(Angebotsformular!$N$7+Angebotsformular!$N$11)*(F36+E36)/100</f>
        <v>0</v>
      </c>
      <c r="J36" s="73"/>
      <c r="K36" s="114" t="s">
        <v>16</v>
      </c>
      <c r="L36" s="431" t="s">
        <v>145</v>
      </c>
      <c r="M36" s="432"/>
      <c r="N36" s="432"/>
      <c r="O36" s="433"/>
      <c r="P36" s="136">
        <v>3.9520000000000004</v>
      </c>
      <c r="Q36" s="116">
        <v>23.6</v>
      </c>
      <c r="R36" s="112">
        <f>Angebotsformular!$N$9*(Q36+P36)/100</f>
        <v>0</v>
      </c>
      <c r="S36" s="112">
        <f>(Angebotsformular!$N$9+Angebotsformular!$N$11)*(P36+Q36)/100</f>
        <v>0</v>
      </c>
    </row>
    <row r="37" spans="1:19" x14ac:dyDescent="0.2">
      <c r="A37" s="117" t="s">
        <v>16</v>
      </c>
      <c r="B37" s="426" t="s">
        <v>146</v>
      </c>
      <c r="C37" s="427"/>
      <c r="D37" s="428"/>
      <c r="E37" s="118">
        <v>3.9520000000000004</v>
      </c>
      <c r="F37" s="429">
        <v>22.36</v>
      </c>
      <c r="G37" s="430"/>
      <c r="H37" s="112">
        <f>Angebotsformular!$N$7*(F37+E37)/100</f>
        <v>0</v>
      </c>
      <c r="I37" s="113">
        <f>(Angebotsformular!$N$7+Angebotsformular!$N$11)*(F37+E37)/100</f>
        <v>0</v>
      </c>
      <c r="J37" s="73"/>
      <c r="K37" s="114" t="s">
        <v>16</v>
      </c>
      <c r="L37" s="431" t="s">
        <v>146</v>
      </c>
      <c r="M37" s="432"/>
      <c r="N37" s="432"/>
      <c r="O37" s="433"/>
      <c r="P37" s="136">
        <v>3.9520000000000004</v>
      </c>
      <c r="Q37" s="116">
        <v>22.36</v>
      </c>
      <c r="R37" s="112">
        <f>Angebotsformular!$N$9*(Q37+P37)/100</f>
        <v>0</v>
      </c>
      <c r="S37" s="112">
        <f>(Angebotsformular!$N$9+Angebotsformular!$N$11)*(P37+Q37)/100</f>
        <v>0</v>
      </c>
    </row>
    <row r="38" spans="1:19" x14ac:dyDescent="0.2">
      <c r="A38" s="117" t="s">
        <v>16</v>
      </c>
      <c r="B38" s="426" t="s">
        <v>147</v>
      </c>
      <c r="C38" s="427"/>
      <c r="D38" s="428"/>
      <c r="E38" s="118">
        <v>3.601</v>
      </c>
      <c r="F38" s="429">
        <v>21.27</v>
      </c>
      <c r="G38" s="430"/>
      <c r="H38" s="112">
        <f>Angebotsformular!$N$7*(F38+E38)/100</f>
        <v>0</v>
      </c>
      <c r="I38" s="113">
        <f>(Angebotsformular!$N$7+Angebotsformular!$N$11)*(F38+E38)/100</f>
        <v>0</v>
      </c>
      <c r="J38" s="73"/>
      <c r="K38" s="114" t="s">
        <v>16</v>
      </c>
      <c r="L38" s="431" t="s">
        <v>147</v>
      </c>
      <c r="M38" s="432"/>
      <c r="N38" s="432"/>
      <c r="O38" s="433"/>
      <c r="P38" s="136">
        <v>3.601</v>
      </c>
      <c r="Q38" s="116">
        <v>21.27</v>
      </c>
      <c r="R38" s="112">
        <f>Angebotsformular!$N$9*(Q38+P38)/100</f>
        <v>0</v>
      </c>
      <c r="S38" s="112">
        <f>(Angebotsformular!$N$9+Angebotsformular!$N$11)*(P38+Q38)/100</f>
        <v>0</v>
      </c>
    </row>
    <row r="39" spans="1:19" x14ac:dyDescent="0.2">
      <c r="A39" s="117" t="s">
        <v>16</v>
      </c>
      <c r="B39" s="426" t="s">
        <v>148</v>
      </c>
      <c r="C39" s="427"/>
      <c r="D39" s="428"/>
      <c r="E39" s="118">
        <v>2.8730000000000002</v>
      </c>
      <c r="F39" s="429">
        <v>18.21</v>
      </c>
      <c r="G39" s="430"/>
      <c r="H39" s="112">
        <f>Angebotsformular!$N$7*(F39+E39)/100</f>
        <v>0</v>
      </c>
      <c r="I39" s="113">
        <f>(Angebotsformular!$N$7+Angebotsformular!$N$11)*(F39+E39)/100</f>
        <v>0</v>
      </c>
      <c r="J39" s="73"/>
      <c r="K39" s="114" t="s">
        <v>16</v>
      </c>
      <c r="L39" s="431" t="s">
        <v>148</v>
      </c>
      <c r="M39" s="432"/>
      <c r="N39" s="432"/>
      <c r="O39" s="433"/>
      <c r="P39" s="136">
        <v>2.8730000000000002</v>
      </c>
      <c r="Q39" s="116">
        <v>18.21</v>
      </c>
      <c r="R39" s="112">
        <f>Angebotsformular!$N$9*(Q39+P39)/100</f>
        <v>0</v>
      </c>
      <c r="S39" s="112">
        <f>(Angebotsformular!$N$9+Angebotsformular!$N$11)*(P39+Q39)/100</f>
        <v>0</v>
      </c>
    </row>
    <row r="40" spans="1:19" x14ac:dyDescent="0.2">
      <c r="A40" s="117" t="s">
        <v>16</v>
      </c>
      <c r="B40" s="426" t="s">
        <v>149</v>
      </c>
      <c r="C40" s="427"/>
      <c r="D40" s="428"/>
      <c r="E40" s="118">
        <v>2.7040000000000002</v>
      </c>
      <c r="F40" s="429">
        <v>17.079999999999998</v>
      </c>
      <c r="G40" s="430"/>
      <c r="H40" s="112">
        <f>Angebotsformular!$N$7*(F40+E40)/100</f>
        <v>0</v>
      </c>
      <c r="I40" s="113">
        <f>(Angebotsformular!$N$7+Angebotsformular!$N$11)*(F40+E40)/100</f>
        <v>0</v>
      </c>
      <c r="J40" s="73"/>
      <c r="K40" s="114" t="s">
        <v>16</v>
      </c>
      <c r="L40" s="431" t="s">
        <v>149</v>
      </c>
      <c r="M40" s="432"/>
      <c r="N40" s="432"/>
      <c r="O40" s="433"/>
      <c r="P40" s="136">
        <v>2.7040000000000002</v>
      </c>
      <c r="Q40" s="116">
        <v>17.079999999999998</v>
      </c>
      <c r="R40" s="112">
        <f>Angebotsformular!$N$9*(Q40+P40)/100</f>
        <v>0</v>
      </c>
      <c r="S40" s="112">
        <f>(Angebotsformular!$N$9+Angebotsformular!$N$11)*(P40+Q40)/100</f>
        <v>0</v>
      </c>
    </row>
    <row r="41" spans="1:19" x14ac:dyDescent="0.2">
      <c r="A41" s="117" t="s">
        <v>16</v>
      </c>
      <c r="B41" s="426" t="s">
        <v>150</v>
      </c>
      <c r="C41" s="427"/>
      <c r="D41" s="428"/>
      <c r="E41" s="118">
        <v>2.1579999999999999</v>
      </c>
      <c r="F41" s="429">
        <v>15.16</v>
      </c>
      <c r="G41" s="430"/>
      <c r="H41" s="112">
        <f>Angebotsformular!$N$7*(F41+E41)/100</f>
        <v>0</v>
      </c>
      <c r="I41" s="113">
        <f>(Angebotsformular!$N$7+Angebotsformular!$N$11)*(F41+E41)/100</f>
        <v>0</v>
      </c>
      <c r="J41" s="73"/>
      <c r="K41" s="114" t="s">
        <v>16</v>
      </c>
      <c r="L41" s="431" t="s">
        <v>150</v>
      </c>
      <c r="M41" s="432"/>
      <c r="N41" s="432"/>
      <c r="O41" s="433"/>
      <c r="P41" s="136">
        <v>2.1579999999999999</v>
      </c>
      <c r="Q41" s="116">
        <v>15.16</v>
      </c>
      <c r="R41" s="112">
        <f>Angebotsformular!$N$9*(Q41+P41)/100</f>
        <v>0</v>
      </c>
      <c r="S41" s="112">
        <f>(Angebotsformular!$N$9+Angebotsformular!$N$11)*(P41+Q41)/100</f>
        <v>0</v>
      </c>
    </row>
    <row r="42" spans="1:19" x14ac:dyDescent="0.2">
      <c r="A42" s="117" t="s">
        <v>16</v>
      </c>
      <c r="B42" s="426" t="s">
        <v>151</v>
      </c>
      <c r="C42" s="427"/>
      <c r="D42" s="428"/>
      <c r="E42" s="118">
        <v>1.7939999999999998</v>
      </c>
      <c r="F42" s="429">
        <v>13.38</v>
      </c>
      <c r="G42" s="430"/>
      <c r="H42" s="112">
        <f>Angebotsformular!$N$7*(F42+E42)/100</f>
        <v>0</v>
      </c>
      <c r="I42" s="113">
        <f>(Angebotsformular!$N$7+Angebotsformular!$N$11)*(F42+E42)/100</f>
        <v>0</v>
      </c>
      <c r="J42" s="73"/>
      <c r="K42" s="114" t="s">
        <v>16</v>
      </c>
      <c r="L42" s="431" t="s">
        <v>151</v>
      </c>
      <c r="M42" s="432"/>
      <c r="N42" s="432"/>
      <c r="O42" s="433"/>
      <c r="P42" s="136">
        <v>1.7939999999999998</v>
      </c>
      <c r="Q42" s="116">
        <v>13.38</v>
      </c>
      <c r="R42" s="112">
        <f>Angebotsformular!$N$9*(Q42+P42)/100</f>
        <v>0</v>
      </c>
      <c r="S42" s="112">
        <f>(Angebotsformular!$N$9+Angebotsformular!$N$11)*(P42+Q42)/100</f>
        <v>0</v>
      </c>
    </row>
    <row r="43" spans="1:19" x14ac:dyDescent="0.2">
      <c r="A43" s="117" t="s">
        <v>16</v>
      </c>
      <c r="B43" s="426" t="s">
        <v>152</v>
      </c>
      <c r="C43" s="427"/>
      <c r="D43" s="428"/>
      <c r="E43" s="118">
        <v>1.4430000000000003</v>
      </c>
      <c r="F43" s="429">
        <v>11.61</v>
      </c>
      <c r="G43" s="430"/>
      <c r="H43" s="112">
        <f>Angebotsformular!$N$7*(F43+E43)/100</f>
        <v>0</v>
      </c>
      <c r="I43" s="113">
        <f>(Angebotsformular!$N$7+Angebotsformular!$N$11)*(F43+E43)/100</f>
        <v>0</v>
      </c>
      <c r="J43" s="73"/>
      <c r="K43" s="114" t="s">
        <v>16</v>
      </c>
      <c r="L43" s="431" t="s">
        <v>152</v>
      </c>
      <c r="M43" s="432"/>
      <c r="N43" s="432"/>
      <c r="O43" s="433"/>
      <c r="P43" s="136">
        <v>1.4430000000000003</v>
      </c>
      <c r="Q43" s="116">
        <v>11.61</v>
      </c>
      <c r="R43" s="112">
        <f>Angebotsformular!$N$9*(Q43+P43)/100</f>
        <v>0</v>
      </c>
      <c r="S43" s="112">
        <f>(Angebotsformular!$N$9+Angebotsformular!$N$11)*(P43+Q43)/100</f>
        <v>0</v>
      </c>
    </row>
    <row r="44" spans="1:19" x14ac:dyDescent="0.2">
      <c r="A44" s="117" t="s">
        <v>16</v>
      </c>
      <c r="B44" s="426" t="s">
        <v>153</v>
      </c>
      <c r="C44" s="427"/>
      <c r="D44" s="428"/>
      <c r="E44" s="118">
        <v>1.079</v>
      </c>
      <c r="F44" s="429">
        <v>9.6300000000000008</v>
      </c>
      <c r="G44" s="430"/>
      <c r="H44" s="112">
        <f>Angebotsformular!$N$7*(F44+E44)/100</f>
        <v>0</v>
      </c>
      <c r="I44" s="113">
        <f>(Angebotsformular!$N$7+Angebotsformular!$N$11)*(F44+E44)/100</f>
        <v>0</v>
      </c>
      <c r="J44" s="73"/>
      <c r="K44" s="114" t="s">
        <v>16</v>
      </c>
      <c r="L44" s="431" t="s">
        <v>153</v>
      </c>
      <c r="M44" s="432"/>
      <c r="N44" s="432"/>
      <c r="O44" s="433"/>
      <c r="P44" s="136">
        <v>1.079</v>
      </c>
      <c r="Q44" s="116">
        <v>9.6300000000000008</v>
      </c>
      <c r="R44" s="112">
        <f>Angebotsformular!$N$9*(Q44+P44)/100</f>
        <v>0</v>
      </c>
      <c r="S44" s="112">
        <f>(Angebotsformular!$N$9+Angebotsformular!$N$11)*(P44+Q44)/100</f>
        <v>0</v>
      </c>
    </row>
    <row r="45" spans="1:19" x14ac:dyDescent="0.2">
      <c r="A45" s="117" t="s">
        <v>16</v>
      </c>
      <c r="B45" s="426" t="s">
        <v>154</v>
      </c>
      <c r="C45" s="427"/>
      <c r="D45" s="428"/>
      <c r="E45" s="118">
        <v>0.89699999999999991</v>
      </c>
      <c r="F45" s="429">
        <v>7.79</v>
      </c>
      <c r="G45" s="430"/>
      <c r="H45" s="112">
        <f>Angebotsformular!$N$7*(F45+E45)/100</f>
        <v>0</v>
      </c>
      <c r="I45" s="113">
        <f>(Angebotsformular!$N$7+Angebotsformular!$N$11)*(F45+E45)/100</f>
        <v>0</v>
      </c>
      <c r="J45" s="73"/>
      <c r="K45" s="114" t="s">
        <v>16</v>
      </c>
      <c r="L45" s="431" t="s">
        <v>154</v>
      </c>
      <c r="M45" s="432"/>
      <c r="N45" s="432"/>
      <c r="O45" s="433"/>
      <c r="P45" s="136">
        <v>0.89699999999999991</v>
      </c>
      <c r="Q45" s="116">
        <v>7.79</v>
      </c>
      <c r="R45" s="112">
        <f>Angebotsformular!$N$9*(Q45+P45)/100</f>
        <v>0</v>
      </c>
      <c r="S45" s="112">
        <f>(Angebotsformular!$N$9+Angebotsformular!$N$11)*(P45+Q45)/100</f>
        <v>0</v>
      </c>
    </row>
    <row r="46" spans="1:19" ht="13.5" thickBot="1" x14ac:dyDescent="0.25">
      <c r="A46" s="117" t="s">
        <v>16</v>
      </c>
      <c r="B46" s="426" t="s">
        <v>155</v>
      </c>
      <c r="C46" s="427"/>
      <c r="D46" s="428"/>
      <c r="E46" s="120">
        <v>0.71500000000000008</v>
      </c>
      <c r="F46" s="429">
        <v>6.05</v>
      </c>
      <c r="G46" s="430"/>
      <c r="H46" s="112">
        <f>Angebotsformular!$N$7*(F46+E46)/100</f>
        <v>0</v>
      </c>
      <c r="I46" s="113">
        <f>(Angebotsformular!$N$7+Angebotsformular!$N$11)*(F46+E46)/100</f>
        <v>0</v>
      </c>
      <c r="J46" s="73"/>
      <c r="K46" s="114" t="s">
        <v>16</v>
      </c>
      <c r="L46" s="431" t="s">
        <v>155</v>
      </c>
      <c r="M46" s="432"/>
      <c r="N46" s="432"/>
      <c r="O46" s="433"/>
      <c r="P46" s="137">
        <v>0.71500000000000008</v>
      </c>
      <c r="Q46" s="116">
        <v>6.05</v>
      </c>
      <c r="R46" s="112">
        <f>Angebotsformular!$N$9*(Q46+P46)/100</f>
        <v>0</v>
      </c>
      <c r="S46" s="112">
        <f>(Angebotsformular!$N$9+Angebotsformular!$N$11)*(P46+Q46)/100</f>
        <v>0</v>
      </c>
    </row>
    <row r="47" spans="1:19" s="101" customFormat="1" ht="8.25" customHeight="1" thickBot="1" x14ac:dyDescent="0.25">
      <c r="A47" s="122"/>
      <c r="B47" s="123"/>
      <c r="C47" s="123"/>
      <c r="D47" s="123"/>
      <c r="E47" s="124"/>
      <c r="F47" s="124"/>
      <c r="G47" s="124"/>
      <c r="H47" s="125"/>
      <c r="I47" s="125"/>
      <c r="J47" s="97"/>
      <c r="K47" s="123"/>
      <c r="L47" s="123"/>
      <c r="M47" s="123"/>
      <c r="N47" s="123"/>
      <c r="O47" s="123"/>
      <c r="P47" s="124"/>
      <c r="Q47" s="124"/>
      <c r="R47" s="125"/>
      <c r="S47" s="127"/>
    </row>
    <row r="48" spans="1:19" ht="39" customHeight="1" thickBot="1" x14ac:dyDescent="0.25">
      <c r="A48" s="128" t="s">
        <v>139</v>
      </c>
      <c r="B48" s="439" t="s">
        <v>130</v>
      </c>
      <c r="C48" s="440"/>
      <c r="D48" s="441"/>
      <c r="E48" s="129" t="s">
        <v>140</v>
      </c>
      <c r="F48" s="442" t="s">
        <v>141</v>
      </c>
      <c r="G48" s="443"/>
      <c r="H48" s="128" t="s">
        <v>142</v>
      </c>
      <c r="I48" s="130" t="s">
        <v>143</v>
      </c>
      <c r="J48" s="62"/>
      <c r="K48" s="131" t="s">
        <v>139</v>
      </c>
      <c r="L48" s="444" t="s">
        <v>130</v>
      </c>
      <c r="M48" s="445"/>
      <c r="N48" s="445"/>
      <c r="O48" s="446"/>
      <c r="P48" s="132" t="s">
        <v>140</v>
      </c>
      <c r="Q48" s="133" t="s">
        <v>141</v>
      </c>
      <c r="R48" s="134" t="s">
        <v>142</v>
      </c>
      <c r="S48" s="134" t="s">
        <v>143</v>
      </c>
    </row>
    <row r="49" spans="1:19" x14ac:dyDescent="0.2">
      <c r="A49" s="110" t="s">
        <v>156</v>
      </c>
      <c r="B49" s="426" t="s">
        <v>144</v>
      </c>
      <c r="C49" s="427"/>
      <c r="D49" s="428"/>
      <c r="E49" s="111">
        <v>2.8730000000000002</v>
      </c>
      <c r="F49" s="434">
        <v>23.4</v>
      </c>
      <c r="G49" s="435"/>
      <c r="H49" s="112">
        <f>Angebotsformular!$N$7*(F49+E49)/100</f>
        <v>0</v>
      </c>
      <c r="I49" s="113">
        <f>(Angebotsformular!$N$7+Angebotsformular!$N$11)*(F49+E49)/100</f>
        <v>0</v>
      </c>
      <c r="J49" s="73"/>
      <c r="K49" s="114" t="s">
        <v>156</v>
      </c>
      <c r="L49" s="436" t="s">
        <v>144</v>
      </c>
      <c r="M49" s="437"/>
      <c r="N49" s="437"/>
      <c r="O49" s="438"/>
      <c r="P49" s="135">
        <v>2.8730000000000002</v>
      </c>
      <c r="Q49" s="116">
        <v>23.4</v>
      </c>
      <c r="R49" s="112">
        <f>Angebotsformular!$N$9*(Q49+P49)/100</f>
        <v>0</v>
      </c>
      <c r="S49" s="112">
        <f>(Angebotsformular!$N$9+Angebotsformular!$N$11)*(P49+Q49)/100</f>
        <v>0</v>
      </c>
    </row>
    <row r="50" spans="1:19" x14ac:dyDescent="0.2">
      <c r="A50" s="117" t="s">
        <v>156</v>
      </c>
      <c r="B50" s="426" t="s">
        <v>145</v>
      </c>
      <c r="C50" s="427"/>
      <c r="D50" s="428"/>
      <c r="E50" s="118">
        <v>2.8730000000000002</v>
      </c>
      <c r="F50" s="429">
        <v>21.2</v>
      </c>
      <c r="G50" s="430"/>
      <c r="H50" s="112">
        <f>Angebotsformular!$N$7*(F50+E50)/100</f>
        <v>0</v>
      </c>
      <c r="I50" s="113">
        <f>(Angebotsformular!$N$7+Angebotsformular!$N$11)*(F50+E50)/100</f>
        <v>0</v>
      </c>
      <c r="J50" s="73"/>
      <c r="K50" s="114" t="s">
        <v>156</v>
      </c>
      <c r="L50" s="431" t="s">
        <v>145</v>
      </c>
      <c r="M50" s="432"/>
      <c r="N50" s="432"/>
      <c r="O50" s="433"/>
      <c r="P50" s="136">
        <v>2.8730000000000002</v>
      </c>
      <c r="Q50" s="116">
        <v>21.2</v>
      </c>
      <c r="R50" s="112">
        <f>Angebotsformular!$N$9*(Q50+P50)/100</f>
        <v>0</v>
      </c>
      <c r="S50" s="112">
        <f>(Angebotsformular!$N$9+Angebotsformular!$N$11)*(P50+Q50)/100</f>
        <v>0</v>
      </c>
    </row>
    <row r="51" spans="1:19" x14ac:dyDescent="0.2">
      <c r="A51" s="117" t="s">
        <v>156</v>
      </c>
      <c r="B51" s="426" t="s">
        <v>146</v>
      </c>
      <c r="C51" s="427"/>
      <c r="D51" s="428"/>
      <c r="E51" s="118">
        <v>2.7040000000000002</v>
      </c>
      <c r="F51" s="429">
        <v>20.079999999999998</v>
      </c>
      <c r="G51" s="430"/>
      <c r="H51" s="112">
        <f>Angebotsformular!$N$7*(F51+E51)/100</f>
        <v>0</v>
      </c>
      <c r="I51" s="113">
        <f>(Angebotsformular!$N$7+Angebotsformular!$N$11)*(F51+E51)/100</f>
        <v>0</v>
      </c>
      <c r="J51" s="73"/>
      <c r="K51" s="114" t="s">
        <v>156</v>
      </c>
      <c r="L51" s="431" t="s">
        <v>146</v>
      </c>
      <c r="M51" s="432"/>
      <c r="N51" s="432"/>
      <c r="O51" s="433"/>
      <c r="P51" s="136">
        <v>2.7040000000000002</v>
      </c>
      <c r="Q51" s="116">
        <v>20.079999999999998</v>
      </c>
      <c r="R51" s="112">
        <f>Angebotsformular!$N$9*(Q51+P51)/100</f>
        <v>0</v>
      </c>
      <c r="S51" s="112">
        <f>(Angebotsformular!$N$9+Angebotsformular!$N$11)*(P51+Q51)/100</f>
        <v>0</v>
      </c>
    </row>
    <row r="52" spans="1:19" x14ac:dyDescent="0.2">
      <c r="A52" s="117" t="s">
        <v>156</v>
      </c>
      <c r="B52" s="426" t="s">
        <v>147</v>
      </c>
      <c r="C52" s="427"/>
      <c r="D52" s="428"/>
      <c r="E52" s="118">
        <v>2.5219999999999998</v>
      </c>
      <c r="F52" s="429">
        <v>18.940000000000001</v>
      </c>
      <c r="G52" s="430"/>
      <c r="H52" s="112">
        <f>Angebotsformular!$N$7*(F52+E52)/100</f>
        <v>0</v>
      </c>
      <c r="I52" s="113">
        <f>(Angebotsformular!$N$7+Angebotsformular!$N$11)*(F52+E52)/100</f>
        <v>0</v>
      </c>
      <c r="J52" s="73"/>
      <c r="K52" s="114" t="s">
        <v>156</v>
      </c>
      <c r="L52" s="431" t="s">
        <v>147</v>
      </c>
      <c r="M52" s="432"/>
      <c r="N52" s="432"/>
      <c r="O52" s="433"/>
      <c r="P52" s="136">
        <v>2.5219999999999998</v>
      </c>
      <c r="Q52" s="116">
        <v>18.940000000000001</v>
      </c>
      <c r="R52" s="112">
        <f>Angebotsformular!$N$9*(Q52+P52)/100</f>
        <v>0</v>
      </c>
      <c r="S52" s="112">
        <f>(Angebotsformular!$N$9+Angebotsformular!$N$11)*(P52+Q52)/100</f>
        <v>0</v>
      </c>
    </row>
    <row r="53" spans="1:19" x14ac:dyDescent="0.2">
      <c r="A53" s="117" t="s">
        <v>156</v>
      </c>
      <c r="B53" s="426" t="s">
        <v>148</v>
      </c>
      <c r="C53" s="427"/>
      <c r="D53" s="428"/>
      <c r="E53" s="118">
        <v>2.3400000000000003</v>
      </c>
      <c r="F53" s="429">
        <v>16.8</v>
      </c>
      <c r="G53" s="430"/>
      <c r="H53" s="112">
        <f>Angebotsformular!$N$7*(F53+E53)/100</f>
        <v>0</v>
      </c>
      <c r="I53" s="113">
        <f>(Angebotsformular!$N$7+Angebotsformular!$N$11)*(F53+E53)/100</f>
        <v>0</v>
      </c>
      <c r="J53" s="73"/>
      <c r="K53" s="114" t="s">
        <v>156</v>
      </c>
      <c r="L53" s="431" t="s">
        <v>148</v>
      </c>
      <c r="M53" s="432"/>
      <c r="N53" s="432"/>
      <c r="O53" s="433"/>
      <c r="P53" s="136">
        <v>2.3400000000000003</v>
      </c>
      <c r="Q53" s="116">
        <v>16.8</v>
      </c>
      <c r="R53" s="112">
        <f>Angebotsformular!$N$9*(Q53+P53)/100</f>
        <v>0</v>
      </c>
      <c r="S53" s="112">
        <f>(Angebotsformular!$N$9+Angebotsformular!$N$11)*(P53+Q53)/100</f>
        <v>0</v>
      </c>
    </row>
    <row r="54" spans="1:19" x14ac:dyDescent="0.2">
      <c r="A54" s="117" t="s">
        <v>156</v>
      </c>
      <c r="B54" s="426" t="s">
        <v>149</v>
      </c>
      <c r="C54" s="427"/>
      <c r="D54" s="428"/>
      <c r="E54" s="118">
        <v>2.0540000000000003</v>
      </c>
      <c r="F54" s="429">
        <v>15</v>
      </c>
      <c r="G54" s="430"/>
      <c r="H54" s="112">
        <f>Angebotsformular!$N$7*(F54+E54)/100</f>
        <v>0</v>
      </c>
      <c r="I54" s="113">
        <f>(Angebotsformular!$N$7+Angebotsformular!$N$11)*(F54+E54)/100</f>
        <v>0</v>
      </c>
      <c r="J54" s="73"/>
      <c r="K54" s="114" t="s">
        <v>156</v>
      </c>
      <c r="L54" s="431" t="s">
        <v>149</v>
      </c>
      <c r="M54" s="432"/>
      <c r="N54" s="432"/>
      <c r="O54" s="433"/>
      <c r="P54" s="136">
        <v>2.0540000000000003</v>
      </c>
      <c r="Q54" s="116">
        <v>15</v>
      </c>
      <c r="R54" s="112">
        <f>Angebotsformular!$N$9*(Q54+P54)/100</f>
        <v>0</v>
      </c>
      <c r="S54" s="112">
        <f>(Angebotsformular!$N$9+Angebotsformular!$N$11)*(P54+Q54)/100</f>
        <v>0</v>
      </c>
    </row>
    <row r="55" spans="1:19" x14ac:dyDescent="0.2">
      <c r="A55" s="117" t="s">
        <v>156</v>
      </c>
      <c r="B55" s="426" t="s">
        <v>150</v>
      </c>
      <c r="C55" s="427"/>
      <c r="D55" s="428"/>
      <c r="E55" s="118">
        <v>1.7810000000000001</v>
      </c>
      <c r="F55" s="429">
        <v>13.11</v>
      </c>
      <c r="G55" s="430"/>
      <c r="H55" s="112">
        <f>Angebotsformular!$N$7*(F55+E55)/100</f>
        <v>0</v>
      </c>
      <c r="I55" s="113">
        <f>(Angebotsformular!$N$7+Angebotsformular!$N$11)*(F55+E55)/100</f>
        <v>0</v>
      </c>
      <c r="J55" s="73"/>
      <c r="K55" s="114" t="s">
        <v>156</v>
      </c>
      <c r="L55" s="431" t="s">
        <v>150</v>
      </c>
      <c r="M55" s="432"/>
      <c r="N55" s="432"/>
      <c r="O55" s="433"/>
      <c r="P55" s="136">
        <v>1.7810000000000001</v>
      </c>
      <c r="Q55" s="116">
        <v>13.11</v>
      </c>
      <c r="R55" s="112">
        <f>Angebotsformular!$N$9*(Q55+P55)/100</f>
        <v>0</v>
      </c>
      <c r="S55" s="112">
        <f>(Angebotsformular!$N$9+Angebotsformular!$N$11)*(P55+Q55)/100</f>
        <v>0</v>
      </c>
    </row>
    <row r="56" spans="1:19" x14ac:dyDescent="0.2">
      <c r="A56" s="117" t="s">
        <v>156</v>
      </c>
      <c r="B56" s="426" t="s">
        <v>151</v>
      </c>
      <c r="C56" s="427"/>
      <c r="D56" s="428"/>
      <c r="E56" s="118">
        <v>1.599</v>
      </c>
      <c r="F56" s="429">
        <v>11.67</v>
      </c>
      <c r="G56" s="430"/>
      <c r="H56" s="112">
        <f>Angebotsformular!$N$7*(F56+E56)/100</f>
        <v>0</v>
      </c>
      <c r="I56" s="113">
        <f>(Angebotsformular!$N$7+Angebotsformular!$N$11)*(F56+E56)/100</f>
        <v>0</v>
      </c>
      <c r="J56" s="73"/>
      <c r="K56" s="114" t="s">
        <v>156</v>
      </c>
      <c r="L56" s="431" t="s">
        <v>151</v>
      </c>
      <c r="M56" s="432"/>
      <c r="N56" s="432"/>
      <c r="O56" s="433"/>
      <c r="P56" s="136">
        <v>1.599</v>
      </c>
      <c r="Q56" s="116">
        <v>11.67</v>
      </c>
      <c r="R56" s="112">
        <f>Angebotsformular!$N$9*(Q56+P56)/100</f>
        <v>0</v>
      </c>
      <c r="S56" s="112">
        <f>(Angebotsformular!$N$9+Angebotsformular!$N$11)*(P56+Q56)/100</f>
        <v>0</v>
      </c>
    </row>
    <row r="57" spans="1:19" x14ac:dyDescent="0.2">
      <c r="A57" s="117" t="s">
        <v>156</v>
      </c>
      <c r="B57" s="426" t="s">
        <v>152</v>
      </c>
      <c r="C57" s="427"/>
      <c r="D57" s="428"/>
      <c r="E57" s="118">
        <v>1.3390000000000002</v>
      </c>
      <c r="F57" s="429">
        <v>9.9700000000000006</v>
      </c>
      <c r="G57" s="430"/>
      <c r="H57" s="112">
        <f>Angebotsformular!$N$7*(F57+E57)/100</f>
        <v>0</v>
      </c>
      <c r="I57" s="113">
        <f>(Angebotsformular!$N$7+Angebotsformular!$N$11)*(F57+E57)/100</f>
        <v>0</v>
      </c>
      <c r="J57" s="73"/>
      <c r="K57" s="114" t="s">
        <v>156</v>
      </c>
      <c r="L57" s="431" t="s">
        <v>152</v>
      </c>
      <c r="M57" s="432"/>
      <c r="N57" s="432"/>
      <c r="O57" s="433"/>
      <c r="P57" s="136">
        <v>1.3390000000000002</v>
      </c>
      <c r="Q57" s="116">
        <v>9.9700000000000006</v>
      </c>
      <c r="R57" s="112">
        <f>Angebotsformular!$N$9*(Q57+P57)/100</f>
        <v>0</v>
      </c>
      <c r="S57" s="112">
        <f>(Angebotsformular!$N$9+Angebotsformular!$N$11)*(P57+Q57)/100</f>
        <v>0</v>
      </c>
    </row>
    <row r="58" spans="1:19" x14ac:dyDescent="0.2">
      <c r="A58" s="117" t="s">
        <v>156</v>
      </c>
      <c r="B58" s="426" t="s">
        <v>153</v>
      </c>
      <c r="C58" s="427"/>
      <c r="D58" s="428"/>
      <c r="E58" s="118">
        <v>1.1180000000000001</v>
      </c>
      <c r="F58" s="429">
        <v>8.76</v>
      </c>
      <c r="G58" s="430"/>
      <c r="H58" s="112">
        <f>Angebotsformular!$N$7*(F58+E58)/100</f>
        <v>0</v>
      </c>
      <c r="I58" s="113">
        <f>(Angebotsformular!$N$7+Angebotsformular!$N$11)*(F58+E58)/100</f>
        <v>0</v>
      </c>
      <c r="J58" s="73"/>
      <c r="K58" s="114" t="s">
        <v>156</v>
      </c>
      <c r="L58" s="431" t="s">
        <v>153</v>
      </c>
      <c r="M58" s="432"/>
      <c r="N58" s="432"/>
      <c r="O58" s="433"/>
      <c r="P58" s="136">
        <v>1.1180000000000001</v>
      </c>
      <c r="Q58" s="116">
        <v>8.76</v>
      </c>
      <c r="R58" s="112">
        <f>Angebotsformular!$N$9*(Q58+P58)/100</f>
        <v>0</v>
      </c>
      <c r="S58" s="112">
        <f>(Angebotsformular!$N$9+Angebotsformular!$N$11)*(P58+Q58)/100</f>
        <v>0</v>
      </c>
    </row>
    <row r="59" spans="1:19" x14ac:dyDescent="0.2">
      <c r="A59" s="117" t="s">
        <v>156</v>
      </c>
      <c r="B59" s="426" t="s">
        <v>154</v>
      </c>
      <c r="C59" s="427"/>
      <c r="D59" s="428"/>
      <c r="E59" s="118">
        <v>0.97500000000000009</v>
      </c>
      <c r="F59" s="429">
        <v>7.97</v>
      </c>
      <c r="G59" s="430"/>
      <c r="H59" s="112">
        <f>Angebotsformular!$N$7*(F59+E59)/100</f>
        <v>0</v>
      </c>
      <c r="I59" s="113">
        <f>(Angebotsformular!$N$7+Angebotsformular!$N$11)*(F59+E59)/100</f>
        <v>0</v>
      </c>
      <c r="J59" s="73"/>
      <c r="K59" s="114" t="s">
        <v>156</v>
      </c>
      <c r="L59" s="431" t="s">
        <v>154</v>
      </c>
      <c r="M59" s="432"/>
      <c r="N59" s="432"/>
      <c r="O59" s="433"/>
      <c r="P59" s="136">
        <v>0.97500000000000009</v>
      </c>
      <c r="Q59" s="116">
        <v>7.97</v>
      </c>
      <c r="R59" s="112">
        <f>Angebotsformular!$N$9*(Q59+P59)/100</f>
        <v>0</v>
      </c>
      <c r="S59" s="112">
        <f>(Angebotsformular!$N$9+Angebotsformular!$N$11)*(P59+Q59)/100</f>
        <v>0</v>
      </c>
    </row>
    <row r="60" spans="1:19" x14ac:dyDescent="0.2">
      <c r="A60" s="117" t="s">
        <v>156</v>
      </c>
      <c r="B60" s="426" t="s">
        <v>155</v>
      </c>
      <c r="C60" s="427"/>
      <c r="D60" s="428"/>
      <c r="E60" s="120">
        <v>0.93599999999999994</v>
      </c>
      <c r="F60" s="429">
        <v>6.94</v>
      </c>
      <c r="G60" s="430"/>
      <c r="H60" s="112">
        <f>Angebotsformular!$N$7*(F60+E60)/100</f>
        <v>0</v>
      </c>
      <c r="I60" s="113">
        <f>(Angebotsformular!$N$7+Angebotsformular!$N$11)*(F60+E60)/100</f>
        <v>0</v>
      </c>
      <c r="J60" s="73"/>
      <c r="K60" s="114" t="s">
        <v>156</v>
      </c>
      <c r="L60" s="431" t="s">
        <v>155</v>
      </c>
      <c r="M60" s="432"/>
      <c r="N60" s="432"/>
      <c r="O60" s="433"/>
      <c r="P60" s="137">
        <v>0.93599999999999994</v>
      </c>
      <c r="Q60" s="116">
        <v>6.94</v>
      </c>
      <c r="R60" s="112">
        <f>Angebotsformular!$N$9*(Q60+P60)/100</f>
        <v>0</v>
      </c>
      <c r="S60" s="112">
        <f>(Angebotsformular!$N$9+Angebotsformular!$N$11)*(P60+Q60)/100</f>
        <v>0</v>
      </c>
    </row>
  </sheetData>
  <mergeCells count="141">
    <mergeCell ref="A1:AB1"/>
    <mergeCell ref="A2:F2"/>
    <mergeCell ref="H2:N2"/>
    <mergeCell ref="P2:U2"/>
    <mergeCell ref="W2:AB2"/>
    <mergeCell ref="A3:C3"/>
    <mergeCell ref="H3:K3"/>
    <mergeCell ref="P3:R3"/>
    <mergeCell ref="W3:Y3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zumHingste, Friedrich-Wilhelm</dc:creator>
  <cp:lastModifiedBy>zumHingste, Friedrich-Wilhelm</cp:lastModifiedBy>
  <dcterms:created xsi:type="dcterms:W3CDTF">2026-07-22T10:21:19Z</dcterms:created>
  <dcterms:modified xsi:type="dcterms:W3CDTF">2026-07-22T10:21:55Z</dcterms:modified>
</cp:coreProperties>
</file>