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wblaw.sharepoint.com/sites/hochschule_mainz/Freigegebene Dokumente/Vergaben Umzugsleistungen/26-727 - Hochschule Mainz - Umzugsleistungen - Standardumzug/Vergabeunterlagen FINAL/Vergabeunterlagen - geänderte Angebotsfrist/"/>
    </mc:Choice>
  </mc:AlternateContent>
  <xr:revisionPtr revIDLastSave="100" documentId="8_{02BC046C-6085-4E5E-A9C0-0065DBBEF724}" xr6:coauthVersionLast="47" xr6:coauthVersionMax="47" xr10:uidLastSave="{B47F5E4B-2110-4864-99A5-6AF28ED6AFE9}"/>
  <bookViews>
    <workbookView xWindow="-110" yWindow="-110" windowWidth="25180" windowHeight="16140" tabRatio="500" xr2:uid="{00000000-000D-0000-FFFF-FFFF00000000}"/>
  </bookViews>
  <sheets>
    <sheet name="Deckblatt" sheetId="1" r:id="rId1"/>
    <sheet name="Preise"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6" i="2" l="1"/>
  <c r="H26" i="2" s="1"/>
  <c r="F25" i="2"/>
  <c r="H25" i="2" s="1"/>
  <c r="F24" i="2"/>
  <c r="H24" i="2" s="1"/>
  <c r="F23" i="2"/>
  <c r="H23" i="2" s="1"/>
  <c r="F21" i="2"/>
  <c r="H21" i="2" s="1"/>
  <c r="F20" i="2"/>
  <c r="H20" i="2" s="1"/>
  <c r="F19" i="2"/>
  <c r="H19" i="2" s="1"/>
  <c r="F18" i="2"/>
  <c r="H18" i="2" s="1"/>
  <c r="F17" i="2"/>
  <c r="H17" i="2" s="1"/>
  <c r="F16" i="2"/>
  <c r="H16" i="2" s="1"/>
  <c r="F14" i="2"/>
  <c r="H14" i="2" s="1"/>
  <c r="F12" i="2"/>
  <c r="H12" i="2" s="1"/>
  <c r="F10" i="2"/>
  <c r="H10" i="2" s="1"/>
  <c r="F8" i="2"/>
  <c r="H8" i="2" s="1"/>
  <c r="F7" i="2"/>
  <c r="H7" i="2" s="1"/>
  <c r="H4" i="2" l="1"/>
  <c r="B41" i="1" s="1"/>
  <c r="C41" i="1" l="1"/>
  <c r="D41" i="1" s="1"/>
</calcChain>
</file>

<file path=xl/sharedStrings.xml><?xml version="1.0" encoding="utf-8"?>
<sst xmlns="http://schemas.openxmlformats.org/spreadsheetml/2006/main" count="130" uniqueCount="121">
  <si>
    <t>Preisblatt / Angebotsformular</t>
  </si>
  <si>
    <t>Anlage 5 zur Ausschreibung – Bezug Lucy-Hillebrand-Straße 2 (2. BA) – Stand: 04.06.2026</t>
  </si>
  <si>
    <t>1. Vergabeinformationen</t>
  </si>
  <si>
    <t>Vergabe-Nummer</t>
  </si>
  <si>
    <t>Bezeichnung</t>
  </si>
  <si>
    <t>Auftraggeber</t>
  </si>
  <si>
    <t>Hochschule Mainz, Lucy-Hillebrand-Straße 2, 55128 Mainz</t>
  </si>
  <si>
    <t>Verfahren</t>
  </si>
  <si>
    <t>Offenes Verfahren nach §§ 15, 119 GWB i.V.m. VgV</t>
  </si>
  <si>
    <t>Vergabeplattform</t>
  </si>
  <si>
    <t>Vergabeplattform Rheinland-Pfalz (vergabe.rlp.de)</t>
  </si>
  <si>
    <t>Bindefrist</t>
  </si>
  <si>
    <t>60 Tage ab Submission</t>
  </si>
  <si>
    <t>Beginn Leistungserbringung</t>
  </si>
  <si>
    <t>2. Angaben zum Bieter</t>
  </si>
  <si>
    <t>Firma / Name (rechtsverbindliche Bezeichnung)</t>
  </si>
  <si>
    <t>Anschrift (Straße, Hausnummer)</t>
  </si>
  <si>
    <t>PLZ und Ort</t>
  </si>
  <si>
    <t>Land</t>
  </si>
  <si>
    <t>Telefon</t>
  </si>
  <si>
    <t>E-Mail</t>
  </si>
  <si>
    <t>Internet</t>
  </si>
  <si>
    <t>Ansprechpartner</t>
  </si>
  <si>
    <t>Telefon Ansprechpartner</t>
  </si>
  <si>
    <t>E-Mail Ansprechpartner</t>
  </si>
  <si>
    <t>Umsatzsteuer-Identifikationsnummer (USt-IdNr.)</t>
  </si>
  <si>
    <t>Steuernummer</t>
  </si>
  <si>
    <t>Handelsregister-Nummer / Registergericht</t>
  </si>
  <si>
    <t>IBAN für Zahlungsabwicklung</t>
  </si>
  <si>
    <t>BIC</t>
  </si>
  <si>
    <t>Bank</t>
  </si>
  <si>
    <t>3. Bietergemeinschaft und Nachunternehmer</t>
  </si>
  <si>
    <t>[ ]  Bewerbung als Einzelbieter</t>
  </si>
  <si>
    <t>4. Angebotssumme (in EUR)</t>
  </si>
  <si>
    <t>Hinweis: Die Wertungssumme wird automatisch aus dem Tab 'Preise' übernommen, sobald dort die Einheitspreise eingetragen wurden.</t>
  </si>
  <si>
    <t>Wertungssumme netto in EUR</t>
  </si>
  <si>
    <t>USt 19 %</t>
  </si>
  <si>
    <t>Brutto</t>
  </si>
  <si>
    <t>Umzugsleistungen Standardumzug (Los 1)</t>
  </si>
  <si>
    <t>5. Erklärungen des Bieters</t>
  </si>
  <si>
    <t>Mit Abgabe dieses Angebots erklärt der Bieter rechtsverbindlich:</t>
  </si>
  <si>
    <t>• Die im Tab 'Preise' eingetragenen Einheitspreise sind verbindlich; sämtliche zur ordnungsgemäßen Durchführung erforderlichen Nebenleistungen sind enthalten.</t>
  </si>
  <si>
    <t>• Die Stunden- und Tagessätze (Pos. 01.07 Regiearbeiten) gelten verbindlich auch für nachträgliche Abruf- und Sonderleistungen außerhalb der Hauptauftragsmenge.</t>
  </si>
  <si>
    <t>• Das Angebot bleibt bis zum Ablauf der Bindefrist unwiderruflich gültig.</t>
  </si>
  <si>
    <t>• Es wird ausschließlich ein Hauptangebot abgegeben; Nebenangebote sind nicht zugelassen und werden nicht eingereicht.</t>
  </si>
  <si>
    <t>• Der Versicherungsnachweis Betriebshaftpflicht (Personen- + Sach-/Vermögensschäden jeweils mind. 10.000.000 €) ist beigefügt.</t>
  </si>
  <si>
    <t>• Ein Handelsregisterauszug (nicht älter als 6 Monate) ist beigefügt.</t>
  </si>
  <si>
    <t>6. Rechtsverbindliche Unterschrift</t>
  </si>
  <si>
    <t>Ort, Datum</t>
  </si>
  <si>
    <t>Stempel und rechtsverbindliche Unterschrift</t>
  </si>
  <si>
    <t>Name des Unterzeichners (in Druckbuchstaben)</t>
  </si>
  <si>
    <t>Funktion / Position</t>
  </si>
  <si>
    <t>— Ende des Deckblatts —</t>
  </si>
  <si>
    <t>Preise Standardumzug (Los 1) – Einheitspreise je Position</t>
  </si>
  <si>
    <t>Auftraggeber: Hochschule Mainz   |   Verfahren: Offenes Verfahren nach §§ 15, 119 GWB i.V.m. VgV |   Beginn: 17.08.2026</t>
  </si>
  <si>
    <t>Position</t>
  </si>
  <si>
    <t>Beschreibung</t>
  </si>
  <si>
    <t>Menge</t>
  </si>
  <si>
    <t>Einheit</t>
  </si>
  <si>
    <t>EP netto in EUR</t>
  </si>
  <si>
    <t>Gesamt netto in EUR</t>
  </si>
  <si>
    <t>Wertungs-Faktor</t>
  </si>
  <si>
    <t>Wertungs-summe in EUR</t>
  </si>
  <si>
    <t>WERTUNGSSUMME</t>
  </si>
  <si>
    <t>Pos. 01.01 – Standardumzug Mobiliar / Arbeitsplätze</t>
  </si>
  <si>
    <t>01.01.01</t>
  </si>
  <si>
    <t>Umzug Mobiliar (Schreibtische, Container, Stühle, Schränke, Stellwände, Sideboards) inkl. De-/Remontage, Schutzmaßnahmen, Transport vom Quellstandort Holzstraße 36 zum Zielstandort Lucy-Hillebrand-Straße 2 (2. BA)</t>
  </si>
  <si>
    <t>cbm</t>
  </si>
  <si>
    <t>01.01.02</t>
  </si>
  <si>
    <t>Umzug Arbeitsplatzumzugsgut (Kartonagen, persönliche Unterlagen) inkl. arbeitsplatzkonkreter Bereitstellung am Zielort</t>
  </si>
  <si>
    <t>Karton</t>
  </si>
  <si>
    <t>Pos. 01.02 – IT-/TK-Umzug</t>
  </si>
  <si>
    <t>Fachgerechte Deinstallation, arbeitsplatzkonkrete Verpackung in Rollwannen, Transport, Wiederinstallation und Funktionstest IT-/TK-Arbeitsplatz (Dockingstation, 1-2 Monitore, Tastatur, Maus, Telefon, Headset)</t>
  </si>
  <si>
    <t>Stück</t>
  </si>
  <si>
    <t>01.04.01</t>
  </si>
  <si>
    <t>Bereitstellung Umzugskarton 50x32x37 cm, Traglast mind. 25 kg, neue Kartonage einschl. Lieferung und Abholung</t>
  </si>
  <si>
    <t>01.05.01</t>
  </si>
  <si>
    <t>Vorgang</t>
  </si>
  <si>
    <t>Regiestunde Träger / Packer</t>
  </si>
  <si>
    <t>Std</t>
  </si>
  <si>
    <t>Regiestunde Monteur</t>
  </si>
  <si>
    <t>Regiestunde Kolonnenführer</t>
  </si>
  <si>
    <t>Regiestunde Fahrer (LKW bis 18 t)</t>
  </si>
  <si>
    <t>Einsatztag Transporter bis 3,5 t (geschlossen, Kofferaufbau)</t>
  </si>
  <si>
    <t>Tag</t>
  </si>
  <si>
    <t>Einsatztag LKW bis 18 t (Kofferaufbau, Hebebühne)</t>
  </si>
  <si>
    <t>Fehlfracht 4–3 Wochen vor geplantem Umzugsstart (Pauschale)</t>
  </si>
  <si>
    <t>pauschal</t>
  </si>
  <si>
    <t>Fehlfracht 3–2 Wochen vor geplantem Umzugsstart (Pauschale)</t>
  </si>
  <si>
    <t>Fehlfracht 2–1 Wochen vor geplantem Umzugsstart (Pauschale)</t>
  </si>
  <si>
    <t>Fehlfracht weniger 1 Woche vor geplantem Umzugsstart (Pauschale)</t>
  </si>
  <si>
    <t>Pos. 01.03 – Bereitstellung Umzugsmaterialien</t>
  </si>
  <si>
    <t>Pos. 01.04 – Interne Ringumzüge am Zielstandort</t>
  </si>
  <si>
    <t>Pos. 01.05 – Regiearbeiten (Wertungsfaktor 0,25)</t>
  </si>
  <si>
    <t>Pos. 01.06 – Pauschale Fehlfracht (Wertungsfaktor je 0,25)</t>
  </si>
  <si>
    <t>01.02.01</t>
  </si>
  <si>
    <t>01.03.01</t>
  </si>
  <si>
    <t>Ringumzug am Zielstandort Lucy-Hillebrand-Str. 2 (1./2. BA) inkl. De-/Remontage und IT-/TK-Wechsel je Vorgang (nach Abruf)</t>
  </si>
  <si>
    <t>01.05.02</t>
  </si>
  <si>
    <t>01.05.03</t>
  </si>
  <si>
    <t>01.05.04</t>
  </si>
  <si>
    <t>01.05.05</t>
  </si>
  <si>
    <t>01.05.06</t>
  </si>
  <si>
    <t>01.06.01</t>
  </si>
  <si>
    <t>01.06.02</t>
  </si>
  <si>
    <t>01.06.03</t>
  </si>
  <si>
    <t>01.06.04</t>
  </si>
  <si>
    <t>• Die in den Vergabeunterlagen genannten Bedingungen, insbesondere die Leistungsbeschreibung (Anlage 4), das Mengengerüst (Anlage 9a), die Liegenschaftsbeschreibung (Anlage 9b und 9c) sowie die Bewertungsmatrix (Anlage 5) wurden zur Kenntnis genommen und werden anerkannt.</t>
  </si>
  <si>
    <t>• Konzepte gemäß Anlage 4 (Personal-/Ressourcenkonzept, Logistik-/Ablaufkonzept, Reklamations-/Schadens-/Qualitätsmanagement) sind beigefügt.</t>
  </si>
  <si>
    <t>• Mindestens 3 Referenzen auf einem selbst erstellten Dokument sind beigefügt.</t>
  </si>
  <si>
    <t>• Die Eigenerklärungen zum Angebot, die Erklärung gemäß §§ 123 / 124 GWB (Formblatt 02), die Erklärung zur Russland-Sanktion sowie die Verpflichtungserklärung LTTG sind beigefügt.</t>
  </si>
  <si>
    <t>• Bei Bietergemeinschaften ist die Erklärung Bietergemeinschaft, bei Einsatz von Nachunternehmern sind die entsprechenden Formblätter beigefügt.</t>
  </si>
  <si>
    <t>[ ]  Bewerbung als Bietergemeinschaft</t>
  </si>
  <si>
    <t>[ ]  Einsatz von Nachunternehmern</t>
  </si>
  <si>
    <t>Montag, 17.08.2926</t>
  </si>
  <si>
    <t>Angebotsöffnung</t>
  </si>
  <si>
    <t>Umzugsleistungen Standardumzug – Hochschule Mainz</t>
  </si>
  <si>
    <t>26-727</t>
  </si>
  <si>
    <t>Hochschule Mainz – Umzugsleistungen Standardumzug</t>
  </si>
  <si>
    <t>03.08.2026, 9.30 Uhr</t>
  </si>
  <si>
    <t>• Der Bieter hat sich über die örtlichen Verhältnisse informiert (Teilnahme am Sammeltermin der Ortsbesichtigung am 02.07.2026 oder Auswertung der Liegenschaftsbeschreibung Anlage 3 und des Frage-Antwort-Protokolls über die Vergabeplattform).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</si>
</sst>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
  </numFmts>
  <fonts count="21" x14ac:knownFonts="1">
    <font>
      <sz val="11"/>
      <color theme="1"/>
      <name val="Calibri"/>
      <family val="2"/>
      <charset val="1"/>
    </font>
    <font>
      <b/>
      <sz val="18"/>
      <color rgb="FF305496"/>
      <name val="Arial"/>
      <charset val="1"/>
    </font>
    <font>
      <i/>
      <sz val="11"/>
      <name val="Arial"/>
      <charset val="1"/>
    </font>
    <font>
      <i/>
      <sz val="10"/>
      <color rgb="FF595959"/>
      <name val="Arial"/>
      <charset val="1"/>
    </font>
    <font>
      <b/>
      <sz val="13"/>
      <color rgb="FF305496"/>
      <name val="Arial"/>
      <charset val="1"/>
    </font>
    <font>
      <b/>
      <sz val="10"/>
      <name val="Arial"/>
      <charset val="1"/>
    </font>
    <font>
      <sz val="10"/>
      <name val="Arial"/>
      <charset val="1"/>
    </font>
    <font>
      <b/>
      <sz val="10"/>
      <color rgb="FF0000FF"/>
      <name val="Arial"/>
      <charset val="1"/>
    </font>
    <font>
      <i/>
      <sz val="9"/>
      <color rgb="FF595959"/>
      <name val="Arial"/>
      <charset val="1"/>
    </font>
    <font>
      <b/>
      <sz val="11"/>
      <color rgb="FFFFFFFF"/>
      <name val="Arial"/>
      <charset val="1"/>
    </font>
    <font>
      <b/>
      <sz val="11"/>
      <color rgb="FF008000"/>
      <name val="Arial"/>
      <charset val="1"/>
    </font>
    <font>
      <b/>
      <sz val="11"/>
      <name val="Arial"/>
      <charset val="1"/>
    </font>
    <font>
      <b/>
      <sz val="12"/>
      <color rgb="FF305496"/>
      <name val="Arial"/>
      <charset val="1"/>
    </font>
    <font>
      <b/>
      <sz val="14"/>
      <color rgb="FF305496"/>
      <name val="Arial"/>
      <charset val="1"/>
    </font>
    <font>
      <i/>
      <sz val="10"/>
      <name val="Arial"/>
      <charset val="1"/>
    </font>
    <font>
      <b/>
      <sz val="12"/>
      <color rgb="FFFFFFFF"/>
      <name val="Arial"/>
      <charset val="1"/>
    </font>
    <font>
      <b/>
      <sz val="11"/>
      <name val="Arial"/>
      <family val="2"/>
    </font>
    <font>
      <b/>
      <sz val="10"/>
      <name val="Arial"/>
      <family val="2"/>
    </font>
    <font>
      <sz val="10"/>
      <name val="Arial"/>
      <family val="2"/>
    </font>
    <font>
      <sz val="8"/>
      <name val="Calibri"/>
      <family val="2"/>
      <charset val="1"/>
    </font>
    <font>
      <i/>
      <sz val="11"/>
      <name val="Arial"/>
      <family val="2"/>
    </font>
  </fonts>
  <fills count="7">
    <fill>
      <patternFill patternType="none"/>
    </fill>
    <fill>
      <patternFill patternType="gray125"/>
    </fill>
    <fill>
      <patternFill patternType="solid">
        <fgColor rgb="FFD5E8F0"/>
        <bgColor rgb="FFE2EFDA"/>
      </patternFill>
    </fill>
    <fill>
      <patternFill patternType="solid">
        <fgColor rgb="FFFFFFCC"/>
        <bgColor rgb="FFFFF2CC"/>
      </patternFill>
    </fill>
    <fill>
      <patternFill patternType="solid">
        <fgColor rgb="FF305496"/>
        <bgColor rgb="FF595959"/>
      </patternFill>
    </fill>
    <fill>
      <patternFill patternType="solid">
        <fgColor rgb="FFE2EFDA"/>
        <bgColor rgb="FFD5E8F0"/>
      </patternFill>
    </fill>
    <fill>
      <patternFill patternType="solid">
        <fgColor rgb="FFFFF2CC"/>
        <bgColor rgb="FFFFFFCC"/>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medium">
        <color rgb="FF305496"/>
      </left>
      <right style="medium">
        <color rgb="FF305496"/>
      </right>
      <top style="medium">
        <color rgb="FF305496"/>
      </top>
      <bottom style="medium">
        <color rgb="FF305496"/>
      </bottom>
      <diagonal/>
    </border>
    <border>
      <left style="thin">
        <color rgb="FF808080"/>
      </left>
      <right/>
      <top style="thin">
        <color rgb="FF808080"/>
      </top>
      <bottom style="thin">
        <color rgb="FF808080"/>
      </bottom>
      <diagonal/>
    </border>
  </borders>
  <cellStyleXfs count="1">
    <xf numFmtId="0" fontId="0" fillId="0" borderId="0"/>
  </cellStyleXfs>
  <cellXfs count="37">
    <xf numFmtId="0" fontId="0" fillId="0" borderId="0" xfId="0"/>
    <xf numFmtId="0" fontId="6" fillId="0" borderId="1" xfId="0" applyFont="1" applyBorder="1"/>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5" fillId="0" borderId="2" xfId="0" applyFont="1" applyBorder="1" applyAlignment="1">
      <alignment vertical="center"/>
    </xf>
    <xf numFmtId="164" fontId="10" fillId="5" borderId="2" xfId="0" applyNumberFormat="1" applyFont="1" applyFill="1" applyBorder="1" applyAlignment="1">
      <alignment horizontal="right" vertical="center"/>
    </xf>
    <xf numFmtId="164" fontId="11" fillId="5" borderId="2" xfId="0" applyNumberFormat="1" applyFont="1" applyFill="1" applyBorder="1" applyAlignment="1">
      <alignment horizontal="right" vertical="center"/>
    </xf>
    <xf numFmtId="164" fontId="12" fillId="5" borderId="2" xfId="0" applyNumberFormat="1" applyFont="1" applyFill="1" applyBorder="1" applyAlignment="1">
      <alignment horizontal="right" vertical="center"/>
    </xf>
    <xf numFmtId="0" fontId="0" fillId="5" borderId="2" xfId="0" applyFill="1" applyBorder="1"/>
    <xf numFmtId="164" fontId="12" fillId="5" borderId="2" xfId="0" applyNumberFormat="1" applyFont="1" applyFill="1" applyBorder="1"/>
    <xf numFmtId="0" fontId="5" fillId="0" borderId="1" xfId="0" applyFont="1" applyBorder="1"/>
    <xf numFmtId="0" fontId="6" fillId="0" borderId="1" xfId="0" applyFont="1" applyBorder="1" applyAlignment="1">
      <alignment vertical="top" wrapText="1"/>
    </xf>
    <xf numFmtId="3" fontId="6" fillId="0" borderId="1" xfId="0" applyNumberFormat="1" applyFont="1" applyBorder="1"/>
    <xf numFmtId="164" fontId="0" fillId="0" borderId="1" xfId="0" applyNumberFormat="1" applyBorder="1"/>
    <xf numFmtId="2" fontId="6" fillId="0" borderId="1" xfId="0" applyNumberFormat="1" applyFont="1" applyBorder="1"/>
    <xf numFmtId="49" fontId="17" fillId="0" borderId="1" xfId="0" applyNumberFormat="1" applyFont="1" applyBorder="1"/>
    <xf numFmtId="0" fontId="18" fillId="0" borderId="1" xfId="0" applyFont="1" applyBorder="1" applyAlignment="1">
      <alignment vertical="top" wrapText="1"/>
    </xf>
    <xf numFmtId="164" fontId="7" fillId="3" borderId="1" xfId="0" applyNumberFormat="1" applyFont="1" applyFill="1" applyBorder="1" applyProtection="1">
      <protection locked="0"/>
    </xf>
    <xf numFmtId="0" fontId="13" fillId="0" borderId="0" xfId="0" applyFont="1"/>
    <xf numFmtId="0" fontId="14" fillId="0" borderId="0" xfId="0" applyFont="1"/>
    <xf numFmtId="0" fontId="15" fillId="4" borderId="3" xfId="0" applyFont="1" applyFill="1" applyBorder="1"/>
    <xf numFmtId="0" fontId="11" fillId="6" borderId="1" xfId="0" applyFont="1" applyFill="1" applyBorder="1"/>
    <xf numFmtId="0" fontId="16" fillId="6" borderId="1" xfId="0" applyFont="1" applyFill="1" applyBorder="1"/>
    <xf numFmtId="0" fontId="5" fillId="2" borderId="1" xfId="0" applyFont="1" applyFill="1" applyBorder="1" applyAlignment="1">
      <alignment vertical="center" wrapText="1"/>
    </xf>
    <xf numFmtId="0" fontId="7" fillId="3" borderId="1" xfId="0" applyFont="1" applyFill="1" applyBorder="1" applyProtection="1">
      <protection locked="0"/>
    </xf>
    <xf numFmtId="0" fontId="8" fillId="0" borderId="0" xfId="0" applyFont="1" applyAlignment="1">
      <alignment horizontal="center"/>
    </xf>
    <xf numFmtId="0" fontId="4" fillId="0" borderId="0" xfId="0" applyFont="1"/>
    <xf numFmtId="0" fontId="6" fillId="0" borderId="0" xfId="0" applyFont="1" applyAlignment="1">
      <alignment vertical="top" wrapText="1"/>
    </xf>
    <xf numFmtId="0" fontId="8" fillId="0" borderId="0" xfId="0" applyFont="1" applyAlignment="1">
      <alignment wrapText="1"/>
    </xf>
    <xf numFmtId="0" fontId="5" fillId="0" borderId="0" xfId="0" applyFont="1" applyAlignment="1">
      <alignment vertical="top" wrapText="1"/>
    </xf>
    <xf numFmtId="0" fontId="6" fillId="0" borderId="1" xfId="0" applyFont="1" applyBorder="1" applyProtection="1">
      <protection locked="0"/>
    </xf>
    <xf numFmtId="0" fontId="5" fillId="2" borderId="1" xfId="0" applyFont="1" applyFill="1" applyBorder="1"/>
    <xf numFmtId="0" fontId="6" fillId="0" borderId="1" xfId="0" applyFont="1" applyBorder="1"/>
    <xf numFmtId="0" fontId="1" fillId="0" borderId="0" xfId="0" applyFont="1"/>
    <xf numFmtId="0" fontId="20" fillId="0" borderId="0" xfId="0" applyFont="1"/>
    <xf numFmtId="0" fontId="2" fillId="0" borderId="0" xfId="0" applyFont="1"/>
    <xf numFmtId="0" fontId="3"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5E8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2CC"/>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0549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4"/>
  <sheetViews>
    <sheetView tabSelected="1" topLeftCell="A19" zoomScaleNormal="100" workbookViewId="0">
      <selection activeCell="C26" sqref="C26:E26"/>
    </sheetView>
  </sheetViews>
  <sheetFormatPr baseColWidth="10" defaultColWidth="8.7265625" defaultRowHeight="14.5" x14ac:dyDescent="0.35"/>
  <cols>
    <col min="1" max="1" width="6" customWidth="1"/>
    <col min="2" max="2" width="38" customWidth="1"/>
    <col min="3" max="5" width="22" customWidth="1"/>
  </cols>
  <sheetData>
    <row r="1" spans="1:5" ht="27.75" customHeight="1" x14ac:dyDescent="0.5">
      <c r="A1" s="33" t="s">
        <v>0</v>
      </c>
      <c r="B1" s="33"/>
      <c r="C1" s="33"/>
      <c r="D1" s="33"/>
      <c r="E1" s="33"/>
    </row>
    <row r="2" spans="1:5" x14ac:dyDescent="0.35">
      <c r="A2" s="34" t="s">
        <v>118</v>
      </c>
      <c r="B2" s="35"/>
      <c r="C2" s="35"/>
      <c r="D2" s="35"/>
      <c r="E2" s="35"/>
    </row>
    <row r="3" spans="1:5" x14ac:dyDescent="0.35">
      <c r="A3" s="36" t="s">
        <v>1</v>
      </c>
      <c r="B3" s="36"/>
      <c r="C3" s="36"/>
      <c r="D3" s="36"/>
      <c r="E3" s="36"/>
    </row>
    <row r="5" spans="1:5" ht="16.5" x14ac:dyDescent="0.35">
      <c r="A5" s="26" t="s">
        <v>2</v>
      </c>
      <c r="B5" s="26"/>
      <c r="C5" s="26"/>
      <c r="D5" s="26"/>
      <c r="E5" s="26"/>
    </row>
    <row r="6" spans="1:5" x14ac:dyDescent="0.35">
      <c r="A6" s="31" t="s">
        <v>3</v>
      </c>
      <c r="B6" s="31"/>
      <c r="C6" s="32" t="s">
        <v>117</v>
      </c>
      <c r="D6" s="32"/>
      <c r="E6" s="32"/>
    </row>
    <row r="7" spans="1:5" x14ac:dyDescent="0.35">
      <c r="A7" s="31" t="s">
        <v>4</v>
      </c>
      <c r="B7" s="31"/>
      <c r="C7" s="32" t="s">
        <v>116</v>
      </c>
      <c r="D7" s="32"/>
      <c r="E7" s="32"/>
    </row>
    <row r="8" spans="1:5" x14ac:dyDescent="0.35">
      <c r="A8" s="31" t="s">
        <v>5</v>
      </c>
      <c r="B8" s="31"/>
      <c r="C8" s="32" t="s">
        <v>6</v>
      </c>
      <c r="D8" s="32"/>
      <c r="E8" s="32"/>
    </row>
    <row r="9" spans="1:5" x14ac:dyDescent="0.35">
      <c r="A9" s="31" t="s">
        <v>7</v>
      </c>
      <c r="B9" s="31"/>
      <c r="C9" s="32" t="s">
        <v>8</v>
      </c>
      <c r="D9" s="32"/>
      <c r="E9" s="32"/>
    </row>
    <row r="10" spans="1:5" x14ac:dyDescent="0.35">
      <c r="A10" s="31" t="s">
        <v>9</v>
      </c>
      <c r="B10" s="31"/>
      <c r="C10" s="32" t="s">
        <v>10</v>
      </c>
      <c r="D10" s="32"/>
      <c r="E10" s="32"/>
    </row>
    <row r="11" spans="1:5" x14ac:dyDescent="0.35">
      <c r="A11" s="31" t="s">
        <v>115</v>
      </c>
      <c r="B11" s="31"/>
      <c r="C11" s="32" t="s">
        <v>119</v>
      </c>
      <c r="D11" s="32"/>
      <c r="E11" s="32"/>
    </row>
    <row r="12" spans="1:5" x14ac:dyDescent="0.35">
      <c r="A12" s="31" t="s">
        <v>11</v>
      </c>
      <c r="B12" s="31"/>
      <c r="C12" s="32" t="s">
        <v>12</v>
      </c>
      <c r="D12" s="32"/>
      <c r="E12" s="32"/>
    </row>
    <row r="13" spans="1:5" x14ac:dyDescent="0.35">
      <c r="A13" s="31" t="s">
        <v>13</v>
      </c>
      <c r="B13" s="31"/>
      <c r="C13" s="32" t="s">
        <v>114</v>
      </c>
      <c r="D13" s="32"/>
      <c r="E13" s="32"/>
    </row>
    <row r="15" spans="1:5" ht="16.5" x14ac:dyDescent="0.35">
      <c r="A15" s="26" t="s">
        <v>14</v>
      </c>
      <c r="B15" s="26"/>
      <c r="C15" s="26"/>
      <c r="D15" s="26"/>
      <c r="E15" s="26"/>
    </row>
    <row r="16" spans="1:5" ht="21.75" customHeight="1" x14ac:dyDescent="0.35">
      <c r="A16" s="23" t="s">
        <v>15</v>
      </c>
      <c r="B16" s="23"/>
      <c r="C16" s="24"/>
      <c r="D16" s="24"/>
      <c r="E16" s="24"/>
    </row>
    <row r="17" spans="1:5" ht="21.75" customHeight="1" x14ac:dyDescent="0.35">
      <c r="A17" s="23" t="s">
        <v>16</v>
      </c>
      <c r="B17" s="23"/>
      <c r="C17" s="24"/>
      <c r="D17" s="24"/>
      <c r="E17" s="24"/>
    </row>
    <row r="18" spans="1:5" ht="21.75" customHeight="1" x14ac:dyDescent="0.35">
      <c r="A18" s="23" t="s">
        <v>17</v>
      </c>
      <c r="B18" s="23"/>
      <c r="C18" s="24"/>
      <c r="D18" s="24"/>
      <c r="E18" s="24"/>
    </row>
    <row r="19" spans="1:5" ht="21.75" customHeight="1" x14ac:dyDescent="0.35">
      <c r="A19" s="23" t="s">
        <v>18</v>
      </c>
      <c r="B19" s="23"/>
      <c r="C19" s="24"/>
      <c r="D19" s="24"/>
      <c r="E19" s="24"/>
    </row>
    <row r="20" spans="1:5" ht="21.75" customHeight="1" x14ac:dyDescent="0.35">
      <c r="A20" s="23" t="s">
        <v>19</v>
      </c>
      <c r="B20" s="23"/>
      <c r="C20" s="24"/>
      <c r="D20" s="24"/>
      <c r="E20" s="24"/>
    </row>
    <row r="21" spans="1:5" ht="21.75" customHeight="1" x14ac:dyDescent="0.35">
      <c r="A21" s="23" t="s">
        <v>20</v>
      </c>
      <c r="B21" s="23"/>
      <c r="C21" s="24"/>
      <c r="D21" s="24"/>
      <c r="E21" s="24"/>
    </row>
    <row r="22" spans="1:5" ht="21.75" customHeight="1" x14ac:dyDescent="0.35">
      <c r="A22" s="23" t="s">
        <v>21</v>
      </c>
      <c r="B22" s="23"/>
      <c r="C22" s="24"/>
      <c r="D22" s="24"/>
      <c r="E22" s="24"/>
    </row>
    <row r="23" spans="1:5" ht="21.75" customHeight="1" x14ac:dyDescent="0.35">
      <c r="A23" s="23" t="s">
        <v>22</v>
      </c>
      <c r="B23" s="23"/>
      <c r="C23" s="24"/>
      <c r="D23" s="24"/>
      <c r="E23" s="24"/>
    </row>
    <row r="24" spans="1:5" ht="21.75" customHeight="1" x14ac:dyDescent="0.35">
      <c r="A24" s="23" t="s">
        <v>23</v>
      </c>
      <c r="B24" s="23"/>
      <c r="C24" s="24"/>
      <c r="D24" s="24"/>
      <c r="E24" s="24"/>
    </row>
    <row r="25" spans="1:5" ht="21.75" customHeight="1" x14ac:dyDescent="0.35">
      <c r="A25" s="23" t="s">
        <v>24</v>
      </c>
      <c r="B25" s="23"/>
      <c r="C25" s="24"/>
      <c r="D25" s="24"/>
      <c r="E25" s="24"/>
    </row>
    <row r="26" spans="1:5" ht="21.75" customHeight="1" x14ac:dyDescent="0.35">
      <c r="A26" s="23" t="s">
        <v>25</v>
      </c>
      <c r="B26" s="23"/>
      <c r="C26" s="24"/>
      <c r="D26" s="24"/>
      <c r="E26" s="24"/>
    </row>
    <row r="27" spans="1:5" ht="21.75" customHeight="1" x14ac:dyDescent="0.35">
      <c r="A27" s="23" t="s">
        <v>26</v>
      </c>
      <c r="B27" s="23"/>
      <c r="C27" s="24"/>
      <c r="D27" s="24"/>
      <c r="E27" s="24"/>
    </row>
    <row r="28" spans="1:5" ht="21.75" customHeight="1" x14ac:dyDescent="0.35">
      <c r="A28" s="23" t="s">
        <v>27</v>
      </c>
      <c r="B28" s="23"/>
      <c r="C28" s="24"/>
      <c r="D28" s="24"/>
      <c r="E28" s="24"/>
    </row>
    <row r="29" spans="1:5" ht="21.75" customHeight="1" x14ac:dyDescent="0.35">
      <c r="A29" s="23" t="s">
        <v>28</v>
      </c>
      <c r="B29" s="23"/>
      <c r="C29" s="24"/>
      <c r="D29" s="24"/>
      <c r="E29" s="24"/>
    </row>
    <row r="30" spans="1:5" ht="21.75" customHeight="1" x14ac:dyDescent="0.35">
      <c r="A30" s="23" t="s">
        <v>29</v>
      </c>
      <c r="B30" s="23"/>
      <c r="C30" s="24"/>
      <c r="D30" s="24"/>
      <c r="E30" s="24"/>
    </row>
    <row r="31" spans="1:5" ht="21.75" customHeight="1" x14ac:dyDescent="0.35">
      <c r="A31" s="23" t="s">
        <v>30</v>
      </c>
      <c r="B31" s="23"/>
      <c r="C31" s="24"/>
      <c r="D31" s="24"/>
      <c r="E31" s="24"/>
    </row>
    <row r="33" spans="1:5" ht="16.5" x14ac:dyDescent="0.35">
      <c r="A33" s="26" t="s">
        <v>31</v>
      </c>
      <c r="B33" s="26"/>
      <c r="C33" s="26"/>
      <c r="D33" s="26"/>
      <c r="E33" s="26"/>
    </row>
    <row r="34" spans="1:5" x14ac:dyDescent="0.35">
      <c r="A34" s="30" t="s">
        <v>32</v>
      </c>
      <c r="B34" s="30"/>
      <c r="C34" s="30"/>
      <c r="D34" s="30"/>
      <c r="E34" s="30"/>
    </row>
    <row r="35" spans="1:5" x14ac:dyDescent="0.35">
      <c r="A35" s="30" t="s">
        <v>112</v>
      </c>
      <c r="B35" s="30"/>
      <c r="C35" s="30"/>
      <c r="D35" s="30"/>
      <c r="E35" s="30"/>
    </row>
    <row r="36" spans="1:5" x14ac:dyDescent="0.35">
      <c r="A36" s="30" t="s">
        <v>113</v>
      </c>
      <c r="B36" s="30"/>
      <c r="C36" s="30"/>
      <c r="D36" s="30"/>
      <c r="E36" s="30"/>
    </row>
    <row r="38" spans="1:5" ht="16.5" x14ac:dyDescent="0.35">
      <c r="A38" s="26" t="s">
        <v>33</v>
      </c>
      <c r="B38" s="26"/>
      <c r="C38" s="26"/>
      <c r="D38" s="26"/>
      <c r="E38" s="26"/>
    </row>
    <row r="39" spans="1:5" ht="30" customHeight="1" x14ac:dyDescent="0.35">
      <c r="A39" s="28" t="s">
        <v>34</v>
      </c>
      <c r="B39" s="28"/>
      <c r="C39" s="28"/>
      <c r="D39" s="28"/>
      <c r="E39" s="28"/>
    </row>
    <row r="40" spans="1:5" ht="36" customHeight="1" x14ac:dyDescent="0.35">
      <c r="A40" s="2" t="s">
        <v>4</v>
      </c>
      <c r="B40" s="2" t="s">
        <v>35</v>
      </c>
      <c r="C40" s="2" t="s">
        <v>36</v>
      </c>
      <c r="D40" s="3" t="s">
        <v>37</v>
      </c>
    </row>
    <row r="41" spans="1:5" ht="31.5" customHeight="1" x14ac:dyDescent="0.35">
      <c r="A41" s="4" t="s">
        <v>38</v>
      </c>
      <c r="B41" s="5">
        <f>Preise!H4</f>
        <v>0</v>
      </c>
      <c r="C41" s="6">
        <f>IF(ISNUMBER(B41),B41*0.19,0)</f>
        <v>0</v>
      </c>
      <c r="D41" s="7">
        <f>IF(ISNUMBER(B41),B41+C41,0)</f>
        <v>0</v>
      </c>
      <c r="E41" s="8"/>
    </row>
    <row r="43" spans="1:5" ht="16.5" x14ac:dyDescent="0.35">
      <c r="A43" s="26" t="s">
        <v>39</v>
      </c>
      <c r="B43" s="26"/>
      <c r="C43" s="26"/>
      <c r="D43" s="26"/>
      <c r="E43" s="26"/>
    </row>
    <row r="44" spans="1:5" ht="30" customHeight="1" x14ac:dyDescent="0.35">
      <c r="A44" s="29" t="s">
        <v>40</v>
      </c>
      <c r="B44" s="29"/>
      <c r="C44" s="29"/>
      <c r="D44" s="29"/>
      <c r="E44" s="29"/>
    </row>
    <row r="45" spans="1:5" ht="42" customHeight="1" x14ac:dyDescent="0.35">
      <c r="A45" s="27" t="s">
        <v>107</v>
      </c>
      <c r="B45" s="27"/>
      <c r="C45" s="27"/>
      <c r="D45" s="27"/>
      <c r="E45" s="27"/>
    </row>
    <row r="46" spans="1:5" ht="37.5" customHeight="1" x14ac:dyDescent="0.35">
      <c r="A46" s="27" t="s">
        <v>41</v>
      </c>
      <c r="B46" s="27"/>
      <c r="C46" s="27"/>
      <c r="D46" s="27"/>
      <c r="E46" s="27"/>
    </row>
    <row r="47" spans="1:5" ht="30" customHeight="1" x14ac:dyDescent="0.35">
      <c r="A47" s="27" t="s">
        <v>42</v>
      </c>
      <c r="B47" s="27"/>
      <c r="C47" s="27"/>
      <c r="D47" s="27"/>
      <c r="E47" s="27"/>
    </row>
    <row r="48" spans="1:5" ht="30" customHeight="1" x14ac:dyDescent="0.35">
      <c r="A48" s="27" t="s">
        <v>43</v>
      </c>
      <c r="B48" s="27"/>
      <c r="C48" s="27"/>
      <c r="D48" s="27"/>
      <c r="E48" s="27"/>
    </row>
    <row r="49" spans="1:5" ht="30" customHeight="1" x14ac:dyDescent="0.35">
      <c r="A49" s="27" t="s">
        <v>44</v>
      </c>
      <c r="B49" s="27"/>
      <c r="C49" s="27"/>
      <c r="D49" s="27"/>
      <c r="E49" s="27"/>
    </row>
    <row r="50" spans="1:5" ht="30" customHeight="1" x14ac:dyDescent="0.35">
      <c r="A50" s="27" t="s">
        <v>120</v>
      </c>
      <c r="B50" s="27"/>
      <c r="C50" s="27"/>
      <c r="D50" s="27"/>
      <c r="E50" s="27"/>
    </row>
    <row r="51" spans="1:5" ht="30" customHeight="1" x14ac:dyDescent="0.35">
      <c r="A51" s="27" t="s">
        <v>110</v>
      </c>
      <c r="B51" s="27"/>
      <c r="C51" s="27"/>
      <c r="D51" s="27"/>
      <c r="E51" s="27"/>
    </row>
    <row r="52" spans="1:5" ht="30" customHeight="1" x14ac:dyDescent="0.35">
      <c r="A52" s="27" t="s">
        <v>111</v>
      </c>
      <c r="B52" s="27"/>
      <c r="C52" s="27"/>
      <c r="D52" s="27"/>
      <c r="E52" s="27"/>
    </row>
    <row r="53" spans="1:5" ht="30" customHeight="1" x14ac:dyDescent="0.35">
      <c r="A53" s="27" t="s">
        <v>108</v>
      </c>
      <c r="B53" s="27"/>
      <c r="C53" s="27"/>
      <c r="D53" s="27"/>
      <c r="E53" s="27"/>
    </row>
    <row r="54" spans="1:5" ht="30" customHeight="1" x14ac:dyDescent="0.35">
      <c r="A54" s="27" t="s">
        <v>109</v>
      </c>
      <c r="B54" s="27"/>
      <c r="C54" s="27"/>
      <c r="D54" s="27"/>
      <c r="E54" s="27"/>
    </row>
    <row r="55" spans="1:5" ht="30" customHeight="1" x14ac:dyDescent="0.35">
      <c r="A55" s="27" t="s">
        <v>45</v>
      </c>
      <c r="B55" s="27"/>
      <c r="C55" s="27"/>
      <c r="D55" s="27"/>
      <c r="E55" s="27"/>
    </row>
    <row r="56" spans="1:5" ht="30" customHeight="1" x14ac:dyDescent="0.35">
      <c r="A56" s="27" t="s">
        <v>46</v>
      </c>
      <c r="B56" s="27"/>
      <c r="C56" s="27"/>
      <c r="D56" s="27"/>
      <c r="E56" s="27"/>
    </row>
    <row r="58" spans="1:5" ht="16.5" x14ac:dyDescent="0.35">
      <c r="A58" s="26" t="s">
        <v>47</v>
      </c>
      <c r="B58" s="26"/>
      <c r="C58" s="26"/>
      <c r="D58" s="26"/>
      <c r="E58" s="26"/>
    </row>
    <row r="59" spans="1:5" ht="25.5" customHeight="1" x14ac:dyDescent="0.35">
      <c r="A59" s="23" t="s">
        <v>48</v>
      </c>
      <c r="B59" s="23"/>
      <c r="C59" s="24"/>
      <c r="D59" s="24"/>
      <c r="E59" s="24"/>
    </row>
    <row r="60" spans="1:5" ht="79.5" customHeight="1" x14ac:dyDescent="0.35">
      <c r="A60" s="23" t="s">
        <v>49</v>
      </c>
      <c r="B60" s="23"/>
      <c r="C60" s="24"/>
      <c r="D60" s="24"/>
      <c r="E60" s="24"/>
    </row>
    <row r="61" spans="1:5" ht="25.5" customHeight="1" x14ac:dyDescent="0.35">
      <c r="A61" s="23" t="s">
        <v>50</v>
      </c>
      <c r="B61" s="23"/>
      <c r="C61" s="24"/>
      <c r="D61" s="24"/>
      <c r="E61" s="24"/>
    </row>
    <row r="62" spans="1:5" ht="25.5" customHeight="1" x14ac:dyDescent="0.35">
      <c r="A62" s="23" t="s">
        <v>51</v>
      </c>
      <c r="B62" s="23"/>
      <c r="C62" s="24"/>
      <c r="D62" s="24"/>
      <c r="E62" s="24"/>
    </row>
    <row r="64" spans="1:5" x14ac:dyDescent="0.35">
      <c r="A64" s="25" t="s">
        <v>52</v>
      </c>
      <c r="B64" s="25"/>
      <c r="C64" s="25"/>
      <c r="D64" s="25"/>
      <c r="E64" s="25"/>
    </row>
  </sheetData>
  <sheetProtection algorithmName="SHA-512" hashValue="asv+CRXYnLO+QfiviYCV9iStndoSWT4IUxlGx9yYlAFjiqXXbdsAVZJeptLIHGBAnANlN4kaBKEN+w9xCRuZkw==" saltValue="O9Pf3kk3AVBCKMBKR8qXtA==" spinCount="100000" sheet="1" objects="1" scenarios="1"/>
  <mergeCells count="83">
    <mergeCell ref="A1:E1"/>
    <mergeCell ref="A2:E2"/>
    <mergeCell ref="A3:E3"/>
    <mergeCell ref="A5:E5"/>
    <mergeCell ref="A6:B6"/>
    <mergeCell ref="C6:E6"/>
    <mergeCell ref="A7:B7"/>
    <mergeCell ref="C7:E7"/>
    <mergeCell ref="A8:B8"/>
    <mergeCell ref="C8:E8"/>
    <mergeCell ref="A9:B9"/>
    <mergeCell ref="C9:E9"/>
    <mergeCell ref="A10:B10"/>
    <mergeCell ref="C10:E10"/>
    <mergeCell ref="A11:B11"/>
    <mergeCell ref="C11:E11"/>
    <mergeCell ref="A12:B12"/>
    <mergeCell ref="C12:E12"/>
    <mergeCell ref="A13:B13"/>
    <mergeCell ref="C13:E13"/>
    <mergeCell ref="A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3:E33"/>
    <mergeCell ref="A34:E34"/>
    <mergeCell ref="A35:E35"/>
    <mergeCell ref="A36:E36"/>
    <mergeCell ref="A38:E38"/>
    <mergeCell ref="A39:E39"/>
    <mergeCell ref="A43:E43"/>
    <mergeCell ref="A44:E44"/>
    <mergeCell ref="A45:E45"/>
    <mergeCell ref="A46:E46"/>
    <mergeCell ref="A47:E47"/>
    <mergeCell ref="A48:E48"/>
    <mergeCell ref="A49:E49"/>
    <mergeCell ref="A50:E50"/>
    <mergeCell ref="A51:E51"/>
    <mergeCell ref="A52:E52"/>
    <mergeCell ref="A53:E53"/>
    <mergeCell ref="A54:E54"/>
    <mergeCell ref="A55:E55"/>
    <mergeCell ref="A56:E56"/>
    <mergeCell ref="A58:E58"/>
    <mergeCell ref="A59:B59"/>
    <mergeCell ref="C59:E59"/>
    <mergeCell ref="A60:B60"/>
    <mergeCell ref="C60:E60"/>
    <mergeCell ref="A61:B61"/>
    <mergeCell ref="C61:E61"/>
    <mergeCell ref="A62:B62"/>
    <mergeCell ref="C62:E62"/>
    <mergeCell ref="A64:E64"/>
  </mergeCells>
  <pageMargins left="0.7" right="0.7" top="0.8" bottom="0.8"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
  <sheetViews>
    <sheetView zoomScaleNormal="100" workbookViewId="0">
      <pane ySplit="4" topLeftCell="A5" activePane="bottomLeft" state="frozen"/>
      <selection pane="bottomLeft" activeCell="F7" sqref="F7"/>
    </sheetView>
  </sheetViews>
  <sheetFormatPr baseColWidth="10" defaultColWidth="8.7265625" defaultRowHeight="14.5" x14ac:dyDescent="0.35"/>
  <cols>
    <col min="1" max="1" width="12" customWidth="1"/>
    <col min="2" max="2" width="64" customWidth="1"/>
    <col min="3" max="3" width="11" customWidth="1"/>
    <col min="4" max="4" width="10" customWidth="1"/>
    <col min="5" max="5" width="16" customWidth="1"/>
    <col min="6" max="6" width="18" customWidth="1"/>
    <col min="7" max="7" width="11" customWidth="1"/>
    <col min="8" max="8" width="18" customWidth="1"/>
  </cols>
  <sheetData>
    <row r="1" spans="1:8" ht="18" x14ac:dyDescent="0.4">
      <c r="A1" s="18" t="s">
        <v>53</v>
      </c>
      <c r="B1" s="18"/>
      <c r="C1" s="18"/>
      <c r="D1" s="18"/>
      <c r="E1" s="18"/>
      <c r="F1" s="18"/>
      <c r="G1" s="18"/>
      <c r="H1" s="18"/>
    </row>
    <row r="2" spans="1:8" x14ac:dyDescent="0.35">
      <c r="A2" s="19" t="s">
        <v>54</v>
      </c>
      <c r="B2" s="19"/>
      <c r="C2" s="19"/>
      <c r="D2" s="19"/>
      <c r="E2" s="19"/>
      <c r="F2" s="19"/>
      <c r="G2" s="19"/>
      <c r="H2" s="19"/>
    </row>
    <row r="3" spans="1:8" ht="36" customHeight="1" x14ac:dyDescent="0.35">
      <c r="A3" s="2" t="s">
        <v>55</v>
      </c>
      <c r="B3" s="2" t="s">
        <v>56</v>
      </c>
      <c r="C3" s="2" t="s">
        <v>57</v>
      </c>
      <c r="D3" s="2" t="s">
        <v>58</v>
      </c>
      <c r="E3" s="2" t="s">
        <v>59</v>
      </c>
      <c r="F3" s="2" t="s">
        <v>60</v>
      </c>
      <c r="G3" s="2" t="s">
        <v>61</v>
      </c>
      <c r="H3" s="2" t="s">
        <v>62</v>
      </c>
    </row>
    <row r="4" spans="1:8" ht="15.5" x14ac:dyDescent="0.35">
      <c r="A4" s="20" t="s">
        <v>63</v>
      </c>
      <c r="B4" s="20"/>
      <c r="C4" s="20"/>
      <c r="D4" s="20"/>
      <c r="E4" s="20"/>
      <c r="F4" s="20"/>
      <c r="G4" s="20"/>
      <c r="H4" s="9">
        <f>SUMIF(G6:G488,"&gt;0",H6:H488)</f>
        <v>0</v>
      </c>
    </row>
    <row r="6" spans="1:8" x14ac:dyDescent="0.35">
      <c r="A6" s="21" t="s">
        <v>64</v>
      </c>
      <c r="B6" s="21"/>
      <c r="C6" s="21"/>
      <c r="D6" s="21"/>
      <c r="E6" s="21"/>
      <c r="F6" s="21"/>
      <c r="G6" s="21"/>
      <c r="H6" s="21"/>
    </row>
    <row r="7" spans="1:8" ht="55.5" customHeight="1" x14ac:dyDescent="0.35">
      <c r="A7" s="10" t="s">
        <v>65</v>
      </c>
      <c r="B7" s="11" t="s">
        <v>66</v>
      </c>
      <c r="C7" s="12">
        <v>1912</v>
      </c>
      <c r="D7" s="1" t="s">
        <v>67</v>
      </c>
      <c r="E7" s="17"/>
      <c r="F7" s="13">
        <f>IF(AND(ISNUMBER(C7),ISNUMBER(E7)),C7*E7,0)</f>
        <v>0</v>
      </c>
      <c r="G7" s="14">
        <v>1</v>
      </c>
      <c r="H7" s="13">
        <f>F7*G7</f>
        <v>0</v>
      </c>
    </row>
    <row r="8" spans="1:8" ht="30" customHeight="1" x14ac:dyDescent="0.35">
      <c r="A8" s="10" t="s">
        <v>68</v>
      </c>
      <c r="B8" s="11" t="s">
        <v>69</v>
      </c>
      <c r="C8" s="12">
        <v>2400</v>
      </c>
      <c r="D8" s="1" t="s">
        <v>70</v>
      </c>
      <c r="E8" s="17"/>
      <c r="F8" s="13">
        <f>IF(AND(ISNUMBER(C8),ISNUMBER(E8)),C8*E8,0)</f>
        <v>0</v>
      </c>
      <c r="G8" s="14">
        <v>1</v>
      </c>
      <c r="H8" s="13">
        <f>F8*G8</f>
        <v>0</v>
      </c>
    </row>
    <row r="9" spans="1:8" x14ac:dyDescent="0.35">
      <c r="A9" s="21" t="s">
        <v>71</v>
      </c>
      <c r="B9" s="21"/>
      <c r="C9" s="21"/>
      <c r="D9" s="21"/>
      <c r="E9" s="21"/>
      <c r="F9" s="21"/>
      <c r="G9" s="21"/>
      <c r="H9" s="21"/>
    </row>
    <row r="10" spans="1:8" ht="54" customHeight="1" x14ac:dyDescent="0.35">
      <c r="A10" s="15" t="s">
        <v>95</v>
      </c>
      <c r="B10" s="11" t="s">
        <v>72</v>
      </c>
      <c r="C10" s="12">
        <v>196</v>
      </c>
      <c r="D10" s="1" t="s">
        <v>73</v>
      </c>
      <c r="E10" s="17"/>
      <c r="F10" s="13">
        <f>IF(AND(ISNUMBER(C10),ISNUMBER(E10)),C10*E10,0)</f>
        <v>0</v>
      </c>
      <c r="G10" s="14">
        <v>1</v>
      </c>
      <c r="H10" s="13">
        <f>F10*G10</f>
        <v>0</v>
      </c>
    </row>
    <row r="11" spans="1:8" x14ac:dyDescent="0.35">
      <c r="A11" s="22" t="s">
        <v>91</v>
      </c>
      <c r="B11" s="21"/>
      <c r="C11" s="21"/>
      <c r="D11" s="21"/>
      <c r="E11" s="21"/>
      <c r="F11" s="21"/>
      <c r="G11" s="21"/>
      <c r="H11" s="21"/>
    </row>
    <row r="12" spans="1:8" ht="30" customHeight="1" x14ac:dyDescent="0.35">
      <c r="A12" s="15" t="s">
        <v>96</v>
      </c>
      <c r="B12" s="11" t="s">
        <v>75</v>
      </c>
      <c r="C12" s="12">
        <v>800</v>
      </c>
      <c r="D12" s="1" t="s">
        <v>73</v>
      </c>
      <c r="E12" s="17"/>
      <c r="F12" s="13">
        <f>IF(AND(ISNUMBER(C12),ISNUMBER(E12)),C12*E12,0)</f>
        <v>0</v>
      </c>
      <c r="G12" s="14">
        <v>1</v>
      </c>
      <c r="H12" s="13">
        <f>F12*G12</f>
        <v>0</v>
      </c>
    </row>
    <row r="13" spans="1:8" x14ac:dyDescent="0.35">
      <c r="A13" s="22" t="s">
        <v>92</v>
      </c>
      <c r="B13" s="21"/>
      <c r="C13" s="21"/>
      <c r="D13" s="21"/>
      <c r="E13" s="21"/>
      <c r="F13" s="21"/>
      <c r="G13" s="21"/>
      <c r="H13" s="21"/>
    </row>
    <row r="14" spans="1:8" ht="30" customHeight="1" x14ac:dyDescent="0.35">
      <c r="A14" s="15" t="s">
        <v>74</v>
      </c>
      <c r="B14" s="16" t="s">
        <v>97</v>
      </c>
      <c r="C14" s="12">
        <v>10</v>
      </c>
      <c r="D14" s="1" t="s">
        <v>77</v>
      </c>
      <c r="E14" s="17"/>
      <c r="F14" s="13">
        <f>IF(AND(ISNUMBER(C14),ISNUMBER(E14)),C14*E14,0)</f>
        <v>0</v>
      </c>
      <c r="G14" s="14">
        <v>1</v>
      </c>
      <c r="H14" s="13">
        <f>F14*G14</f>
        <v>0</v>
      </c>
    </row>
    <row r="15" spans="1:8" x14ac:dyDescent="0.35">
      <c r="A15" s="22" t="s">
        <v>93</v>
      </c>
      <c r="B15" s="21"/>
      <c r="C15" s="21"/>
      <c r="D15" s="21"/>
      <c r="E15" s="21"/>
      <c r="F15" s="21"/>
      <c r="G15" s="21"/>
      <c r="H15" s="21"/>
    </row>
    <row r="16" spans="1:8" ht="30" customHeight="1" x14ac:dyDescent="0.35">
      <c r="A16" s="15" t="s">
        <v>76</v>
      </c>
      <c r="B16" s="11" t="s">
        <v>78</v>
      </c>
      <c r="C16" s="12">
        <v>80</v>
      </c>
      <c r="D16" s="1" t="s">
        <v>79</v>
      </c>
      <c r="E16" s="17"/>
      <c r="F16" s="13">
        <f t="shared" ref="F16:F21" si="0">IF(AND(ISNUMBER(C16),ISNUMBER(E16)),C16*E16,0)</f>
        <v>0</v>
      </c>
      <c r="G16" s="14">
        <v>0.25</v>
      </c>
      <c r="H16" s="13">
        <f t="shared" ref="H16:H21" si="1">F16*G16</f>
        <v>0</v>
      </c>
    </row>
    <row r="17" spans="1:8" ht="30" customHeight="1" x14ac:dyDescent="0.35">
      <c r="A17" s="15" t="s">
        <v>98</v>
      </c>
      <c r="B17" s="11" t="s">
        <v>80</v>
      </c>
      <c r="C17" s="12">
        <v>40</v>
      </c>
      <c r="D17" s="1" t="s">
        <v>79</v>
      </c>
      <c r="E17" s="17"/>
      <c r="F17" s="13">
        <f t="shared" si="0"/>
        <v>0</v>
      </c>
      <c r="G17" s="14">
        <v>0.25</v>
      </c>
      <c r="H17" s="13">
        <f t="shared" si="1"/>
        <v>0</v>
      </c>
    </row>
    <row r="18" spans="1:8" ht="30" customHeight="1" x14ac:dyDescent="0.35">
      <c r="A18" s="15" t="s">
        <v>99</v>
      </c>
      <c r="B18" s="11" t="s">
        <v>81</v>
      </c>
      <c r="C18" s="12">
        <v>40</v>
      </c>
      <c r="D18" s="1" t="s">
        <v>79</v>
      </c>
      <c r="E18" s="17"/>
      <c r="F18" s="13">
        <f t="shared" si="0"/>
        <v>0</v>
      </c>
      <c r="G18" s="14">
        <v>0.25</v>
      </c>
      <c r="H18" s="13">
        <f t="shared" si="1"/>
        <v>0</v>
      </c>
    </row>
    <row r="19" spans="1:8" ht="30" customHeight="1" x14ac:dyDescent="0.35">
      <c r="A19" s="15" t="s">
        <v>100</v>
      </c>
      <c r="B19" s="11" t="s">
        <v>82</v>
      </c>
      <c r="C19" s="12">
        <v>40</v>
      </c>
      <c r="D19" s="1" t="s">
        <v>79</v>
      </c>
      <c r="E19" s="17"/>
      <c r="F19" s="13">
        <f t="shared" si="0"/>
        <v>0</v>
      </c>
      <c r="G19" s="14">
        <v>0.25</v>
      </c>
      <c r="H19" s="13">
        <f t="shared" si="1"/>
        <v>0</v>
      </c>
    </row>
    <row r="20" spans="1:8" ht="30" customHeight="1" x14ac:dyDescent="0.35">
      <c r="A20" s="15" t="s">
        <v>101</v>
      </c>
      <c r="B20" s="11" t="s">
        <v>83</v>
      </c>
      <c r="C20" s="12">
        <v>5</v>
      </c>
      <c r="D20" s="1" t="s">
        <v>84</v>
      </c>
      <c r="E20" s="17"/>
      <c r="F20" s="13">
        <f t="shared" si="0"/>
        <v>0</v>
      </c>
      <c r="G20" s="14">
        <v>0.25</v>
      </c>
      <c r="H20" s="13">
        <f t="shared" si="1"/>
        <v>0</v>
      </c>
    </row>
    <row r="21" spans="1:8" ht="30" customHeight="1" x14ac:dyDescent="0.35">
      <c r="A21" s="15" t="s">
        <v>102</v>
      </c>
      <c r="B21" s="11" t="s">
        <v>85</v>
      </c>
      <c r="C21" s="12">
        <v>5</v>
      </c>
      <c r="D21" s="1" t="s">
        <v>84</v>
      </c>
      <c r="E21" s="17"/>
      <c r="F21" s="13">
        <f t="shared" si="0"/>
        <v>0</v>
      </c>
      <c r="G21" s="14">
        <v>0.25</v>
      </c>
      <c r="H21" s="13">
        <f t="shared" si="1"/>
        <v>0</v>
      </c>
    </row>
    <row r="22" spans="1:8" x14ac:dyDescent="0.35">
      <c r="A22" s="22" t="s">
        <v>94</v>
      </c>
      <c r="B22" s="21"/>
      <c r="C22" s="21"/>
      <c r="D22" s="21"/>
      <c r="E22" s="21"/>
      <c r="F22" s="21"/>
      <c r="G22" s="21"/>
      <c r="H22" s="21"/>
    </row>
    <row r="23" spans="1:8" ht="30" customHeight="1" x14ac:dyDescent="0.35">
      <c r="A23" s="15" t="s">
        <v>103</v>
      </c>
      <c r="B23" s="11" t="s">
        <v>86</v>
      </c>
      <c r="C23" s="12">
        <v>1</v>
      </c>
      <c r="D23" s="1" t="s">
        <v>87</v>
      </c>
      <c r="E23" s="17"/>
      <c r="F23" s="13">
        <f>IF(AND(ISNUMBER(C23),ISNUMBER(E23)),C23*E23,0)</f>
        <v>0</v>
      </c>
      <c r="G23" s="14">
        <v>0.25</v>
      </c>
      <c r="H23" s="13">
        <f>F23*G23</f>
        <v>0</v>
      </c>
    </row>
    <row r="24" spans="1:8" ht="30" customHeight="1" x14ac:dyDescent="0.35">
      <c r="A24" s="15" t="s">
        <v>104</v>
      </c>
      <c r="B24" s="11" t="s">
        <v>88</v>
      </c>
      <c r="C24" s="12">
        <v>1</v>
      </c>
      <c r="D24" s="1" t="s">
        <v>87</v>
      </c>
      <c r="E24" s="17"/>
      <c r="F24" s="13">
        <f>IF(AND(ISNUMBER(C24),ISNUMBER(E24)),C24*E24,0)</f>
        <v>0</v>
      </c>
      <c r="G24" s="14">
        <v>0.25</v>
      </c>
      <c r="H24" s="13">
        <f>F24*G24</f>
        <v>0</v>
      </c>
    </row>
    <row r="25" spans="1:8" ht="30" customHeight="1" x14ac:dyDescent="0.35">
      <c r="A25" s="15" t="s">
        <v>105</v>
      </c>
      <c r="B25" s="11" t="s">
        <v>89</v>
      </c>
      <c r="C25" s="12">
        <v>1</v>
      </c>
      <c r="D25" s="1" t="s">
        <v>87</v>
      </c>
      <c r="E25" s="17"/>
      <c r="F25" s="13">
        <f>IF(AND(ISNUMBER(C25),ISNUMBER(E25)),C25*E25,0)</f>
        <v>0</v>
      </c>
      <c r="G25" s="14">
        <v>0.25</v>
      </c>
      <c r="H25" s="13">
        <f>F25*G25</f>
        <v>0</v>
      </c>
    </row>
    <row r="26" spans="1:8" ht="30" customHeight="1" x14ac:dyDescent="0.35">
      <c r="A26" s="15" t="s">
        <v>106</v>
      </c>
      <c r="B26" s="11" t="s">
        <v>90</v>
      </c>
      <c r="C26" s="12">
        <v>1</v>
      </c>
      <c r="D26" s="1" t="s">
        <v>87</v>
      </c>
      <c r="E26" s="17"/>
      <c r="F26" s="13">
        <f>IF(AND(ISNUMBER(C26),ISNUMBER(E26)),C26*E26,0)</f>
        <v>0</v>
      </c>
      <c r="G26" s="14">
        <v>0.25</v>
      </c>
      <c r="H26" s="13">
        <f>F26*G26</f>
        <v>0</v>
      </c>
    </row>
  </sheetData>
  <sheetProtection algorithmName="SHA-512" hashValue="3BXox73g/mDgdxCVDGTO+iCQMelfH3snqjdeupjkPDjxEWInYDpeFSbreCk81LxHjo/3WEPwXoJXmkniXqanCg==" saltValue="cJ7mFLOK5J0Jp+dZc7M5Qw==" spinCount="100000" sheet="1" objects="1" scenarios="1"/>
  <mergeCells count="9">
    <mergeCell ref="A1:H1"/>
    <mergeCell ref="A2:H2"/>
    <mergeCell ref="A4:G4"/>
    <mergeCell ref="A6:H6"/>
    <mergeCell ref="A22:H22"/>
    <mergeCell ref="A9:H9"/>
    <mergeCell ref="A11:H11"/>
    <mergeCell ref="A13:H13"/>
    <mergeCell ref="A15:H15"/>
  </mergeCells>
  <phoneticPr fontId="19" type="noConversion"/>
  <pageMargins left="0.5" right="0.5" top="1" bottom="1" header="0.511811023622047" footer="0.511811023622047"/>
  <pageSetup paperSize="9"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85A12F74A78344EAE3DADC13644848B" ma:contentTypeVersion="1" ma:contentTypeDescription="Ein neues Dokument erstellen." ma:contentTypeScope="" ma:versionID="cfe09fc2f171c5e04455cdfd025da25c">
  <xsd:schema xmlns:xsd="http://www.w3.org/2001/XMLSchema" xmlns:xs="http://www.w3.org/2001/XMLSchema" xmlns:p="http://schemas.microsoft.com/office/2006/metadata/properties" targetNamespace="http://schemas.microsoft.com/office/2006/metadata/properties" ma:root="true" ma:fieldsID="64bd91030dd2cd3052693ebd8aef66f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A6C3B-CE9B-486B-B48F-EB50909BE3CB}">
  <ds:schemaRefs>
    <ds:schemaRef ds:uri="http://purl.org/dc/elements/1.1/"/>
    <ds:schemaRef ds:uri="http://purl.org/dc/term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E474898-255A-43FD-8765-116C0624F16E}">
  <ds:schemaRefs>
    <ds:schemaRef ds:uri="http://schemas.microsoft.com/sharepoint/v3/contenttype/forms"/>
  </ds:schemaRefs>
</ds:datastoreItem>
</file>

<file path=customXml/itemProps3.xml><?xml version="1.0" encoding="utf-8"?>
<ds:datastoreItem xmlns:ds="http://schemas.openxmlformats.org/officeDocument/2006/customXml" ds:itemID="{3D08BE63-8439-45ED-99D7-07C1C0CC3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Preise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Angelika Maria Kraus</cp:lastModifiedBy>
  <cp:revision>0</cp:revision>
  <dcterms:created xsi:type="dcterms:W3CDTF">2026-06-15T10:15:29Z</dcterms:created>
  <dcterms:modified xsi:type="dcterms:W3CDTF">2026-07-27T11:32:55Z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0x010100885A12F74A78344EAE3DADC13644848B</vt:lpwstr>
  </property>
</Properties>
</file>