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66925"/>
  <mc:AlternateContent xmlns:mc="http://schemas.openxmlformats.org/markup-compatibility/2006">
    <mc:Choice Requires="x15">
      <x15ac:absPath xmlns:x15ac="http://schemas.microsoft.com/office/spreadsheetml/2010/11/ac" url="https://adbcssi.sharepoint.com/sites/2018/Freigegebene Dokumente/WG Lieferung Straßen und Verkehr/2026-10077 - Kleinbeschilderung/Vorbereitung/Zeichnung/Freigabe/AI/"/>
    </mc:Choice>
  </mc:AlternateContent>
  <xr:revisionPtr revIDLastSave="171" documentId="8_{66F272E3-ADCE-427C-915D-6249FA289CF0}" xr6:coauthVersionLast="47" xr6:coauthVersionMax="47" xr10:uidLastSave="{2FA791A7-DC3E-4CE5-9C7E-7CB50351F05D}"/>
  <bookViews>
    <workbookView xWindow="-120" yWindow="-120" windowWidth="38640" windowHeight="21120" xr2:uid="{296D09FD-494B-4445-ABAE-BF9D78880D98}"/>
  </bookViews>
  <sheets>
    <sheet name="Zusammenfassung" sheetId="8" r:id="rId1"/>
    <sheet name="Verkehrszeichen" sheetId="9" r:id="rId2"/>
    <sheet name="Befestigungszubehör" sheetId="16" r:id="rId3"/>
    <sheet name="Gründungszubehör" sheetId="1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8" i="9" l="1"/>
  <c r="P29" i="9"/>
  <c r="P11" i="9"/>
  <c r="P42" i="9"/>
  <c r="P31" i="9"/>
  <c r="P51" i="9"/>
  <c r="P16" i="9"/>
  <c r="P19" i="9"/>
  <c r="P24" i="9"/>
  <c r="P34" i="9"/>
  <c r="P58" i="9"/>
  <c r="P37" i="9"/>
  <c r="P45" i="9"/>
  <c r="P13" i="9"/>
  <c r="P5" i="9"/>
  <c r="P15" i="9"/>
  <c r="P32" i="9"/>
  <c r="P40" i="9"/>
  <c r="P30" i="9"/>
  <c r="P10" i="9"/>
  <c r="P56" i="9"/>
  <c r="P27" i="9"/>
  <c r="P35" i="9"/>
  <c r="P47" i="9"/>
  <c r="P8" i="9"/>
  <c r="P59" i="9"/>
  <c r="P36" i="9"/>
  <c r="P22" i="9"/>
  <c r="P44" i="9"/>
  <c r="P54" i="9"/>
  <c r="P21" i="9"/>
  <c r="P25" i="9"/>
  <c r="P39" i="9"/>
  <c r="P12" i="9"/>
  <c r="P18" i="9"/>
  <c r="P49" i="9"/>
  <c r="P52" i="9"/>
  <c r="P57" i="9"/>
  <c r="P7" i="9"/>
  <c r="P28" i="9"/>
  <c r="P53" i="9"/>
  <c r="P17" i="9"/>
  <c r="P50" i="9"/>
  <c r="P46" i="9"/>
  <c r="P33" i="9"/>
  <c r="P20" i="9"/>
  <c r="P23" i="9"/>
  <c r="P41" i="9"/>
  <c r="P14" i="9"/>
  <c r="P38" i="9"/>
  <c r="P4" i="9"/>
  <c r="P55" i="9"/>
  <c r="P26" i="9"/>
  <c r="P43" i="9"/>
  <c r="P9" i="9"/>
  <c r="P6" i="9"/>
  <c r="P60" i="9" l="1"/>
  <c r="D11" i="8" s="1"/>
  <c r="J21" i="16"/>
  <c r="J8" i="16"/>
  <c r="J26" i="16"/>
  <c r="J31" i="16"/>
  <c r="J14" i="16"/>
  <c r="J20" i="16"/>
  <c r="J9" i="16"/>
  <c r="J25" i="16"/>
  <c r="J30" i="16"/>
  <c r="J6" i="16"/>
  <c r="J4" i="16"/>
  <c r="J32" i="16"/>
  <c r="J13" i="16"/>
  <c r="J19" i="16"/>
  <c r="J15" i="16"/>
  <c r="J34" i="16"/>
  <c r="J10" i="16"/>
  <c r="J24" i="16"/>
  <c r="J29" i="16"/>
  <c r="J16" i="16"/>
  <c r="J33" i="16"/>
  <c r="J11" i="16"/>
  <c r="J23" i="16"/>
  <c r="J28" i="16"/>
  <c r="J7" i="16"/>
  <c r="J17" i="16"/>
  <c r="J5" i="16"/>
  <c r="J12" i="16"/>
  <c r="J22" i="16"/>
  <c r="J27" i="16"/>
  <c r="J18" i="16"/>
  <c r="D13" i="8" l="1"/>
  <c r="D12" i="8"/>
  <c r="J35" i="16"/>
  <c r="J12" i="18"/>
  <c r="J7" i="18"/>
  <c r="J21" i="18"/>
  <c r="J19" i="18"/>
  <c r="J20" i="18"/>
  <c r="J15" i="18"/>
  <c r="J34" i="18"/>
  <c r="J11" i="18"/>
  <c r="J6" i="18"/>
  <c r="J23" i="18"/>
  <c r="J28" i="18"/>
  <c r="J17" i="18"/>
  <c r="J33" i="18"/>
  <c r="J22" i="18"/>
  <c r="J18" i="18"/>
  <c r="J27" i="18"/>
  <c r="J32" i="18"/>
  <c r="J13" i="18"/>
  <c r="J8" i="18"/>
  <c r="J26" i="18"/>
  <c r="J31" i="18"/>
  <c r="J9" i="18"/>
  <c r="J14" i="18"/>
  <c r="J25" i="18"/>
  <c r="J5" i="18"/>
  <c r="J30" i="18"/>
  <c r="J10" i="18"/>
  <c r="J24" i="18"/>
  <c r="J4" i="18"/>
  <c r="J29" i="18"/>
  <c r="J16" i="18"/>
  <c r="J35" i="18"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98BD76A-C613-4D44-AB0D-BFB16AC99DCE}" keepAlive="1" name="Abfrage - Tabelle5" description="Verbindung mit der Abfrage 'Tabelle5' in der Arbeitsmappe." type="5" refreshedVersion="8" background="1" saveData="1">
    <dbPr connection="Provider=Microsoft.Mashup.OleDb.1;Data Source=$Workbook$;Location=Tabelle5;Extended Properties=&quot;&quot;" command="SELECT * FROM [Tabelle5]"/>
  </connection>
</connections>
</file>

<file path=xl/sharedStrings.xml><?xml version="1.0" encoding="utf-8"?>
<sst xmlns="http://schemas.openxmlformats.org/spreadsheetml/2006/main" count="370" uniqueCount="174">
  <si>
    <t>X</t>
  </si>
  <si>
    <t>Name des Bieters</t>
  </si>
  <si>
    <t>Angebotspreis netto</t>
  </si>
  <si>
    <t>+ 19% Ust</t>
  </si>
  <si>
    <t>Angebotspreis brutto</t>
  </si>
  <si>
    <t>Angebotspreis</t>
  </si>
  <si>
    <t>LV-Pos.</t>
  </si>
  <si>
    <t>Form</t>
  </si>
  <si>
    <t>Breite [mm]</t>
  </si>
  <si>
    <t>Fläche 
[m²]</t>
  </si>
  <si>
    <t>Schildkante</t>
  </si>
  <si>
    <t>Bedarfsschätzung
[Stk]</t>
  </si>
  <si>
    <t>Preis für Folienaufbau
RA2B
LV-Pos. X.XXX.2</t>
  </si>
  <si>
    <t>Preis für Folienaufbau
RA3
LV-Pos. X.XXX.3</t>
  </si>
  <si>
    <t>Bewertungspreis</t>
  </si>
  <si>
    <t>Zusammensetzung
Bewertungspreis</t>
  </si>
  <si>
    <t>flach</t>
  </si>
  <si>
    <t>Rechteck</t>
  </si>
  <si>
    <t>Dreieck</t>
  </si>
  <si>
    <t>Achteck</t>
  </si>
  <si>
    <t>profilverstärkt</t>
  </si>
  <si>
    <t>Pfeil</t>
  </si>
  <si>
    <t>Artikel</t>
  </si>
  <si>
    <t>Mengeneinheit</t>
  </si>
  <si>
    <t>Bauausführung</t>
  </si>
  <si>
    <t>Stk.</t>
  </si>
  <si>
    <t>Rostlöser</t>
  </si>
  <si>
    <t>Vierkantklemmschelle 60 mm x 60 mm</t>
  </si>
  <si>
    <t>Ankerbolzen M16</t>
  </si>
  <si>
    <t>Hartholzkeile</t>
  </si>
  <si>
    <t>Kunstoffkappen M16</t>
  </si>
  <si>
    <t>Kunststoffkappen für Ankerbolzen M16</t>
  </si>
  <si>
    <t>Auskreuzvorrichtung 1200 mm</t>
  </si>
  <si>
    <t>Auskreuzvorrichtung 1500 mm</t>
  </si>
  <si>
    <t>Auskreuzvorrichtung 2000 mm</t>
  </si>
  <si>
    <t>Auskreuzvorrichtung 750 mm</t>
  </si>
  <si>
    <t>Mindestblechdicke
[mm]</t>
  </si>
  <si>
    <t>Klemmschelle Typ D</t>
  </si>
  <si>
    <t>Angebotspreis in EUR, netto</t>
  </si>
  <si>
    <t>Spalte1</t>
  </si>
  <si>
    <t>Quadrat</t>
  </si>
  <si>
    <t>Ronde</t>
  </si>
  <si>
    <t>Höhe [mm]
Seitenlänge [mm]
Durchmesser [mm]</t>
  </si>
  <si>
    <t>Vierkantklemmschelle 40 mm x 40 mm</t>
  </si>
  <si>
    <t>Spalte2</t>
  </si>
  <si>
    <t>Spalte32</t>
  </si>
  <si>
    <t>Bedarfsschätzung</t>
  </si>
  <si>
    <t>Auskreuzvorrichtung 3500 mm</t>
  </si>
  <si>
    <t>Rostlöser auf Basis der Mischung von: Ethanol, n-Butylacetat, Amiden C16-18 und Hydroxethyl. Inhalt: (300 ml +/- 50 ml)</t>
  </si>
  <si>
    <t>Edelstahlband 19,0 mm x 0,7 mm</t>
  </si>
  <si>
    <t>Spannschloss 19,0 mm x 0,7 mm</t>
  </si>
  <si>
    <t>Edelstahlband, 19,0 mm x 0,7 mm, 30 Meter Rolle</t>
  </si>
  <si>
    <t>Spannschloss aus Stahl, feuerverzinkt, für Edelstahlband 19,0 mm x 0,7 mm</t>
  </si>
  <si>
    <t>Schilderschraube M6</t>
  </si>
  <si>
    <t>Schilderschraube M8</t>
  </si>
  <si>
    <t>Unterlegscheibe M6</t>
  </si>
  <si>
    <t>Unterlegscheibe M8</t>
  </si>
  <si>
    <t>Sicherungs-Sechskantmutter mit Flansch M6</t>
  </si>
  <si>
    <t>Sicherungs-Sechskantmutter mit Flansch M8</t>
  </si>
  <si>
    <t>Fußplatte Standsicherheitsklasse K1</t>
  </si>
  <si>
    <t>Hartholzkeil für Betonfertigfundamente, Länge = 120 mm</t>
  </si>
  <si>
    <t>Los 1: Verkehrszeichen</t>
  </si>
  <si>
    <t>Los 1: Gründungszubehör</t>
  </si>
  <si>
    <t>Los 1: Befestigungszubehör</t>
  </si>
  <si>
    <t>Preis für Schild ohne Sinnbild
Verkehrsgrau beidseitig
LV-Pos. X.XXX.0</t>
  </si>
  <si>
    <t>Preis für Folienaufbau
RA1
LV-Pos. X.XXX.1</t>
  </si>
  <si>
    <r>
      <rPr>
        <u/>
        <sz val="10"/>
        <rFont val="Arial"/>
        <family val="2"/>
      </rPr>
      <t>Aufpreisposition:</t>
    </r>
    <r>
      <rPr>
        <sz val="10"/>
        <rFont val="Arial"/>
        <family val="2"/>
      </rPr>
      <t xml:space="preserve"> Werksseitige Montage einer </t>
    </r>
    <r>
      <rPr>
        <b/>
        <sz val="10"/>
        <rFont val="Arial"/>
        <family val="2"/>
      </rPr>
      <t>Antisticker-Folie</t>
    </r>
    <r>
      <rPr>
        <sz val="10"/>
        <rFont val="Arial"/>
        <family val="2"/>
      </rPr>
      <t xml:space="preserve"> je m²</t>
    </r>
  </si>
  <si>
    <t>Rohrschellen aus Stahl, feuerverzinkt, für Rohrdurchmesser 60,3 mm, Lochabstand 70 mm, mit Befestigungsmaterial aus nicht rostendem Stahl</t>
  </si>
  <si>
    <t>Rohrschellen aus Stahl, feuerverzinkt, für Rohrdurchmesser 60,3 mm, Lochabstand 500 mm, mit Befestigungsmaterial aus nicht rostendem Stahl</t>
  </si>
  <si>
    <t>Rohrschellen aus Stahl, feuerverzinkt, für Rohrdurchmesser 60,3 mm, Lochabstand 700 mm, mit Befestigungsmaterial aus nicht rostendem Stahl</t>
  </si>
  <si>
    <t>Bandschellen aus Stahl, feuerverzinkt, für Rohrdurchmesser 60,3 mm, Lochabstand 70 mm</t>
  </si>
  <si>
    <t>Bandschellen aus Stahl, feuerverzinkt, für Rohrdurchmesser 60,3 mm, Lochabstand 500 mm</t>
  </si>
  <si>
    <t>Bandschellen aus Stahl, feuerverzinkt, für Rohrdurchmesser 60,3 mm, Lochabstand 700 mm</t>
  </si>
  <si>
    <t>Rohrschellen aus Stahl, feuerverzinkt, für Rohrdurchmesser 76,1 mm, Lochabstand 70 mm, mit Befestigungsmaterial aus nicht rostendem Stahl</t>
  </si>
  <si>
    <t>Rohrschellen aus Stahl, feuerverzinkt, für Rohrdurchmesser 76,1 mm, Lochabstand 500 mm, mit Befestigungsmaterial aus nicht rostendem Stahl</t>
  </si>
  <si>
    <t>Rohrschellen aus Stahl, feuerverzinkt, für Rohrdurchmesser 76,1 mm, Lochabstand 700 mm, mit Befestigungsmaterial aus nicht rostendem Stahl</t>
  </si>
  <si>
    <r>
      <t xml:space="preserve">Rohrschelle </t>
    </r>
    <r>
      <rPr>
        <sz val="12"/>
        <color theme="1"/>
        <rFont val="Arial"/>
        <family val="2"/>
      </rPr>
      <t>⌀</t>
    </r>
    <r>
      <rPr>
        <sz val="10"/>
        <color theme="1"/>
        <rFont val="Arial"/>
        <family val="2"/>
      </rPr>
      <t xml:space="preserve"> 60,3 mm, Lochabstand 70 mm</t>
    </r>
  </si>
  <si>
    <r>
      <t xml:space="preserve">Rohrschelle </t>
    </r>
    <r>
      <rPr>
        <sz val="12"/>
        <color theme="1"/>
        <rFont val="Arial"/>
        <family val="2"/>
      </rPr>
      <t>⌀</t>
    </r>
    <r>
      <rPr>
        <sz val="10"/>
        <color theme="1"/>
        <rFont val="Arial"/>
        <family val="2"/>
      </rPr>
      <t xml:space="preserve"> 76,1 mm, Lochabstand 70 mm</t>
    </r>
  </si>
  <si>
    <r>
      <t xml:space="preserve">Rohrschelle </t>
    </r>
    <r>
      <rPr>
        <sz val="12"/>
        <color theme="1"/>
        <rFont val="Arial"/>
        <family val="2"/>
      </rPr>
      <t>⌀</t>
    </r>
    <r>
      <rPr>
        <sz val="10"/>
        <color theme="1"/>
        <rFont val="Arial"/>
        <family val="2"/>
      </rPr>
      <t xml:space="preserve"> 76,1 mm, Lochabstand 500 mm</t>
    </r>
  </si>
  <si>
    <r>
      <t xml:space="preserve">Rohrschelle </t>
    </r>
    <r>
      <rPr>
        <sz val="12"/>
        <color theme="1"/>
        <rFont val="Arial"/>
        <family val="2"/>
      </rPr>
      <t>⌀</t>
    </r>
    <r>
      <rPr>
        <sz val="10"/>
        <color theme="1"/>
        <rFont val="Arial"/>
        <family val="2"/>
      </rPr>
      <t xml:space="preserve"> 76,1 mm, Lochabstand 700 mm</t>
    </r>
  </si>
  <si>
    <r>
      <t xml:space="preserve">Bandschelle </t>
    </r>
    <r>
      <rPr>
        <sz val="12"/>
        <color theme="1"/>
        <rFont val="Arial"/>
        <family val="2"/>
      </rPr>
      <t>⌀</t>
    </r>
    <r>
      <rPr>
        <sz val="10"/>
        <color theme="1"/>
        <rFont val="Arial"/>
        <family val="2"/>
      </rPr>
      <t xml:space="preserve"> 60,3 mm, Lochabstand 70 mm</t>
    </r>
  </si>
  <si>
    <r>
      <t xml:space="preserve">Bandschelle </t>
    </r>
    <r>
      <rPr>
        <sz val="12"/>
        <color theme="1"/>
        <rFont val="Arial"/>
        <family val="2"/>
      </rPr>
      <t>⌀</t>
    </r>
    <r>
      <rPr>
        <sz val="10"/>
        <color theme="1"/>
        <rFont val="Arial"/>
        <family val="2"/>
      </rPr>
      <t xml:space="preserve"> 60,3 mm, Lochabstand 500 mm</t>
    </r>
  </si>
  <si>
    <r>
      <t xml:space="preserve">Bandschelle </t>
    </r>
    <r>
      <rPr>
        <sz val="12"/>
        <color theme="1"/>
        <rFont val="Arial"/>
        <family val="2"/>
      </rPr>
      <t>⌀</t>
    </r>
    <r>
      <rPr>
        <sz val="10"/>
        <color theme="1"/>
        <rFont val="Arial"/>
        <family val="2"/>
      </rPr>
      <t xml:space="preserve"> 60,3 mm, Lochabstand 700 mm</t>
    </r>
  </si>
  <si>
    <r>
      <t xml:space="preserve">Alform-Klemmschelle </t>
    </r>
    <r>
      <rPr>
        <sz val="12"/>
        <rFont val="Arial"/>
        <family val="2"/>
      </rPr>
      <t>⌀</t>
    </r>
    <r>
      <rPr>
        <sz val="10"/>
        <rFont val="Arial"/>
        <family val="2"/>
      </rPr>
      <t xml:space="preserve"> 60,3 mm</t>
    </r>
  </si>
  <si>
    <r>
      <t xml:space="preserve">Alform-Klemmschelle </t>
    </r>
    <r>
      <rPr>
        <sz val="12"/>
        <color theme="1"/>
        <rFont val="Arial"/>
        <family val="2"/>
      </rPr>
      <t>⌀</t>
    </r>
    <r>
      <rPr>
        <sz val="10"/>
        <color theme="1"/>
        <rFont val="Arial"/>
        <family val="2"/>
      </rPr>
      <t xml:space="preserve"> 76,1 mm</t>
    </r>
  </si>
  <si>
    <r>
      <t xml:space="preserve">Rohrschelle </t>
    </r>
    <r>
      <rPr>
        <sz val="12"/>
        <color theme="1"/>
        <rFont val="Arial"/>
        <family val="2"/>
      </rPr>
      <t>⌀</t>
    </r>
    <r>
      <rPr>
        <sz val="10"/>
        <color theme="1"/>
        <rFont val="Arial"/>
        <family val="2"/>
      </rPr>
      <t xml:space="preserve"> 60,3 mm, Lochabstand 500 mm</t>
    </r>
  </si>
  <si>
    <r>
      <t xml:space="preserve">Rohrschelle </t>
    </r>
    <r>
      <rPr>
        <sz val="12"/>
        <color theme="1"/>
        <rFont val="Arial"/>
        <family val="2"/>
      </rPr>
      <t>⌀</t>
    </r>
    <r>
      <rPr>
        <sz val="10"/>
        <color theme="1"/>
        <rFont val="Arial"/>
        <family val="2"/>
      </rPr>
      <t xml:space="preserve"> 60,3 mm, Lochabstand 700 mm</t>
    </r>
  </si>
  <si>
    <r>
      <t xml:space="preserve">Gewindering für Hülse </t>
    </r>
    <r>
      <rPr>
        <sz val="12"/>
        <color theme="1"/>
        <rFont val="Arial"/>
        <family val="2"/>
      </rPr>
      <t>⌀</t>
    </r>
    <r>
      <rPr>
        <sz val="10"/>
        <color theme="1"/>
        <rFont val="Arial"/>
        <family val="2"/>
      </rPr>
      <t xml:space="preserve"> 60,3 mm</t>
    </r>
  </si>
  <si>
    <r>
      <t xml:space="preserve">Gewindering für Hülse </t>
    </r>
    <r>
      <rPr>
        <sz val="12"/>
        <color theme="1"/>
        <rFont val="Arial"/>
        <family val="2"/>
      </rPr>
      <t>⌀</t>
    </r>
    <r>
      <rPr>
        <sz val="10"/>
        <color theme="1"/>
        <rFont val="Arial"/>
        <family val="2"/>
      </rPr>
      <t xml:space="preserve"> 76,1 mm</t>
    </r>
  </si>
  <si>
    <r>
      <t xml:space="preserve">Klemmring für Hülse </t>
    </r>
    <r>
      <rPr>
        <sz val="12"/>
        <color theme="1"/>
        <rFont val="Arial"/>
        <family val="2"/>
      </rPr>
      <t>⌀</t>
    </r>
    <r>
      <rPr>
        <sz val="10"/>
        <color theme="1"/>
        <rFont val="Arial"/>
        <family val="2"/>
      </rPr>
      <t xml:space="preserve"> 60,3 mm</t>
    </r>
  </si>
  <si>
    <r>
      <t xml:space="preserve">Klemmring für Hülse </t>
    </r>
    <r>
      <rPr>
        <sz val="12"/>
        <color theme="1"/>
        <rFont val="Arial"/>
        <family val="2"/>
      </rPr>
      <t>⌀</t>
    </r>
    <r>
      <rPr>
        <sz val="10"/>
        <color theme="1"/>
        <rFont val="Arial"/>
        <family val="2"/>
      </rPr>
      <t xml:space="preserve"> 76,1 mm</t>
    </r>
  </si>
  <si>
    <r>
      <t xml:space="preserve">Kunststoffabdeckkappen für </t>
    </r>
    <r>
      <rPr>
        <sz val="12"/>
        <color theme="1"/>
        <rFont val="Arial"/>
        <family val="2"/>
      </rPr>
      <t>⌀</t>
    </r>
    <r>
      <rPr>
        <sz val="10"/>
        <color theme="1"/>
        <rFont val="Arial"/>
        <family val="2"/>
      </rPr>
      <t xml:space="preserve"> 60,3 mm, weiß</t>
    </r>
  </si>
  <si>
    <r>
      <t xml:space="preserve">Kunststoffabdeckkappen für </t>
    </r>
    <r>
      <rPr>
        <sz val="12"/>
        <color theme="1"/>
        <rFont val="Arial"/>
        <family val="2"/>
      </rPr>
      <t>⌀</t>
    </r>
    <r>
      <rPr>
        <sz val="10"/>
        <color theme="1"/>
        <rFont val="Arial"/>
        <family val="2"/>
      </rPr>
      <t xml:space="preserve"> 60,3 mm, schwarz</t>
    </r>
  </si>
  <si>
    <r>
      <t xml:space="preserve">Kunststoffabdeckkappen für </t>
    </r>
    <r>
      <rPr>
        <sz val="12"/>
        <rFont val="Arial"/>
        <family val="2"/>
      </rPr>
      <t>⌀</t>
    </r>
    <r>
      <rPr>
        <sz val="10"/>
        <rFont val="Arial"/>
        <family val="2"/>
      </rPr>
      <t xml:space="preserve"> 76,1 mm, schwarz</t>
    </r>
  </si>
  <si>
    <t>Fußplattenträger bis Standsicherheitsklasse K33</t>
  </si>
  <si>
    <t>Fußplattenträger bis Standsicherheitsklasse K17</t>
  </si>
  <si>
    <t>5% ohne; 95% RA2B</t>
  </si>
  <si>
    <t>5% ohne; 95% RA1</t>
  </si>
  <si>
    <t>5% ohne; 90% RA2B; 5% RA3</t>
  </si>
  <si>
    <t>Auskreuzvorrichtung 2500 mm</t>
  </si>
  <si>
    <t>Gewindering, korrosionsbeständig für Bodenhülse Rohrdurchmesser 60,3 mm</t>
  </si>
  <si>
    <t>Klemmring für Hülse Rohrdurchmesser 60,3 mm</t>
  </si>
  <si>
    <t>Gewindering, korrosionsbeständig für Bodenhülse Rohrdurchmesser 76,1 mm</t>
  </si>
  <si>
    <t>Klemmring für Hülse Rohrdurchmesser 76,1 mm</t>
  </si>
  <si>
    <t>Erdspieß für Vierkantrohre</t>
  </si>
  <si>
    <t>Erdspieß aus Stahl (S235JR) für Vierkantrohre 40 mm x 40 mm und 60 mm x 60 mm, mit Kopf zum sicheren Einschlagen</t>
  </si>
  <si>
    <t>Abeckplatte für Bodenhülse ⌀ 76,1 mm</t>
  </si>
  <si>
    <t>Abdeckplatte für Bodenhülse Rohrdurchmesser 76,1 mm aus feuerverzinktem Stahl, inkl. Befestigungsmaterial</t>
  </si>
  <si>
    <t>Schilderhalter für Vierkantrohr</t>
  </si>
  <si>
    <t>Verbundanker M16</t>
  </si>
  <si>
    <t>Auskreuzvorrichtung für Verkehrszeichen, bestehend aus zwei Leisten aus witterungsbeständigem Kunststoff, mit retroreflektierender Folie RA3, Länge 750 mm, Breite 75 mm, zur einfachen Befestigung am oberen Rand; Fixierung in Kreuzstellung mittels Sterngriff</t>
  </si>
  <si>
    <t>Auskreuzvorrichtung für Verkehrszeichen, bestehend aus zwei Leisten aus witterungsbeständigem Kunststoff, mit retroreflektierender Folie RA3, Länge 1200 mm, Breite 75 mm, zur einfachen Befestigung am oberen Rand; Fixierung in Kreuzstellung mittels Sterngriff</t>
  </si>
  <si>
    <t>Auskreuzvorrichtung für Verkehrszeichen, bestehend aus zwei Leisten aus witterungsbeständigem Kunststoff, mit retroreflektierender Folie RA3, Länge 2000 mm, Breite 75 mm, zur einfachen Befestigung am oberen Rand; Fixierung in Kreuzstellung mittels Sterngriff</t>
  </si>
  <si>
    <t>Auskreuzvorrichtung für Verkehrszeichen, bestehend aus zwei Leisten aus witterungsbeständigem Kunststoff, mit retroreflektierender Folie RA3, Länge 1500 mm, Breite 75 mm, zur einfachen Befestigung am oberen Rand; Fixierung in Kreuzstellung mittels Sterngriff</t>
  </si>
  <si>
    <t>Auskreuzvorrichtung für Verkehrszeichen, bestehend aus einer Leiste aus witterungsbeständigem Kunststoff, mit retroreflektierender Folie RA3, Länge ausziehbar auf 3300 mm, Breite 100 mm, zur einfachen Befestigung am oberen Rand</t>
  </si>
  <si>
    <t>Auskreuzvorrichtung für Verkehrszeichen, bestehend aus einer Leiste aus witterungsbeständigem Kunststoff, mit retroreflektierender Folie RA3, Länge ausziehbar auf 4300 mm, Breite 100 mm, zur einfachen Befestigung am oberen Rand</t>
  </si>
  <si>
    <r>
      <t xml:space="preserve">Bodenhülse für </t>
    </r>
    <r>
      <rPr>
        <sz val="12"/>
        <rFont val="Arial"/>
        <family val="2"/>
      </rPr>
      <t>⌀</t>
    </r>
    <r>
      <rPr>
        <sz val="10"/>
        <rFont val="Arial"/>
        <family val="2"/>
      </rPr>
      <t xml:space="preserve"> 60,3 mm, Länge 600 mm für maschinelles Eintreiben und Ziehen</t>
    </r>
  </si>
  <si>
    <r>
      <t xml:space="preserve">Bodenhülse für </t>
    </r>
    <r>
      <rPr>
        <sz val="12"/>
        <rFont val="Arial"/>
        <family val="2"/>
      </rPr>
      <t>⌀</t>
    </r>
    <r>
      <rPr>
        <sz val="10"/>
        <rFont val="Arial"/>
        <family val="2"/>
      </rPr>
      <t xml:space="preserve"> 76,1 mm, Länge 800 mm für maschinelles Eintreiben und Ziehen</t>
    </r>
  </si>
  <si>
    <t>Abdeckplatte für Bodenhülse Rohrdurchmesser 60,3 mm aus feuerverzinktem Stahl, inkl. Befestigungsmaterial</t>
  </si>
  <si>
    <t>Abeckplatte für Bodenhülse ⌀ 60,3 mm</t>
  </si>
  <si>
    <t>Bodenhülse für Rohrdurchmesser 60,3 mm aus feuerverzinktem Stahl, Länge 600 mm für maschinelles Eintreiben und Ziehen, ohne Beton- oder Erdarbeiten, inkl. Befestigungsmaterial, Pfostenmontage mittels Klemmring</t>
  </si>
  <si>
    <t>Bodenhülse für Rohrdurchmesser 76,1 mm aus feuerverzinktem Stahl, Länge 800 mm für maschinelles Eintreiben und Ziehen, ohne Beton- oder Erdarbeiten, inkl. Befestigungsmaterial, Pfostenmontage mittels Klemmring</t>
  </si>
  <si>
    <t>Adapterplatte für Rohrpfosten ⌀ 60,3 mm</t>
  </si>
  <si>
    <t>Adapterplatte für Rohrpfosten ⌀ 76,1 mm</t>
  </si>
  <si>
    <t>Zusatzabstützung für Vierkantrohre 60 mm x 60 mm</t>
  </si>
  <si>
    <t>Fußplatte, gemäß TLP-SA (derzeit noch TL-Aufstellvorrichtungen 97), Standsicherheitsklasse K1, mit 2 Tragegriffen, Gewicht ca. 28 kg, Lochbild u.a. für 60 mm x 60 mm und 40 mm x 40 mm Vierkantrohre geeignet</t>
  </si>
  <si>
    <r>
      <t xml:space="preserve">Blindstopfen für Hülse </t>
    </r>
    <r>
      <rPr>
        <sz val="12"/>
        <color theme="1"/>
        <rFont val="Arial"/>
        <family val="2"/>
      </rPr>
      <t>⌀</t>
    </r>
    <r>
      <rPr>
        <sz val="10"/>
        <color theme="1"/>
        <rFont val="Arial"/>
        <family val="2"/>
      </rPr>
      <t xml:space="preserve"> 60,3 mm</t>
    </r>
  </si>
  <si>
    <r>
      <t xml:space="preserve">Blindstopfen für Hülse </t>
    </r>
    <r>
      <rPr>
        <sz val="12"/>
        <color theme="1"/>
        <rFont val="Arial"/>
        <family val="2"/>
      </rPr>
      <t>⌀</t>
    </r>
    <r>
      <rPr>
        <sz val="10"/>
        <color theme="1"/>
        <rFont val="Arial"/>
        <family val="2"/>
      </rPr>
      <t xml:space="preserve"> 76,1 mm</t>
    </r>
  </si>
  <si>
    <t>Blindstopfen aus Kunststoff für Bodenhülsen Rohrdurchmesser 60,3 mm</t>
  </si>
  <si>
    <t>Blindstopfen aus Kunststoff für Bodenhülsen Rohrdurchmesser 76,1 mm</t>
  </si>
  <si>
    <t>Kunststoffabdeckkappen, UV-beständig, zum überstülpen für Rohrdurchmesser 60,3 mm, Farbe: weiß</t>
  </si>
  <si>
    <t>Kunststoffabdeckkappen, UV-beständig, zum überstülpen für Rohrdurchmesser 60,3 mm, Farbe: schwarz</t>
  </si>
  <si>
    <t>Kunststoffabdeckkappen, UV-beständig, zum überstülpen für Rohrdurchmesser 76,1 mm, Farbe: schwarz</t>
  </si>
  <si>
    <t>Adapterplatte aus feuerverzinktem Stahl mit integrierter Aufnahmehülse für den Einsatz von Rundrohren mit Rohrdurchmesser 60,3 mm, Pfostenmontage mittels Gewindeklemmring und Konus, Bodenbefestigung mittels integrierter Fußplatte, inkl. Befestigungsmaterial, statisch nachgewiesen analog zur Lasteinleitung im Anwendungsbereich des Fundamenttyps A gemäß IVZ-Norm 2022, siehe Abschnitt 3.1.3.3 der Leistungsbeschreibung</t>
  </si>
  <si>
    <t>Adapterplatte aus feuerverzinktem Stahl mit integrierter Aufnahmeülse für den Einsatz von Rundrohren mit Rohrdurchmesser 76,1 mm, Pfostenmontage mittels Gewindeklemmring und Konus, Bodenbefestigung mittels integrierter Fußplatte, inkl. Befestigungsmaterial, statisch nachgewiesen analog zur Lasteinleitung im Anwendungsbereich des Fundamenttyps B gemäß IVZ-Norm 2022, siehe Abschnitt 3.1.3.3 der Leistungsbeschreibung</t>
  </si>
  <si>
    <r>
      <t xml:space="preserve">Topfmeißel für Bodenhülse </t>
    </r>
    <r>
      <rPr>
        <sz val="12"/>
        <rFont val="Arial"/>
        <family val="2"/>
      </rPr>
      <t>⌀</t>
    </r>
    <r>
      <rPr>
        <sz val="10"/>
        <rFont val="Arial"/>
        <family val="2"/>
      </rPr>
      <t xml:space="preserve"> 60,3 mm</t>
    </r>
  </si>
  <si>
    <r>
      <t xml:space="preserve">Topfmeißel für Bodenhülse </t>
    </r>
    <r>
      <rPr>
        <sz val="12"/>
        <rFont val="Arial"/>
        <family val="2"/>
      </rPr>
      <t>⌀</t>
    </r>
    <r>
      <rPr>
        <sz val="10"/>
        <rFont val="Arial"/>
        <family val="2"/>
      </rPr>
      <t xml:space="preserve"> 76,1 mm</t>
    </r>
  </si>
  <si>
    <r>
      <t xml:space="preserve">Topfmeißel zum präzisen öffnen des befestigten Untergrunds für Bodenhülse Rohrdurchmesser 60,3 mm, Aufnahmedurchmesser </t>
    </r>
    <r>
      <rPr>
        <sz val="12"/>
        <color theme="1"/>
        <rFont val="Arial"/>
        <family val="2"/>
      </rPr>
      <t>⌀</t>
    </r>
    <r>
      <rPr>
        <sz val="10"/>
        <color theme="1"/>
        <rFont val="Arial"/>
        <family val="2"/>
      </rPr>
      <t xml:space="preserve"> 29 mm</t>
    </r>
  </si>
  <si>
    <r>
      <t xml:space="preserve">Topfmeißel zum präzisen öffnen des befestigten Untergrunds für Bodenhülse Rohrdurchmesser 76,1 mm, Aufnahmedurchmesser </t>
    </r>
    <r>
      <rPr>
        <sz val="12"/>
        <color theme="1"/>
        <rFont val="Arial"/>
        <family val="2"/>
      </rPr>
      <t>⌀</t>
    </r>
    <r>
      <rPr>
        <sz val="10"/>
        <color theme="1"/>
        <rFont val="Arial"/>
        <family val="2"/>
      </rPr>
      <t xml:space="preserve"> 29 mm</t>
    </r>
  </si>
  <si>
    <t>Schilderhalter für Vierkantrohr 60 mm x 60 mm aus Stahl, feuerverzinkt, zur temporären Befestigung von Verkehrszeichen, Schilderaufnahme durch U-Profil mit angebrachter Flügelschraube</t>
  </si>
  <si>
    <t>Verbundanker M16 (Injektionssystem) mit gültigem ETA für gerissenen und ungerissenen Beton, aus nicht rostendem Stahl, bestehend aus Ankerstange und erforderlichem Verbundmörtel, Länge 180 mm - 200 mm</t>
  </si>
  <si>
    <t>Zusatzabstützung aus Rundrohr(en) für Vierkantrohrpfosten 60 mm x 60 mm aus feuerverzinktem Stahl, zur Erhöhung der Standsicherheit temporärer Beschilderung, alle Enden abgerundet und entgratet, inkl. Befestigungsmaterial am Vierkantrohr, statisch nachgewiesen für Schildtafeln bis 3,5 m² und Erdspieß (Position 1.091), siehe Abschnitt 3.1.3.2 der Leistungsbeschreibung</t>
  </si>
  <si>
    <t xml:space="preserve">Einschlagwerkzeug für Bodenhülse Rohrdurchmesser 60,3 mm </t>
  </si>
  <si>
    <t xml:space="preserve">Einschlagwerkzeug für Bodenhülse Rohrdurchmesser 76,1 mm </t>
  </si>
  <si>
    <r>
      <t xml:space="preserve">Einschlagwerkzeug für Bodenhülse </t>
    </r>
    <r>
      <rPr>
        <sz val="12"/>
        <rFont val="Arial"/>
        <family val="2"/>
      </rPr>
      <t>⌀</t>
    </r>
    <r>
      <rPr>
        <sz val="10"/>
        <rFont val="Arial"/>
        <family val="2"/>
      </rPr>
      <t xml:space="preserve"> 60,3 mm</t>
    </r>
  </si>
  <si>
    <r>
      <t xml:space="preserve">Einschlagwerkzeug für Bodenhülse </t>
    </r>
    <r>
      <rPr>
        <sz val="12"/>
        <rFont val="Arial"/>
        <family val="2"/>
      </rPr>
      <t>⌀</t>
    </r>
    <r>
      <rPr>
        <sz val="10"/>
        <rFont val="Arial"/>
        <family val="2"/>
      </rPr>
      <t xml:space="preserve"> 76,1 mm</t>
    </r>
  </si>
  <si>
    <r>
      <t xml:space="preserve">Schlagbolzen für Bodenhülse </t>
    </r>
    <r>
      <rPr>
        <sz val="12"/>
        <rFont val="Arial"/>
        <family val="2"/>
      </rPr>
      <t>⌀</t>
    </r>
    <r>
      <rPr>
        <sz val="10"/>
        <rFont val="Arial"/>
        <family val="2"/>
      </rPr>
      <t xml:space="preserve"> 60,3 mm</t>
    </r>
  </si>
  <si>
    <r>
      <t xml:space="preserve">Schlagbolzen für Bodenhülse </t>
    </r>
    <r>
      <rPr>
        <sz val="12"/>
        <rFont val="Arial"/>
        <family val="2"/>
      </rPr>
      <t>⌀</t>
    </r>
    <r>
      <rPr>
        <sz val="10"/>
        <rFont val="Arial"/>
        <family val="2"/>
      </rPr>
      <t xml:space="preserve"> 76,1 mm</t>
    </r>
  </si>
  <si>
    <t>Schlagbolzen für Bodenhülse Rohrdurchmesser 60,3 mm, Kompressortyp nach Angabe des AG</t>
  </si>
  <si>
    <t>Schlagbolzen für Bodenhülse Rohrdurchmesser 76,1 mm, Kompressortyp nach Angabe des AG</t>
  </si>
  <si>
    <t>Ausricht-Prüftool für Schilderpfosten, mit integrierter Dosenlibelle</t>
  </si>
  <si>
    <t>Ausricht-Vorrichtung für ein senkrechtes Einschlagen von Bodenhülsen, mit integrierter Dosenlibelle</t>
  </si>
  <si>
    <t>Ausricht-Prüftool für Schilderpfosten</t>
  </si>
  <si>
    <t>Ausricht-Vorrichtung für Bodenhülsen</t>
  </si>
  <si>
    <t>Vierkantklemmschelle aus Stahl, feuerverzinkt, 40 mm x 40 mm, mit Befestigungsmaterial aus nicht rostendem Stahl</t>
  </si>
  <si>
    <t>Vierkantklemmschelle aus Stahl, feuerverzinkt, 60 mm x 60 mm, mit Befestigungsmaterial aus nicht rostendem Stahl</t>
  </si>
  <si>
    <t>Fußplattenträger, gemäß ZTV-SA bis Standsicherheitsklasse K17 (derzeit noch Standardsicherheitsklasse K9 gemäß ZTV-SA 01) aus feuerverzinktem Stahl, zur Aufnahme von Vierkantrohre 40 mm x 40 mm oder 60 mm x 60 mm</t>
  </si>
  <si>
    <t>Fußplattenträger, gemäß ZTV-SA bis Standsicherheitsklasse K33 (derzeit noch Standsicherheitsklasse 2x K9 gemäß ZTV-SA 01) aus feuerverzinktem Stahl, zur Aufnahme von Vierkantrohren 60 mm x 60 mm</t>
  </si>
  <si>
    <t>Ankerbolzen M16, mit gültigem ETA für gerissenen und ungerissenen Beton, aus nicht rostendem Stahl, Länge 160 mm - 180 mm</t>
  </si>
  <si>
    <t>Verkehrszeichen, Befestigungs- und Gründungszubehör</t>
  </si>
  <si>
    <t>Los 1: "Niederlassung Nord, Nordost, Ost"</t>
  </si>
  <si>
    <t>Vergabe: 2026-10077 "Rahmenvereinbarung für die Lieferung von Verkehrszeichen und Zubehör"</t>
  </si>
  <si>
    <t>Bitte übertragen Sie den Angebotspreis in Euro, netto in den AI Vergabemanager.</t>
  </si>
  <si>
    <t>Preisblatt Los 1</t>
  </si>
  <si>
    <t>Alform-Klemmschelle aus Aluminium mit Verschraubungsmaterial aus nicht rostendem Stahl, für Pfostendurchmesser 60,3 mm</t>
  </si>
  <si>
    <t>Alform-Klemmschelle aus Aluminium mit Verschraubungsmaterial aus nicht rostendem Stahl, für Pfostendurchmesser 76,1 mm</t>
  </si>
  <si>
    <t>Klemmschelle zur temporären Abdeckung oder den temporären Ersatz von Verkehrszeichen, aus Kunststoff, für Flachschilder 2 mm und 3 mm</t>
  </si>
  <si>
    <t>Sechskantschraube mit Flansch, gemäß DIN EN 1665, aus rostfreiem Stahl V4A, Nenndurchmesser = 6 mm / Länge = 20 mm. Verpackungseinheit mit 100 Stück</t>
  </si>
  <si>
    <t>Sechskantschraube mit Flansch,gemäß DIN EN 1665, aus rostfreiem Stahl V4A, Nenndurchmesser = 8 mm / Länge = 30 mm. Verpackungseinheit mit 100 Stück</t>
  </si>
  <si>
    <t>Kunststoffunterlegscheibe, gemäß DIN 9021, aus PTFE für M6 Schraubverbindungen. Verpackungseinheit mit 100 Stück</t>
  </si>
  <si>
    <t>Kunststoffunterlegscheibe, gemäß DIN 9021, aus PTFE für M8 Schraubverbindungen. Verpackungseinheit mit 100 Stück</t>
  </si>
  <si>
    <t>Sicherungs-Sechskantmutter mit Flansch, ohne Rippen, gemäß DIN EN 1663, mit Polyamid-Klemmteil für M6 Schraubverbindungen. Verpackungseinheit mit 100 Stück</t>
  </si>
  <si>
    <t>Sicherungs-Sechskantmutter mit Flansch, ohne Rippen, gemäß DIN EN 1663, mit Polyamid-Klemmteil für M8 Schraubverbindungen. Verpackungseinheit mit 100 Stück</t>
  </si>
  <si>
    <t>Der Bieter bewirbt sich auf folgende Lose und schließt mit den unten stehenden Angebotspreisen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</si>
</sst>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0.00\ &quot;€&quot;_-;\-* #,##0.00\ &quot;€&quot;_-;_-* &quot;-&quot;??\ &quot;€&quot;_-;_-@_-"/>
    <numFmt numFmtId="43" formatCode="_-* #,##0.00_-;\-* #,##0.00_-;_-* &quot;-&quot;??_-;_-@_-"/>
    <numFmt numFmtId="164" formatCode="0.0000"/>
    <numFmt numFmtId="165" formatCode="_-* #,##0_-;\-* #,##0_-;_-* &quot;-&quot;??_-;_-@_-"/>
  </numFmts>
  <fonts count="19"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1"/>
      <name val="Arial"/>
      <family val="2"/>
    </font>
    <font>
      <b/>
      <sz val="10"/>
      <color theme="0"/>
      <name val="Arial"/>
      <family val="2"/>
    </font>
    <font>
      <b/>
      <sz val="14"/>
      <color theme="1"/>
      <name val="Arial"/>
      <family val="2"/>
    </font>
    <font>
      <sz val="10"/>
      <color theme="0"/>
      <name val="Arial"/>
      <family val="2"/>
    </font>
    <font>
      <sz val="10"/>
      <name val="Arial"/>
      <family val="2"/>
    </font>
    <font>
      <sz val="10"/>
      <color rgb="FFFF0000"/>
      <name val="Arial"/>
      <family val="2"/>
    </font>
    <font>
      <sz val="8"/>
      <name val="Arial"/>
      <family val="2"/>
    </font>
    <font>
      <strike/>
      <sz val="10"/>
      <color rgb="FFFF0000"/>
      <name val="Arial"/>
      <family val="2"/>
    </font>
    <font>
      <strike/>
      <sz val="10"/>
      <color theme="1"/>
      <name val="Arial"/>
      <family val="2"/>
    </font>
    <font>
      <strike/>
      <sz val="10"/>
      <name val="Arial"/>
      <family val="2"/>
    </font>
    <font>
      <b/>
      <sz val="10"/>
      <name val="Arial"/>
      <family val="2"/>
    </font>
    <font>
      <u/>
      <sz val="10"/>
      <name val="Arial"/>
      <family val="2"/>
    </font>
    <font>
      <sz val="12"/>
      <color theme="1"/>
      <name val="Arial"/>
      <family val="2"/>
    </font>
    <font>
      <sz val="12"/>
      <name val="Arial"/>
      <family val="2"/>
    </font>
  </fonts>
  <fills count="9">
    <fill>
      <patternFill patternType="none"/>
    </fill>
    <fill>
      <patternFill patternType="gray125"/>
    </fill>
    <fill>
      <patternFill patternType="solid">
        <fgColor theme="0" tint="-0.34998626667073579"/>
        <bgColor indexed="64"/>
      </patternFill>
    </fill>
    <fill>
      <patternFill patternType="solid">
        <fgColor theme="4" tint="-0.499984740745262"/>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lightDown">
        <bgColor theme="0" tint="-0.24994659260841701"/>
      </patternFill>
    </fill>
    <fill>
      <patternFill patternType="solid">
        <fgColor rgb="FFABDBFF"/>
        <bgColor indexed="64"/>
      </patternFill>
    </fill>
  </fills>
  <borders count="15">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auto="1"/>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44" fontId="4" fillId="0" borderId="0" applyFont="0" applyFill="0" applyBorder="0" applyAlignment="0" applyProtection="0"/>
    <xf numFmtId="0" fontId="3" fillId="0" borderId="0"/>
    <xf numFmtId="44" fontId="4" fillId="0" borderId="0" applyFont="0" applyFill="0" applyBorder="0" applyAlignment="0" applyProtection="0"/>
    <xf numFmtId="0" fontId="2" fillId="0" borderId="0"/>
    <xf numFmtId="0" fontId="1" fillId="0" borderId="0"/>
    <xf numFmtId="43" fontId="4" fillId="0" borderId="0" applyFont="0" applyFill="0" applyBorder="0" applyAlignment="0" applyProtection="0"/>
  </cellStyleXfs>
  <cellXfs count="121">
    <xf numFmtId="0" fontId="0" fillId="0" borderId="0" xfId="0"/>
    <xf numFmtId="0" fontId="0" fillId="6" borderId="4" xfId="0" applyFill="1" applyBorder="1" applyAlignment="1" applyProtection="1">
      <alignment horizontal="center" vertical="center"/>
      <protection locked="0"/>
    </xf>
    <xf numFmtId="0" fontId="7" fillId="4" borderId="0" xfId="0" applyFont="1" applyFill="1" applyAlignment="1" applyProtection="1">
      <alignment vertical="center"/>
    </xf>
    <xf numFmtId="0" fontId="0" fillId="4" borderId="0" xfId="0" applyFill="1" applyAlignment="1" applyProtection="1">
      <alignment vertical="center"/>
    </xf>
    <xf numFmtId="0" fontId="8" fillId="4" borderId="0" xfId="0" applyFont="1" applyFill="1" applyAlignment="1" applyProtection="1">
      <alignment vertical="center"/>
    </xf>
    <xf numFmtId="0" fontId="5" fillId="4" borderId="0" xfId="0" applyFont="1" applyFill="1" applyAlignment="1" applyProtection="1">
      <alignment vertical="center"/>
    </xf>
    <xf numFmtId="0" fontId="7" fillId="4" borderId="0" xfId="0" applyFont="1" applyFill="1" applyAlignment="1" applyProtection="1">
      <alignment horizontal="left" vertical="center"/>
    </xf>
    <xf numFmtId="0" fontId="0" fillId="4" borderId="0" xfId="0" applyFill="1" applyAlignment="1" applyProtection="1">
      <alignment horizontal="center"/>
    </xf>
    <xf numFmtId="164" fontId="0" fillId="4" borderId="0" xfId="0" applyNumberFormat="1" applyFill="1" applyAlignment="1" applyProtection="1">
      <alignment horizontal="center"/>
    </xf>
    <xf numFmtId="0" fontId="0" fillId="4" borderId="0" xfId="0" applyFill="1" applyAlignment="1" applyProtection="1">
      <alignment horizontal="center" vertical="center"/>
    </xf>
    <xf numFmtId="0" fontId="0" fillId="4" borderId="0" xfId="0" applyFill="1" applyProtection="1"/>
    <xf numFmtId="164" fontId="0" fillId="4" borderId="0" xfId="0" applyNumberFormat="1" applyFill="1" applyAlignment="1" applyProtection="1">
      <alignment horizontal="center" vertical="center"/>
    </xf>
    <xf numFmtId="0" fontId="0" fillId="4" borderId="0" xfId="0" applyFill="1" applyBorder="1" applyAlignment="1" applyProtection="1">
      <alignment horizontal="left" wrapText="1" indent="1"/>
    </xf>
    <xf numFmtId="0" fontId="0" fillId="4" borderId="0" xfId="0" applyFill="1" applyBorder="1" applyAlignment="1" applyProtection="1">
      <alignment vertical="center"/>
    </xf>
    <xf numFmtId="0" fontId="5" fillId="4" borderId="0" xfId="0" applyFont="1" applyFill="1" applyAlignment="1" applyProtection="1">
      <alignment horizontal="left" vertical="center" indent="1"/>
    </xf>
    <xf numFmtId="0" fontId="0" fillId="4" borderId="0" xfId="0" applyFill="1" applyBorder="1" applyProtection="1"/>
    <xf numFmtId="0" fontId="5" fillId="4" borderId="0" xfId="0" applyFont="1" applyFill="1" applyBorder="1" applyAlignment="1" applyProtection="1">
      <alignment horizontal="left" vertical="center" indent="1"/>
    </xf>
    <xf numFmtId="0" fontId="0" fillId="4" borderId="0" xfId="0" applyFill="1" applyBorder="1" applyAlignment="1" applyProtection="1">
      <alignment horizontal="center" vertical="center"/>
    </xf>
    <xf numFmtId="0" fontId="9" fillId="4" borderId="0" xfId="0" applyFont="1" applyFill="1" applyAlignment="1" applyProtection="1">
      <alignment vertical="center"/>
    </xf>
    <xf numFmtId="0" fontId="0" fillId="4" borderId="11" xfId="0" applyFill="1" applyBorder="1" applyAlignment="1" applyProtection="1">
      <alignment horizontal="left" vertical="center" indent="1"/>
    </xf>
    <xf numFmtId="0" fontId="0" fillId="4" borderId="12" xfId="0" applyFill="1" applyBorder="1" applyAlignment="1" applyProtection="1">
      <alignment horizontal="left" vertical="center" indent="1"/>
    </xf>
    <xf numFmtId="44" fontId="0" fillId="6" borderId="10" xfId="1" applyFont="1" applyFill="1" applyBorder="1" applyAlignment="1" applyProtection="1">
      <alignment horizontal="left" vertical="center" indent="1"/>
      <protection locked="0"/>
    </xf>
    <xf numFmtId="0" fontId="0" fillId="4" borderId="0" xfId="0" applyFill="1" applyBorder="1" applyAlignment="1" applyProtection="1">
      <alignment horizontal="left" vertical="center" indent="1"/>
    </xf>
    <xf numFmtId="44" fontId="0" fillId="6" borderId="6" xfId="1" applyFont="1" applyFill="1" applyBorder="1" applyAlignment="1" applyProtection="1">
      <alignment horizontal="left" vertical="center" indent="1"/>
      <protection locked="0"/>
    </xf>
    <xf numFmtId="44" fontId="0" fillId="6" borderId="7" xfId="1" applyFont="1" applyFill="1" applyBorder="1" applyAlignment="1" applyProtection="1">
      <alignment horizontal="left" vertical="center" indent="1"/>
      <protection locked="0"/>
    </xf>
    <xf numFmtId="0" fontId="0" fillId="4" borderId="11" xfId="0" applyFont="1" applyFill="1" applyBorder="1" applyAlignment="1" applyProtection="1">
      <alignment horizontal="left" vertical="center" indent="1"/>
    </xf>
    <xf numFmtId="0" fontId="0" fillId="4" borderId="0" xfId="0" applyFont="1" applyFill="1" applyBorder="1" applyAlignment="1" applyProtection="1">
      <alignment horizontal="left" vertical="center" indent="1"/>
    </xf>
    <xf numFmtId="0" fontId="9" fillId="4" borderId="0" xfId="0" applyFont="1" applyFill="1" applyBorder="1" applyAlignment="1" applyProtection="1">
      <alignment horizontal="left" vertical="center" indent="1"/>
    </xf>
    <xf numFmtId="0" fontId="10" fillId="4" borderId="0" xfId="0" applyFont="1" applyFill="1" applyBorder="1" applyAlignment="1" applyProtection="1">
      <alignment horizontal="left" vertical="center" indent="1"/>
    </xf>
    <xf numFmtId="44" fontId="0" fillId="7" borderId="6" xfId="1" applyFont="1" applyFill="1" applyBorder="1" applyAlignment="1" applyProtection="1">
      <alignment horizontal="left" vertical="center" indent="1"/>
    </xf>
    <xf numFmtId="44" fontId="9" fillId="7" borderId="6" xfId="1" applyFont="1" applyFill="1" applyBorder="1" applyAlignment="1" applyProtection="1">
      <alignment horizontal="left" vertical="center" indent="1"/>
    </xf>
    <xf numFmtId="44" fontId="9" fillId="6" borderId="6" xfId="1" applyFont="1" applyFill="1" applyBorder="1" applyAlignment="1" applyProtection="1">
      <alignment horizontal="left" vertical="center" indent="1"/>
      <protection locked="0"/>
    </xf>
    <xf numFmtId="0" fontId="0" fillId="4" borderId="12" xfId="0" applyFont="1" applyFill="1" applyBorder="1" applyAlignment="1" applyProtection="1">
      <alignment horizontal="left" vertical="center" indent="1"/>
    </xf>
    <xf numFmtId="44" fontId="10" fillId="7" borderId="6" xfId="1" applyFont="1" applyFill="1" applyBorder="1" applyAlignment="1" applyProtection="1">
      <alignment horizontal="left" vertical="center" indent="1"/>
    </xf>
    <xf numFmtId="0" fontId="10" fillId="4" borderId="12" xfId="0" applyFont="1" applyFill="1" applyBorder="1" applyAlignment="1" applyProtection="1">
      <alignment horizontal="left" vertical="center" indent="1"/>
    </xf>
    <xf numFmtId="44" fontId="0" fillId="7" borderId="7" xfId="1" applyFont="1" applyFill="1" applyBorder="1" applyAlignment="1" applyProtection="1">
      <alignment horizontal="left" vertical="center" indent="1"/>
    </xf>
    <xf numFmtId="0" fontId="0" fillId="4" borderId="14" xfId="0" applyFill="1" applyBorder="1" applyAlignment="1" applyProtection="1">
      <alignment horizontal="left" vertical="center" indent="2"/>
    </xf>
    <xf numFmtId="0" fontId="5" fillId="5" borderId="6" xfId="0" applyFont="1" applyFill="1" applyBorder="1" applyAlignment="1" applyProtection="1">
      <alignment horizontal="center" vertical="center"/>
    </xf>
    <xf numFmtId="165" fontId="0" fillId="8" borderId="6" xfId="6" applyNumberFormat="1" applyFont="1" applyFill="1" applyBorder="1" applyAlignment="1" applyProtection="1">
      <alignment horizontal="left" vertical="center" indent="1"/>
    </xf>
    <xf numFmtId="165" fontId="9" fillId="8" borderId="6" xfId="6" applyNumberFormat="1" applyFont="1" applyFill="1" applyBorder="1" applyAlignment="1" applyProtection="1">
      <alignment horizontal="left" vertical="center" indent="1"/>
    </xf>
    <xf numFmtId="165" fontId="0" fillId="8" borderId="7" xfId="6" applyNumberFormat="1" applyFont="1" applyFill="1" applyBorder="1" applyAlignment="1" applyProtection="1">
      <alignment horizontal="left" vertical="center" indent="1"/>
    </xf>
    <xf numFmtId="0" fontId="6" fillId="3" borderId="6" xfId="0" applyFont="1" applyFill="1" applyBorder="1" applyAlignment="1" applyProtection="1">
      <alignment horizontal="left" vertical="center" wrapText="1" indent="1"/>
    </xf>
    <xf numFmtId="0" fontId="6" fillId="3" borderId="6" xfId="0" applyFont="1" applyFill="1" applyBorder="1" applyAlignment="1" applyProtection="1">
      <alignment horizontal="left" vertical="center" indent="1"/>
    </xf>
    <xf numFmtId="0" fontId="8" fillId="3" borderId="6" xfId="0" applyFont="1" applyFill="1" applyBorder="1" applyAlignment="1" applyProtection="1">
      <alignment horizontal="left" vertical="center" wrapText="1" indent="1"/>
    </xf>
    <xf numFmtId="0" fontId="0" fillId="4" borderId="5" xfId="0" applyFill="1" applyBorder="1" applyAlignment="1" applyProtection="1">
      <alignment vertical="center"/>
    </xf>
    <xf numFmtId="44" fontId="0" fillId="4" borderId="5" xfId="1" applyFont="1" applyFill="1" applyBorder="1" applyAlignment="1" applyProtection="1">
      <alignment vertical="center"/>
    </xf>
    <xf numFmtId="0" fontId="0" fillId="4" borderId="5" xfId="0" quotePrefix="1" applyFill="1" applyBorder="1" applyAlignment="1" applyProtection="1">
      <alignment vertical="center"/>
    </xf>
    <xf numFmtId="44" fontId="0" fillId="4" borderId="0" xfId="1" applyFont="1" applyFill="1" applyBorder="1" applyAlignment="1" applyProtection="1">
      <alignment vertical="center"/>
    </xf>
    <xf numFmtId="0" fontId="0" fillId="2" borderId="0" xfId="0" applyFill="1" applyProtection="1"/>
    <xf numFmtId="0" fontId="0" fillId="2" borderId="0" xfId="0" applyFill="1" applyAlignment="1" applyProtection="1">
      <alignment vertical="center"/>
    </xf>
    <xf numFmtId="0" fontId="13" fillId="4" borderId="0" xfId="0" applyFont="1" applyFill="1" applyAlignment="1" applyProtection="1">
      <alignment horizontal="left" vertical="center" indent="1"/>
    </xf>
    <xf numFmtId="3" fontId="0" fillId="0" borderId="6" xfId="0" applyNumberFormat="1" applyFill="1" applyBorder="1" applyAlignment="1" applyProtection="1">
      <alignment horizontal="left" vertical="center" indent="1"/>
    </xf>
    <xf numFmtId="0" fontId="0" fillId="0" borderId="6" xfId="0" applyFill="1" applyBorder="1" applyAlignment="1" applyProtection="1">
      <alignment horizontal="left" vertical="center" indent="1"/>
    </xf>
    <xf numFmtId="164" fontId="0" fillId="0" borderId="6" xfId="0" applyNumberFormat="1" applyFill="1" applyBorder="1" applyAlignment="1" applyProtection="1">
      <alignment horizontal="left" vertical="center" indent="1"/>
    </xf>
    <xf numFmtId="3" fontId="9" fillId="0" borderId="6" xfId="0" applyNumberFormat="1" applyFont="1" applyFill="1" applyBorder="1" applyAlignment="1" applyProtection="1">
      <alignment horizontal="left" vertical="center" indent="1"/>
    </xf>
    <xf numFmtId="0" fontId="9" fillId="0" borderId="6" xfId="0" applyFont="1" applyFill="1" applyBorder="1" applyAlignment="1" applyProtection="1">
      <alignment horizontal="left" vertical="center" indent="1"/>
    </xf>
    <xf numFmtId="44" fontId="0" fillId="0" borderId="6" xfId="1" applyNumberFormat="1" applyFont="1" applyFill="1" applyBorder="1" applyAlignment="1" applyProtection="1">
      <alignment horizontal="left" vertical="center" indent="1"/>
    </xf>
    <xf numFmtId="0" fontId="13" fillId="2" borderId="0" xfId="0" applyFont="1" applyFill="1" applyAlignment="1" applyProtection="1">
      <alignment horizontal="left" vertical="center" indent="1"/>
    </xf>
    <xf numFmtId="0" fontId="0" fillId="4" borderId="0" xfId="0" applyFill="1" applyAlignment="1" applyProtection="1">
      <alignment horizontal="left" vertical="center" indent="1"/>
    </xf>
    <xf numFmtId="0" fontId="0" fillId="0" borderId="6" xfId="0" applyFont="1" applyFill="1" applyBorder="1" applyAlignment="1" applyProtection="1">
      <alignment horizontal="left" vertical="center" indent="1"/>
    </xf>
    <xf numFmtId="3" fontId="0" fillId="0" borderId="6" xfId="0" applyNumberFormat="1" applyFont="1" applyFill="1" applyBorder="1" applyAlignment="1" applyProtection="1">
      <alignment horizontal="left" vertical="center" indent="1"/>
    </xf>
    <xf numFmtId="164" fontId="0" fillId="0" borderId="6" xfId="0" applyNumberFormat="1" applyFont="1" applyFill="1" applyBorder="1" applyAlignment="1" applyProtection="1">
      <alignment horizontal="left" vertical="center" indent="1"/>
    </xf>
    <xf numFmtId="0" fontId="0" fillId="2" borderId="0" xfId="0" applyFill="1" applyAlignment="1" applyProtection="1">
      <alignment horizontal="left" vertical="center" indent="1"/>
    </xf>
    <xf numFmtId="0" fontId="0" fillId="4" borderId="0" xfId="0" applyFont="1" applyFill="1" applyAlignment="1" applyProtection="1">
      <alignment horizontal="left" vertical="center" indent="1"/>
    </xf>
    <xf numFmtId="0" fontId="0" fillId="2" borderId="0" xfId="0" applyFont="1" applyFill="1" applyAlignment="1" applyProtection="1">
      <alignment horizontal="left" vertical="center" indent="1"/>
    </xf>
    <xf numFmtId="0" fontId="14" fillId="4" borderId="0" xfId="0" applyFont="1" applyFill="1" applyAlignment="1" applyProtection="1">
      <alignment horizontal="left" vertical="center" indent="1"/>
    </xf>
    <xf numFmtId="0" fontId="14" fillId="2" borderId="0" xfId="0" applyFont="1" applyFill="1" applyAlignment="1" applyProtection="1">
      <alignment horizontal="left" vertical="center" indent="1"/>
    </xf>
    <xf numFmtId="0" fontId="10" fillId="4" borderId="0" xfId="0" applyFont="1" applyFill="1" applyAlignment="1" applyProtection="1">
      <alignment horizontal="left" vertical="center" indent="1"/>
    </xf>
    <xf numFmtId="164" fontId="9" fillId="0" borderId="6" xfId="0" applyNumberFormat="1" applyFont="1" applyFill="1" applyBorder="1" applyAlignment="1" applyProtection="1">
      <alignment horizontal="left" vertical="center" indent="1"/>
    </xf>
    <xf numFmtId="0" fontId="10" fillId="2" borderId="0" xfId="0" applyFont="1" applyFill="1" applyAlignment="1" applyProtection="1">
      <alignment horizontal="left" vertical="center" indent="1"/>
    </xf>
    <xf numFmtId="0" fontId="9" fillId="4" borderId="0" xfId="0" applyFont="1" applyFill="1" applyAlignment="1" applyProtection="1">
      <alignment horizontal="left" vertical="center" indent="1"/>
    </xf>
    <xf numFmtId="0" fontId="9" fillId="2" borderId="0" xfId="0" applyFont="1" applyFill="1" applyAlignment="1" applyProtection="1">
      <alignment horizontal="left" vertical="center" indent="1"/>
    </xf>
    <xf numFmtId="0" fontId="12" fillId="4" borderId="0" xfId="0" applyFont="1" applyFill="1" applyAlignment="1" applyProtection="1">
      <alignment horizontal="left" vertical="center" indent="1"/>
    </xf>
    <xf numFmtId="0" fontId="12" fillId="2" borderId="0" xfId="0" applyFont="1" applyFill="1" applyAlignment="1" applyProtection="1">
      <alignment horizontal="left" vertical="center" indent="1"/>
    </xf>
    <xf numFmtId="164" fontId="0" fillId="0" borderId="6" xfId="0" applyNumberFormat="1" applyBorder="1" applyAlignment="1" applyProtection="1">
      <alignment horizontal="left" vertical="center" indent="1"/>
    </xf>
    <xf numFmtId="0" fontId="10" fillId="0" borderId="6" xfId="0" applyFont="1" applyFill="1" applyBorder="1" applyAlignment="1" applyProtection="1">
      <alignment horizontal="left" vertical="center" indent="1"/>
    </xf>
    <xf numFmtId="164" fontId="9" fillId="0" borderId="0" xfId="0" applyNumberFormat="1" applyFont="1" applyFill="1" applyBorder="1" applyAlignment="1" applyProtection="1">
      <alignment horizontal="left" vertical="center" indent="1"/>
    </xf>
    <xf numFmtId="3" fontId="9" fillId="0" borderId="8" xfId="0" applyNumberFormat="1" applyFont="1" applyFill="1" applyBorder="1" applyAlignment="1" applyProtection="1">
      <alignment horizontal="left" vertical="center" indent="1"/>
    </xf>
    <xf numFmtId="3" fontId="0" fillId="0" borderId="8" xfId="0" applyNumberFormat="1" applyFill="1" applyBorder="1" applyAlignment="1" applyProtection="1">
      <alignment horizontal="left" vertical="center" indent="1"/>
    </xf>
    <xf numFmtId="164" fontId="0" fillId="0" borderId="8" xfId="0" applyNumberFormat="1" applyFill="1" applyBorder="1" applyAlignment="1" applyProtection="1">
      <alignment horizontal="left" vertical="center" indent="1"/>
    </xf>
    <xf numFmtId="0" fontId="0" fillId="0" borderId="8" xfId="0" applyFill="1" applyBorder="1" applyAlignment="1" applyProtection="1">
      <alignment horizontal="left" vertical="center" indent="1"/>
    </xf>
    <xf numFmtId="44" fontId="0" fillId="0" borderId="7" xfId="1" applyNumberFormat="1" applyFont="1" applyFill="1" applyBorder="1" applyAlignment="1" applyProtection="1">
      <alignment horizontal="left" vertical="center" indent="1"/>
    </xf>
    <xf numFmtId="0" fontId="0" fillId="0" borderId="9" xfId="0" applyFill="1" applyBorder="1" applyAlignment="1" applyProtection="1">
      <alignment horizontal="left" vertical="center" indent="1"/>
    </xf>
    <xf numFmtId="3" fontId="5" fillId="0" borderId="9" xfId="0" applyNumberFormat="1" applyFont="1" applyFill="1" applyBorder="1" applyAlignment="1" applyProtection="1">
      <alignment horizontal="left" vertical="center" indent="1"/>
    </xf>
    <xf numFmtId="164" fontId="5" fillId="0" borderId="9" xfId="0" applyNumberFormat="1" applyFont="1" applyFill="1" applyBorder="1" applyAlignment="1" applyProtection="1">
      <alignment horizontal="left" vertical="center" indent="1"/>
    </xf>
    <xf numFmtId="0" fontId="5" fillId="0" borderId="9" xfId="0" applyFont="1" applyFill="1" applyBorder="1" applyAlignment="1" applyProtection="1">
      <alignment horizontal="left" vertical="center" indent="1"/>
    </xf>
    <xf numFmtId="165" fontId="0" fillId="0" borderId="9" xfId="0" applyNumberFormat="1" applyFont="1" applyFill="1" applyBorder="1" applyAlignment="1" applyProtection="1">
      <alignment horizontal="left" vertical="center" indent="1"/>
    </xf>
    <xf numFmtId="44" fontId="5" fillId="0" borderId="8" xfId="1" applyNumberFormat="1" applyFont="1" applyFill="1" applyBorder="1" applyAlignment="1" applyProtection="1">
      <alignment horizontal="left" vertical="center" indent="1"/>
    </xf>
    <xf numFmtId="0" fontId="0" fillId="2" borderId="0" xfId="0" applyFill="1" applyAlignment="1" applyProtection="1">
      <alignment horizontal="center" vertical="center"/>
    </xf>
    <xf numFmtId="0" fontId="0" fillId="2" borderId="0" xfId="0" applyFill="1" applyAlignment="1" applyProtection="1">
      <alignment horizontal="center"/>
    </xf>
    <xf numFmtId="164" fontId="0" fillId="2" borderId="0" xfId="0" applyNumberFormat="1" applyFill="1" applyAlignment="1" applyProtection="1">
      <alignment horizontal="center"/>
    </xf>
    <xf numFmtId="0" fontId="9" fillId="2" borderId="0" xfId="0" applyFont="1" applyFill="1" applyAlignment="1" applyProtection="1">
      <alignment vertical="center"/>
    </xf>
    <xf numFmtId="3" fontId="0" fillId="0" borderId="6" xfId="0" applyNumberFormat="1" applyFill="1" applyBorder="1" applyAlignment="1" applyProtection="1">
      <alignment horizontal="left" vertical="center" wrapText="1" indent="1"/>
    </xf>
    <xf numFmtId="0" fontId="0" fillId="0" borderId="6" xfId="0" applyNumberFormat="1" applyFill="1" applyBorder="1" applyAlignment="1" applyProtection="1">
      <alignment horizontal="left" vertical="center" wrapText="1" indent="1"/>
    </xf>
    <xf numFmtId="3" fontId="0" fillId="0" borderId="6" xfId="0" applyNumberFormat="1" applyFont="1" applyFill="1" applyBorder="1" applyAlignment="1" applyProtection="1">
      <alignment horizontal="left" vertical="center" wrapText="1" indent="1"/>
    </xf>
    <xf numFmtId="3" fontId="9" fillId="0" borderId="6" xfId="0" applyNumberFormat="1" applyFont="1" applyFill="1" applyBorder="1" applyAlignment="1" applyProtection="1">
      <alignment horizontal="left" vertical="center" wrapText="1" indent="1"/>
    </xf>
    <xf numFmtId="0" fontId="0" fillId="0" borderId="6" xfId="0" applyNumberFormat="1" applyFill="1" applyBorder="1" applyAlignment="1" applyProtection="1">
      <alignment horizontal="left" vertical="center" indent="1"/>
    </xf>
    <xf numFmtId="0" fontId="0" fillId="0" borderId="6" xfId="0" applyNumberFormat="1" applyFont="1" applyFill="1" applyBorder="1" applyAlignment="1" applyProtection="1">
      <alignment horizontal="left" vertical="center" indent="1"/>
    </xf>
    <xf numFmtId="0" fontId="9" fillId="0" borderId="6" xfId="0" applyNumberFormat="1" applyFont="1" applyFill="1" applyBorder="1" applyAlignment="1" applyProtection="1">
      <alignment horizontal="left" vertical="center" indent="1"/>
    </xf>
    <xf numFmtId="44" fontId="0" fillId="0" borderId="10" xfId="1" applyNumberFormat="1" applyFont="1" applyFill="1" applyBorder="1" applyAlignment="1" applyProtection="1">
      <alignment horizontal="left" vertical="center" indent="1"/>
    </xf>
    <xf numFmtId="0" fontId="0" fillId="2" borderId="0" xfId="0" applyFill="1" applyBorder="1" applyAlignment="1" applyProtection="1">
      <alignment horizontal="left" vertical="center" indent="1"/>
    </xf>
    <xf numFmtId="3" fontId="9" fillId="0" borderId="13" xfId="0" applyNumberFormat="1" applyFont="1" applyFill="1" applyBorder="1" applyAlignment="1" applyProtection="1">
      <alignment horizontal="left" vertical="center" indent="1"/>
    </xf>
    <xf numFmtId="0" fontId="9" fillId="0" borderId="13" xfId="0" applyNumberFormat="1" applyFont="1" applyFill="1" applyBorder="1" applyAlignment="1" applyProtection="1">
      <alignment horizontal="left" vertical="center" indent="1"/>
    </xf>
    <xf numFmtId="3" fontId="9" fillId="0" borderId="13" xfId="0" applyNumberFormat="1" applyFont="1" applyFill="1" applyBorder="1" applyAlignment="1" applyProtection="1">
      <alignment horizontal="left" vertical="center" wrapText="1" indent="1"/>
    </xf>
    <xf numFmtId="3" fontId="9" fillId="0" borderId="6" xfId="0" quotePrefix="1" applyNumberFormat="1" applyFont="1" applyFill="1" applyBorder="1" applyAlignment="1" applyProtection="1">
      <alignment horizontal="left" vertical="center" wrapText="1" indent="1"/>
    </xf>
    <xf numFmtId="0" fontId="9" fillId="0" borderId="14" xfId="0" applyNumberFormat="1" applyFont="1" applyFill="1" applyBorder="1" applyAlignment="1" applyProtection="1">
      <alignment horizontal="left" vertical="center" indent="1"/>
    </xf>
    <xf numFmtId="44" fontId="5" fillId="0" borderId="9" xfId="1" applyNumberFormat="1" applyFont="1" applyFill="1" applyBorder="1" applyAlignment="1" applyProtection="1">
      <alignment horizontal="left" vertical="center" indent="1"/>
    </xf>
    <xf numFmtId="44" fontId="0" fillId="0" borderId="8" xfId="1" applyNumberFormat="1" applyFont="1" applyFill="1" applyBorder="1" applyAlignment="1" applyProtection="1">
      <alignment horizontal="left" vertical="center" indent="1"/>
    </xf>
    <xf numFmtId="0" fontId="0" fillId="2" borderId="0" xfId="0" applyFill="1" applyBorder="1" applyAlignment="1" applyProtection="1">
      <alignment horizontal="center"/>
    </xf>
    <xf numFmtId="3" fontId="9" fillId="0" borderId="6" xfId="0" applyNumberFormat="1" applyFont="1" applyBorder="1" applyAlignment="1" applyProtection="1">
      <alignment horizontal="left" vertical="center" wrapText="1" indent="1"/>
    </xf>
    <xf numFmtId="0" fontId="9" fillId="0" borderId="10" xfId="0" applyNumberFormat="1" applyFont="1" applyBorder="1" applyAlignment="1" applyProtection="1">
      <alignment horizontal="left" vertical="center" indent="1"/>
    </xf>
    <xf numFmtId="0" fontId="9" fillId="0" borderId="6" xfId="0" applyFont="1" applyBorder="1" applyAlignment="1" applyProtection="1">
      <alignment horizontal="left" vertical="center" wrapText="1" indent="1"/>
    </xf>
    <xf numFmtId="44" fontId="0" fillId="0" borderId="6" xfId="1" applyNumberFormat="1" applyFont="1" applyFill="1" applyBorder="1" applyAlignment="1" applyProtection="1">
      <alignment horizontal="left" vertical="center" indent="2"/>
    </xf>
    <xf numFmtId="165" fontId="0" fillId="0" borderId="9" xfId="6" applyNumberFormat="1" applyFont="1" applyFill="1" applyBorder="1" applyAlignment="1" applyProtection="1">
      <alignment horizontal="left" vertical="center" indent="1"/>
    </xf>
    <xf numFmtId="165" fontId="5" fillId="0" borderId="9" xfId="0" applyNumberFormat="1" applyFont="1" applyFill="1" applyBorder="1" applyAlignment="1" applyProtection="1">
      <alignment horizontal="left" vertical="center" indent="1"/>
    </xf>
    <xf numFmtId="0" fontId="0" fillId="4" borderId="12" xfId="0" applyFill="1" applyBorder="1" applyAlignment="1" applyProtection="1">
      <alignment horizontal="left" vertical="center" indent="2"/>
    </xf>
    <xf numFmtId="0" fontId="0" fillId="6" borderId="1"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0" fillId="6" borderId="3" xfId="0" applyFill="1" applyBorder="1" applyAlignment="1" applyProtection="1">
      <alignment horizontal="center" vertical="center"/>
      <protection locked="0"/>
    </xf>
    <xf numFmtId="0" fontId="5" fillId="5" borderId="6" xfId="0" applyFont="1" applyFill="1" applyBorder="1" applyAlignment="1" applyProtection="1">
      <alignment horizontal="center" vertical="center"/>
    </xf>
    <xf numFmtId="0" fontId="0" fillId="4" borderId="0" xfId="0" applyFill="1" applyAlignment="1">
      <alignment vertical="center"/>
    </xf>
  </cellXfs>
  <cellStyles count="7">
    <cellStyle name="Komma" xfId="6" builtinId="3"/>
    <cellStyle name="Standard" xfId="0" builtinId="0"/>
    <cellStyle name="Standard 2" xfId="2" xr:uid="{3F2ECE87-2830-4245-8A88-DCF431C6614A}"/>
    <cellStyle name="Standard 2 2" xfId="4" xr:uid="{CA5E0871-64F0-4AEE-A31E-B1F8D745F985}"/>
    <cellStyle name="Standard 2 3" xfId="5" xr:uid="{29245911-54AF-4943-8075-07D90501803B}"/>
    <cellStyle name="Währung" xfId="1" builtinId="4"/>
    <cellStyle name="Währung 2" xfId="3" xr:uid="{666F5E9C-6B27-4469-8842-18BF1DFE1293}"/>
  </cellStyles>
  <dxfs count="44">
    <dxf>
      <font>
        <b val="0"/>
        <i val="0"/>
        <strike val="0"/>
        <condense val="0"/>
        <extend val="0"/>
        <outline val="0"/>
        <shadow val="0"/>
        <u val="none"/>
        <vertAlign val="baseline"/>
        <sz val="10"/>
        <color theme="1"/>
        <name val="Arial"/>
        <family val="2"/>
        <scheme val="none"/>
      </font>
      <numFmt numFmtId="34" formatCode="_-* #,##0.00\ &quot;€&quot;_-;\-* #,##0.00\ &quot;€&quot;_-;_-* &quot;-&quot;??\ &quot;€&quot;_-;_-@_-"/>
      <fill>
        <patternFill patternType="none">
          <fgColor indexed="64"/>
          <bgColor auto="1"/>
        </patternFill>
      </fill>
      <alignment horizontal="left" vertical="center" textRotation="0" wrapText="0" relativeIndent="1" justifyLastLine="0" shrinkToFit="0" readingOrder="0"/>
      <border diagonalUp="0" diagonalDown="0">
        <left style="thin">
          <color indexed="64"/>
        </left>
        <right style="thin">
          <color indexed="64"/>
        </right>
      </border>
      <protection locked="1" hidden="0"/>
    </dxf>
    <dxf>
      <font>
        <b val="0"/>
        <i val="0"/>
        <strike val="0"/>
        <condense val="0"/>
        <extend val="0"/>
        <outline val="0"/>
        <shadow val="0"/>
        <u val="none"/>
        <vertAlign val="baseline"/>
        <sz val="10"/>
        <color theme="1"/>
        <name val="Arial"/>
        <family val="2"/>
        <scheme val="none"/>
      </font>
      <numFmt numFmtId="34" formatCode="_-* #,##0.00\ &quot;€&quot;_-;\-* #,##0.00\ &quot;€&quot;_-;_-* &quot;-&quot;??\ &quot;€&quot;_-;_-@_-"/>
      <fill>
        <patternFill patternType="none">
          <fgColor indexed="64"/>
          <bgColor auto="1"/>
        </patternFill>
      </fill>
      <alignment horizontal="left" vertical="center" textRotation="0" wrapText="0" relativeIndent="1" justifyLastLine="0" shrinkToFit="0" readingOrder="0"/>
      <border diagonalUp="0" diagonalDown="0">
        <left style="thin">
          <color indexed="64"/>
        </left>
        <right style="thin">
          <color indexed="64"/>
        </right>
      </border>
      <protection locked="0" hidden="0"/>
    </dxf>
    <dxf>
      <fill>
        <patternFill patternType="none">
          <fgColor indexed="64"/>
          <bgColor theme="0"/>
        </patternFill>
      </fill>
      <alignment horizontal="left" vertical="center" textRotation="0" relativeIndent="1" justifyLastLine="0" shrinkToFit="0" readingOrder="0"/>
      <border>
        <left style="thin">
          <color indexed="64"/>
        </left>
      </border>
      <protection locked="1" hidden="0"/>
    </dxf>
    <dxf>
      <numFmt numFmtId="165" formatCode="_-* #,##0_-;\-* #,##0_-;_-* &quot;-&quot;??_-;_-@_-"/>
      <fill>
        <patternFill patternType="solid">
          <fgColor indexed="64"/>
          <bgColor rgb="FFABDBFF"/>
        </patternFill>
      </fill>
      <alignment horizontal="left" vertical="center" textRotation="0" wrapText="0" relativeIndent="1" justifyLastLine="0" shrinkToFit="0" readingOrder="0"/>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0"/>
        </patternFill>
      </fill>
      <alignment horizontal="left" vertical="center" textRotation="0" wrapText="0" relativeIndent="1" justifyLastLine="0" shrinkToFit="0" readingOrder="0"/>
      <border>
        <left style="thin">
          <color indexed="64"/>
        </left>
        <right style="thin">
          <color indexed="64"/>
        </right>
      </border>
      <protection locked="1" hidden="0"/>
    </dxf>
    <dxf>
      <fill>
        <patternFill patternType="none">
          <fgColor indexed="64"/>
          <bgColor auto="1"/>
        </patternFill>
      </fill>
      <alignment horizontal="left" vertical="center" textRotation="0" relativeIndent="1" justifyLastLine="0" shrinkToFit="0" readingOrder="0"/>
      <border>
        <left style="thin">
          <color indexed="64"/>
        </left>
      </border>
      <protection locked="1" hidden="0"/>
    </dxf>
    <dxf>
      <numFmt numFmtId="0" formatCode="General"/>
      <fill>
        <patternFill patternType="none">
          <fgColor indexed="64"/>
          <bgColor indexed="65"/>
        </patternFill>
      </fill>
      <alignment horizontal="left" vertical="center" textRotation="0" wrapText="0" relativeIndent="1" justifyLastLine="0" shrinkToFit="0" readingOrder="0"/>
      <border diagonalUp="0" diagonalDown="0">
        <left style="thin">
          <color indexed="64"/>
        </left>
        <right style="thin">
          <color indexed="64"/>
        </right>
        <top style="thin">
          <color indexed="64"/>
        </top>
        <bottom style="medium">
          <color indexed="64"/>
        </bottom>
      </border>
      <protection locked="1" hidden="0"/>
    </dxf>
    <dxf>
      <fill>
        <patternFill patternType="none">
          <fgColor indexed="64"/>
          <bgColor auto="1"/>
        </patternFill>
      </fill>
      <alignment horizontal="left" vertical="center" textRotation="0" relativeIndent="1" justifyLastLine="0" shrinkToFit="0" readingOrder="0"/>
      <border>
        <left style="thin">
          <color indexed="64"/>
        </left>
        <right style="thin">
          <color indexed="64"/>
        </right>
      </border>
      <protection locked="1" hidden="0"/>
    </dxf>
    <dxf>
      <fill>
        <patternFill patternType="none">
          <fgColor indexed="64"/>
          <bgColor indexed="65"/>
        </patternFill>
      </fill>
      <alignment horizontal="left" vertical="center" textRotation="0" wrapText="0" relativeIndent="1" justifyLastLine="0" shrinkToFit="0" readingOrder="0"/>
      <border diagonalUp="0" diagonalDown="0">
        <left style="thin">
          <color indexed="64"/>
        </left>
        <right style="thin">
          <color indexed="64"/>
        </right>
        <top style="thin">
          <color indexed="64"/>
        </top>
        <bottom style="medium">
          <color indexed="64"/>
        </bottom>
      </border>
      <protection locked="1" hidden="0"/>
    </dxf>
    <dxf>
      <fill>
        <patternFill patternType="none">
          <fgColor rgb="FF000000"/>
          <bgColor auto="1"/>
        </patternFill>
      </fill>
      <alignment horizontal="left" vertical="center" textRotation="0" relativeIndent="1" justifyLastLine="0" shrinkToFit="0" readingOrder="0"/>
      <protection locked="1" hidden="0"/>
    </dxf>
    <dxf>
      <font>
        <b/>
        <i val="0"/>
        <strike val="0"/>
        <condense val="0"/>
        <extend val="0"/>
        <outline val="0"/>
        <shadow val="0"/>
        <u val="none"/>
        <vertAlign val="baseline"/>
        <sz val="10"/>
        <color theme="0"/>
        <name val="Arial"/>
        <family val="2"/>
        <scheme val="none"/>
      </font>
      <fill>
        <patternFill patternType="solid">
          <fgColor indexed="64"/>
          <bgColor theme="4" tint="-0.499984740745262"/>
        </patternFill>
      </fill>
      <alignment horizontal="left" vertical="center" textRotation="0" wrapText="1" indent="1" justifyLastLine="0" shrinkToFit="0" readingOrder="0"/>
      <protection locked="1" hidden="0"/>
    </dxf>
    <dxf>
      <font>
        <b val="0"/>
        <i val="0"/>
        <strike val="0"/>
        <condense val="0"/>
        <extend val="0"/>
        <outline val="0"/>
        <shadow val="0"/>
        <u val="none"/>
        <vertAlign val="baseline"/>
        <sz val="10"/>
        <color theme="1"/>
        <name val="Arial"/>
        <family val="2"/>
        <scheme val="none"/>
      </font>
      <numFmt numFmtId="34" formatCode="_-* #,##0.00\ &quot;€&quot;_-;\-* #,##0.00\ &quot;€&quot;_-;_-* &quot;-&quot;??\ &quot;€&quot;_-;_-@_-"/>
      <fill>
        <patternFill patternType="none">
          <fgColor indexed="64"/>
          <bgColor auto="1"/>
        </patternFill>
      </fill>
      <alignment horizontal="left" vertical="center" textRotation="0" wrapText="0" indent="1" justifyLastLine="0" shrinkToFit="0" readingOrder="0"/>
      <border diagonalUp="0" diagonalDown="0">
        <left style="thin">
          <color indexed="64"/>
        </left>
        <right style="thin">
          <color indexed="64"/>
        </right>
      </border>
      <protection locked="1" hidden="0"/>
    </dxf>
    <dxf>
      <font>
        <b val="0"/>
        <i val="0"/>
        <strike val="0"/>
        <condense val="0"/>
        <extend val="0"/>
        <outline val="0"/>
        <shadow val="0"/>
        <u val="none"/>
        <vertAlign val="baseline"/>
        <sz val="10"/>
        <color theme="1"/>
        <name val="Arial"/>
        <family val="2"/>
        <scheme val="none"/>
      </font>
      <numFmt numFmtId="34" formatCode="_-* #,##0.00\ &quot;€&quot;_-;\-* #,##0.00\ &quot;€&quot;_-;_-* &quot;-&quot;??\ &quot;€&quot;_-;_-@_-"/>
      <fill>
        <patternFill patternType="none">
          <fgColor indexed="64"/>
          <bgColor auto="1"/>
        </patternFill>
      </fill>
      <alignment horizontal="left" vertical="center" textRotation="0" wrapText="0" indent="1" justifyLastLine="0" shrinkToFit="0" readingOrder="0"/>
      <border diagonalUp="0" diagonalDown="0">
        <left style="thin">
          <color indexed="64"/>
        </left>
        <right style="thin">
          <color indexed="64"/>
        </right>
      </border>
      <protection locked="0" hidden="0"/>
    </dxf>
    <dxf>
      <fill>
        <patternFill patternType="none">
          <fgColor indexed="64"/>
          <bgColor theme="0"/>
        </patternFill>
      </fill>
      <alignment horizontal="left" vertical="center" textRotation="0" indent="1" justifyLastLine="0" shrinkToFit="0" readingOrder="0"/>
      <protection locked="1" hidden="0"/>
    </dxf>
    <dxf>
      <numFmt numFmtId="165" formatCode="_-* #,##0_-;\-* #,##0_-;_-* &quot;-&quot;??_-;_-@_-"/>
      <fill>
        <patternFill patternType="solid">
          <fgColor indexed="64"/>
          <bgColor rgb="FFABDBFF"/>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0"/>
        </patternFill>
      </fill>
      <alignment horizontal="left" vertical="center" textRotation="0" wrapText="0" indent="1" justifyLastLine="0" shrinkToFit="0" readingOrder="0"/>
      <protection locked="1" hidden="0"/>
    </dxf>
    <dxf>
      <fill>
        <patternFill patternType="none">
          <fgColor indexed="64"/>
          <bgColor auto="1"/>
        </patternFill>
      </fill>
      <alignment horizontal="left" vertical="center" textRotation="0" indent="1" justifyLastLine="0" shrinkToFit="0" readingOrder="0"/>
      <border diagonalUp="0" diagonalDown="0">
        <left style="thin">
          <color indexed="64"/>
        </left>
        <right style="thin">
          <color indexed="64"/>
        </right>
      </border>
      <protection locked="1" hidden="0"/>
    </dxf>
    <dxf>
      <numFmt numFmtId="0" formatCode="General"/>
      <fill>
        <patternFill patternType="none">
          <fgColor indexed="64"/>
          <bgColor indexed="65"/>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medium">
          <color indexed="64"/>
        </bottom>
      </border>
      <protection locked="1" hidden="0"/>
    </dxf>
    <dxf>
      <fill>
        <patternFill patternType="none">
          <fgColor indexed="64"/>
          <bgColor auto="1"/>
        </patternFill>
      </fill>
      <alignment horizontal="left" vertical="center" textRotation="0" indent="1" justifyLastLine="0" shrinkToFit="0" readingOrder="0"/>
      <border>
        <right style="thin">
          <color indexed="64"/>
        </right>
      </border>
      <protection locked="1" hidden="0"/>
    </dxf>
    <dxf>
      <fill>
        <patternFill patternType="none">
          <fgColor indexed="64"/>
          <bgColor indexed="65"/>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medium">
          <color indexed="64"/>
        </bottom>
      </border>
      <protection locked="1" hidden="0"/>
    </dxf>
    <dxf>
      <fill>
        <patternFill patternType="none">
          <fgColor rgb="FF000000"/>
          <bgColor auto="1"/>
        </patternFill>
      </fill>
      <alignment horizontal="left" vertical="center" textRotation="0" indent="1" justifyLastLine="0" shrinkToFit="0" readingOrder="0"/>
      <protection locked="1" hidden="0"/>
    </dxf>
    <dxf>
      <font>
        <b/>
        <i val="0"/>
        <strike val="0"/>
        <condense val="0"/>
        <extend val="0"/>
        <outline val="0"/>
        <shadow val="0"/>
        <u val="none"/>
        <vertAlign val="baseline"/>
        <sz val="10"/>
        <color theme="0"/>
        <name val="Arial"/>
        <family val="2"/>
        <scheme val="none"/>
      </font>
      <fill>
        <patternFill patternType="solid">
          <fgColor indexed="64"/>
          <bgColor theme="4" tint="-0.499984740745262"/>
        </patternFill>
      </fill>
      <alignment horizontal="left" vertical="center" textRotation="0" wrapText="1" indent="1" justifyLastLine="0" shrinkToFit="0" readingOrder="0"/>
      <protection locked="1" hidden="0"/>
    </dxf>
    <dxf>
      <fill>
        <patternFill patternType="none">
          <fgColor indexed="64"/>
          <bgColor auto="1"/>
        </patternFill>
      </fill>
      <alignment horizontal="left" vertical="center" textRotation="0" wrapText="0" relativeIndent="1" justifyLastLine="0" shrinkToFit="0" readingOrder="0"/>
      <border diagonalUp="0" diagonalDown="0">
        <left style="thin">
          <color indexed="64"/>
        </left>
        <right style="thin">
          <color indexed="64"/>
        </right>
      </border>
      <protection locked="1" hidden="0"/>
    </dxf>
    <dxf>
      <font>
        <b val="0"/>
        <i val="0"/>
        <strike val="0"/>
        <condense val="0"/>
        <extend val="0"/>
        <outline val="0"/>
        <shadow val="0"/>
        <u val="none"/>
        <vertAlign val="baseline"/>
        <sz val="10"/>
        <color theme="1"/>
        <name val="Arial"/>
        <family val="2"/>
        <scheme val="none"/>
      </font>
      <numFmt numFmtId="34" formatCode="_-* #,##0.00\ &quot;€&quot;_-;\-* #,##0.00\ &quot;€&quot;_-;_-* &quot;-&quot;??\ &quot;€&quot;_-;_-@_-"/>
      <fill>
        <patternFill patternType="none">
          <fgColor indexed="64"/>
          <bgColor auto="1"/>
        </patternFill>
      </fill>
      <alignment horizontal="left" vertical="center" textRotation="0" wrapText="0" relativeIndent="1" justifyLastLine="0" shrinkToFit="0" readingOrder="0"/>
      <border diagonalUp="0" diagonalDown="0">
        <left style="thin">
          <color indexed="64"/>
        </left>
        <right style="thin">
          <color indexed="64"/>
        </right>
      </border>
      <protection locked="1" hidden="0"/>
    </dxf>
    <dxf>
      <font>
        <b val="0"/>
        <i val="0"/>
        <strike val="0"/>
        <condense val="0"/>
        <extend val="0"/>
        <outline val="0"/>
        <shadow val="0"/>
        <u val="none"/>
        <vertAlign val="baseline"/>
        <sz val="10"/>
        <color theme="1"/>
        <name val="Arial"/>
        <family val="2"/>
        <scheme val="none"/>
      </font>
      <numFmt numFmtId="34" formatCode="_-* #,##0.00\ &quot;€&quot;_-;\-* #,##0.00\ &quot;€&quot;_-;_-* &quot;-&quot;??\ &quot;€&quot;_-;_-@_-"/>
      <fill>
        <patternFill patternType="none">
          <fgColor indexed="64"/>
          <bgColor auto="1"/>
        </patternFill>
      </fill>
      <alignment horizontal="left" vertical="center" textRotation="0" wrapText="0" relativeIndent="1"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numFmt numFmtId="34" formatCode="_-* #,##0.00\ &quot;€&quot;_-;\-* #,##0.00\ &quot;€&quot;_-;_-* &quot;-&quot;??\ &quot;€&quot;_-;_-@_-"/>
      <fill>
        <patternFill patternType="none">
          <fgColor indexed="64"/>
          <bgColor auto="1"/>
        </patternFill>
      </fill>
      <alignment horizontal="left" vertical="center" textRotation="0" wrapText="0" relativeIndent="1"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lightDown">
          <fgColor indexed="64"/>
          <bgColor theme="0" tint="-0.24994659260841701"/>
        </patternFill>
      </fill>
      <alignment horizontal="left" vertical="center" textRotation="0" wrapText="0" relativeIndent="1"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numFmt numFmtId="34" formatCode="_-* #,##0.00\ &quot;€&quot;_-;\-* #,##0.00\ &quot;€&quot;_-;_-* &quot;-&quot;??\ &quot;€&quot;_-;_-@_-"/>
      <fill>
        <patternFill patternType="none">
          <fgColor indexed="64"/>
          <bgColor auto="1"/>
        </patternFill>
      </fill>
      <alignment horizontal="left" vertical="center" textRotation="0" wrapText="0" relativeIndent="1" justifyLastLine="0" shrinkToFit="0" readingOrder="0"/>
      <border diagonalUp="0" diagonalDown="0">
        <left style="thin">
          <color indexed="64"/>
        </left>
        <right style="thin">
          <color indexed="64"/>
        </right>
        <top style="thin">
          <color indexed="64"/>
        </top>
        <bottom style="thin">
          <color indexed="64"/>
        </bottom>
      </border>
      <protection locked="1" hidden="0"/>
    </dxf>
    <dxf>
      <fill>
        <patternFill patternType="none">
          <fgColor indexed="64"/>
          <bgColor theme="0"/>
        </patternFill>
      </fill>
      <alignment horizontal="left" vertical="center" textRotation="0" wrapText="0" relativeIndent="1" justifyLastLine="0" shrinkToFit="0" readingOrder="0"/>
      <border>
        <left style="thin">
          <color indexed="64"/>
        </left>
      </border>
      <protection locked="1" hidden="0"/>
    </dxf>
    <dxf>
      <numFmt numFmtId="165" formatCode="_-* #,##0_-;\-* #,##0_-;_-* &quot;-&quot;??_-;_-@_-"/>
      <fill>
        <patternFill patternType="solid">
          <fgColor indexed="64"/>
          <bgColor rgb="FFABDBFF"/>
        </patternFill>
      </fill>
      <alignment horizontal="left" vertical="center" textRotation="0" wrapText="0" relativeIndent="1" justifyLastLine="0" shrinkToFit="0" readingOrder="0"/>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0"/>
        </patternFill>
      </fill>
      <alignment horizontal="left" vertical="center" textRotation="0" wrapText="0" relativeIndent="1" justifyLastLine="0" shrinkToFit="0" readingOrder="0"/>
      <protection locked="1" hidden="0"/>
    </dxf>
    <dxf>
      <fill>
        <patternFill patternType="none">
          <fgColor indexed="64"/>
          <bgColor auto="1"/>
        </patternFill>
      </fill>
      <alignment horizontal="left" vertical="center" textRotation="0" wrapText="0" relativeIndent="1" justifyLastLine="0" shrinkToFit="0" readingOrder="0"/>
      <protection locked="1" hidden="0"/>
    </dxf>
    <dxf>
      <fill>
        <patternFill patternType="none">
          <fgColor indexed="64"/>
          <bgColor auto="1"/>
        </patternFill>
      </fill>
      <alignment horizontal="left" vertical="center" textRotation="0" wrapText="0" relativeIndent="1" justifyLastLine="0" shrinkToFit="0" readingOrder="0"/>
      <protection locked="1" hidden="0"/>
    </dxf>
    <dxf>
      <fill>
        <patternFill patternType="none">
          <fgColor indexed="64"/>
          <bgColor auto="1"/>
        </patternFill>
      </fill>
      <alignment horizontal="left" vertical="center" textRotation="0" wrapText="0" relativeIndent="1" justifyLastLine="0" shrinkToFit="0" readingOrder="0"/>
      <protection locked="1" hidden="0"/>
    </dxf>
    <dxf>
      <fill>
        <patternFill patternType="none">
          <fgColor indexed="64"/>
          <bgColor auto="1"/>
        </patternFill>
      </fill>
      <alignment horizontal="left" vertical="center" textRotation="0" wrapText="0" relativeIndent="1" justifyLastLine="0" shrinkToFit="0" readingOrder="0"/>
      <protection locked="1" hidden="0"/>
    </dxf>
    <dxf>
      <fill>
        <patternFill patternType="none">
          <fgColor indexed="64"/>
          <bgColor auto="1"/>
        </patternFill>
      </fill>
      <alignment horizontal="left" vertical="center" textRotation="0" wrapText="0" relativeIndent="1" justifyLastLine="0" shrinkToFit="0" readingOrder="0"/>
      <border>
        <left style="thin">
          <color indexed="64"/>
        </left>
      </border>
      <protection locked="1" hidden="0"/>
    </dxf>
    <dxf>
      <fill>
        <patternFill patternType="none">
          <fgColor indexed="64"/>
          <bgColor auto="1"/>
        </patternFill>
      </fill>
      <alignment horizontal="left" vertical="center" textRotation="0" wrapText="0" relativeIndent="1" justifyLastLine="0" shrinkToFit="0" readingOrder="0"/>
      <border>
        <left style="thin">
          <color indexed="64"/>
        </left>
      </border>
      <protection locked="1" hidden="0"/>
    </dxf>
    <dxf>
      <fill>
        <patternFill patternType="none">
          <fgColor indexed="64"/>
          <bgColor indexed="65"/>
        </patternFill>
      </fill>
      <alignment horizontal="left" vertical="center" textRotation="0" wrapText="0" relativeIndent="1" justifyLastLine="0" shrinkToFit="0" readingOrder="0"/>
      <border diagonalUp="0" diagonalDown="0">
        <left style="thin">
          <color indexed="64"/>
        </left>
        <right style="thin">
          <color indexed="64"/>
        </right>
        <top style="thin">
          <color indexed="64"/>
        </top>
        <bottom style="medium">
          <color indexed="64"/>
        </bottom>
      </border>
      <protection locked="1" hidden="0"/>
    </dxf>
    <dxf>
      <fill>
        <patternFill patternType="none">
          <fgColor rgb="FF000000"/>
          <bgColor auto="1"/>
        </patternFill>
      </fill>
      <alignment horizontal="left" vertical="center" textRotation="0" wrapText="0" relativeIndent="1" justifyLastLine="0" shrinkToFit="0" readingOrder="0"/>
      <protection locked="1" hidden="0"/>
    </dxf>
    <dxf>
      <font>
        <b/>
        <i val="0"/>
        <strike val="0"/>
        <condense val="0"/>
        <extend val="0"/>
        <outline val="0"/>
        <shadow val="0"/>
        <u val="none"/>
        <vertAlign val="baseline"/>
        <sz val="10"/>
        <color theme="0"/>
        <name val="Arial"/>
        <family val="2"/>
        <scheme val="none"/>
      </font>
      <fill>
        <patternFill patternType="solid">
          <fgColor indexed="64"/>
          <bgColor theme="4" tint="-0.499984740745262"/>
        </patternFill>
      </fill>
      <alignment horizontal="left" vertical="center" textRotation="0" wrapText="1" indent="1" justifyLastLine="0" shrinkToFit="0" readingOrder="0"/>
      <protection locked="1" hidden="0"/>
    </dxf>
    <dxf>
      <fill>
        <patternFill>
          <bgColor theme="0" tint="-4.9989318521683403E-2"/>
        </patternFill>
      </fill>
      <border>
        <left style="medium">
          <color auto="1"/>
        </left>
        <right style="medium">
          <color auto="1"/>
        </right>
        <top style="dotted">
          <color auto="1"/>
        </top>
        <bottom style="dotted">
          <color auto="1"/>
        </bottom>
        <vertical style="dotted">
          <color auto="1"/>
        </vertical>
        <horizontal style="dotted">
          <color auto="1"/>
        </horizontal>
      </border>
    </dxf>
    <dxf>
      <fill>
        <patternFill>
          <bgColor theme="0"/>
        </patternFill>
      </fill>
      <border>
        <left style="medium">
          <color auto="1"/>
        </left>
        <right style="medium">
          <color auto="1"/>
        </right>
        <top style="dotted">
          <color auto="1"/>
        </top>
        <bottom style="dotted">
          <color auto="1"/>
        </bottom>
        <vertical style="dotted">
          <color auto="1"/>
        </vertical>
        <horizontal style="dotted">
          <color auto="1"/>
        </horizontal>
      </border>
    </dxf>
    <dxf>
      <font>
        <b/>
        <i val="0"/>
        <color theme="0"/>
      </font>
      <fill>
        <patternFill>
          <bgColor theme="4" tint="-0.499984740745262"/>
        </patternFill>
      </fill>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s>
  <tableStyles count="2" defaultTableStyle="TableStyleMedium2" defaultPivotStyle="PivotStyleLight16">
    <tableStyle name="Invisible" pivot="0" table="0" count="0" xr9:uid="{7F0450A4-E760-46EE-9701-F6C1F19AC52C}"/>
    <tableStyle name="Tabellenformat 1" pivot="0" count="4" xr9:uid="{EECA2434-E9B6-47F6-918C-78D838AB5EA7}">
      <tableStyleElement type="wholeTable" dxfId="43"/>
      <tableStyleElement type="headerRow" dxfId="42"/>
      <tableStyleElement type="firstRowStripe" dxfId="41"/>
      <tableStyleElement type="secondRowStripe" dxfId="40"/>
    </tableStyle>
  </tableStyles>
  <colors>
    <mruColors>
      <color rgb="FFABDB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51E1B8-251B-4812-A73D-2311512AAEDF}" name="Tabelle14" displayName="Tabelle14" ref="B3:Q59" totalsRowShown="0" headerRowDxfId="39" dataDxfId="38">
  <autoFilter ref="B3:Q59" xr:uid="{2A94BE19-050D-4E8A-A04D-6A0C2D95CB28}"/>
  <sortState xmlns:xlrd2="http://schemas.microsoft.com/office/spreadsheetml/2017/richdata2" ref="B4:Q59">
    <sortCondition ref="B3:B59"/>
  </sortState>
  <tableColumns count="16">
    <tableColumn id="15" xr3:uid="{77C42585-5D13-40CB-A071-0ACA0BCA28B4}" name="LV-Pos." dataDxfId="37"/>
    <tableColumn id="2" xr3:uid="{39ACCF1C-47DB-4EBF-A3CF-5BE346050C83}" name="Form" dataDxfId="36"/>
    <tableColumn id="3" xr3:uid="{70C8D5E3-90F8-444C-B4B4-B161AEB95D62}" name="Höhe [mm]_x000a_Seitenlänge [mm]_x000a_Durchmesser [mm]" dataDxfId="35"/>
    <tableColumn id="4" xr3:uid="{1DF77052-D4E6-4552-9564-E96F62D9AC21}" name="Breite [mm]" dataDxfId="34"/>
    <tableColumn id="5" xr3:uid="{F88AD40E-FA33-4EFE-B416-BA388FC96637}" name="Fläche _x000a_[m²]" dataDxfId="33"/>
    <tableColumn id="6" xr3:uid="{A9BB4563-153A-4A75-8F27-6CE49158118C}" name="Mindestblechdicke_x000a_[mm]" dataDxfId="32"/>
    <tableColumn id="7" xr3:uid="{4D966126-B62E-421A-AE42-9A28066ED7F8}" name="Schildkante" dataDxfId="31"/>
    <tableColumn id="24" xr3:uid="{BAB1A306-11C1-4A70-B9AB-8A1B30A32979}" name="Spalte2" dataDxfId="30"/>
    <tableColumn id="8" xr3:uid="{B90C3E4A-E15F-4F9F-979D-E695CDBFF557}" name="Bedarfsschätzung_x000a_[Stk]" dataDxfId="29" dataCellStyle="Komma"/>
    <tableColumn id="9" xr3:uid="{80197EE5-0007-401C-A7E0-52C7607D4FE5}" name="Spalte1" dataDxfId="28"/>
    <tableColumn id="10" xr3:uid="{25B43399-A75B-4109-9F7C-2F07E30BFE6F}" name="Preis für Schild ohne Sinnbild_x000a_Verkehrsgrau beidseitig_x000a_LV-Pos. X.XXX.0" dataDxfId="27" dataCellStyle="Währung"/>
    <tableColumn id="37" xr3:uid="{B56D320A-669D-464B-8CEB-070D6B3E8BF0}" name="Preis für Folienaufbau_x000a_RA1_x000a_LV-Pos. X.XXX.1" dataDxfId="26" dataCellStyle="Währung"/>
    <tableColumn id="11" xr3:uid="{9AB5851C-7FC7-402B-BFE4-43EBE21EE2BE}" name="Preis für Folienaufbau_x000a_RA2B_x000a_LV-Pos. X.XXX.2" dataDxfId="25" dataCellStyle="Währung"/>
    <tableColumn id="12" xr3:uid="{010452B5-E101-4F9A-A533-EDDD3C1DA988}" name="Preis für Folienaufbau_x000a_RA3_x000a_LV-Pos. X.XXX.3" dataDxfId="24" dataCellStyle="Währung"/>
    <tableColumn id="13" xr3:uid="{F84731D5-F125-4266-8293-5C0A60A4C74C}" name="Bewertungspreis" dataDxfId="23" dataCellStyle="Währung">
      <calculatedColumnFormula>J4*N4</calculatedColumnFormula>
    </tableColumn>
    <tableColumn id="14" xr3:uid="{F4C700FA-1B1F-49FA-AD3A-01653BB87700}" name="Zusammensetzung_x000a_Bewertungspreis" dataDxfId="22"/>
  </tableColumns>
  <tableStyleInfo name="TableStyleDark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7EC790-ADCD-4118-97A4-664553363B27}" name="Tabelle142" displayName="Tabelle142" ref="B3:J34" totalsRowShown="0" headerRowDxfId="21" dataDxfId="20">
  <autoFilter ref="B3:J34" xr:uid="{2A94BE19-050D-4E8A-A04D-6A0C2D95CB28}"/>
  <sortState xmlns:xlrd2="http://schemas.microsoft.com/office/spreadsheetml/2017/richdata2" ref="B4:J28">
    <sortCondition ref="B3:B28"/>
  </sortState>
  <tableColumns count="9">
    <tableColumn id="15" xr3:uid="{75C20D9D-FDF4-4F37-8F74-25844A2F9BE6}" name="LV-Pos." dataDxfId="19"/>
    <tableColumn id="2" xr3:uid="{DB9782C2-5821-4D20-89FF-E8A542215659}" name="Artikel" dataDxfId="18"/>
    <tableColumn id="19" xr3:uid="{7F190371-E3F5-4DC1-8D28-3AC583464A37}" name="Mengeneinheit" dataDxfId="17"/>
    <tableColumn id="3" xr3:uid="{F41CDA26-9BF6-4DDF-8AA9-230A3BCF083B}" name="Bauausführung" dataDxfId="16"/>
    <tableColumn id="35" xr3:uid="{B27E7E96-6B9F-4C06-9F80-0E6E89995C1B}" name="Spalte32" dataDxfId="15"/>
    <tableColumn id="8" xr3:uid="{A4411602-78F4-45F8-97BA-016100D53CD6}" name="Bedarfsschätzung_x000a_[Stk]" dataDxfId="14"/>
    <tableColumn id="9" xr3:uid="{74F8ACCA-FF52-468B-ABBA-B9C7C52822DC}" name="Spalte1" dataDxfId="13"/>
    <tableColumn id="12" xr3:uid="{876D3CB5-625A-4B44-B5DF-F574558208F1}" name="Angebotspreis" dataDxfId="12" dataCellStyle="Währung"/>
    <tableColumn id="13" xr3:uid="{5E08A2CC-09E6-4DBD-91F4-43390965AC86}" name="Bewertungspreis" dataDxfId="11" dataCellStyle="Währung">
      <calculatedColumnFormula>G4*Tabelle142[[#This Row],[Angebotspreis]]</calculatedColumnFormula>
    </tableColumn>
  </tableColumns>
  <tableStyleInfo name="TableStyleDark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8005634-04F5-4B00-B03B-A854CEB2C62D}" name="Tabelle1426" displayName="Tabelle1426" ref="B3:J34" totalsRowShown="0" headerRowDxfId="10" dataDxfId="9">
  <autoFilter ref="B3:J34" xr:uid="{2A94BE19-050D-4E8A-A04D-6A0C2D95CB28}"/>
  <sortState xmlns:xlrd2="http://schemas.microsoft.com/office/spreadsheetml/2017/richdata2" ref="B4:J34">
    <sortCondition ref="B3:B34"/>
  </sortState>
  <tableColumns count="9">
    <tableColumn id="15" xr3:uid="{2E5A6AE1-0854-4F9C-8BAA-60D655EF0078}" name="LV-Pos." dataDxfId="8"/>
    <tableColumn id="2" xr3:uid="{B071D19A-D22E-4D2C-91A7-AED508FCE308}" name="Artikel" dataDxfId="7"/>
    <tableColumn id="19" xr3:uid="{C07290E1-C8F3-4603-B937-9C0DCEC257D5}" name="Mengeneinheit" dataDxfId="6"/>
    <tableColumn id="3" xr3:uid="{9A319B54-812C-4965-83D0-C76CA665FFCF}" name="Bauausführung" dataDxfId="5"/>
    <tableColumn id="24" xr3:uid="{61B51B5F-E9D9-4FC5-8C01-884605DCE0A7}" name="Spalte2" dataDxfId="4"/>
    <tableColumn id="8" xr3:uid="{F17DC6A7-EC82-47AE-9254-1A8B652A1EEF}" name="Bedarfsschätzung_x000a_[Stk]" dataDxfId="3" dataCellStyle="Komma"/>
    <tableColumn id="9" xr3:uid="{9780624B-E0B8-4D58-8F62-6EF0FF129847}" name="Spalte1" dataDxfId="2"/>
    <tableColumn id="12" xr3:uid="{2717E8EC-16F3-42D4-9B70-BC1C8C8F0E27}" name="Angebotspreis" dataDxfId="1" dataCellStyle="Währung"/>
    <tableColumn id="13" xr3:uid="{781EC5E6-C183-4CA4-A987-789DCD44874D}" name="Bewertungspreis" dataDxfId="0" dataCellStyle="Währung">
      <calculatedColumnFormula>G4*Tabelle1426[[#This Row],[Angebotspreis]]</calculatedColumnFormula>
    </tableColumn>
  </tableColumns>
  <tableStyleInfo name="TableStyleDark10"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628E2-7522-4616-BC2F-B83DFED78046}">
  <sheetPr codeName="Tabelle1"/>
  <dimension ref="A1:J18"/>
  <sheetViews>
    <sheetView tabSelected="1" workbookViewId="0">
      <selection activeCell="D20" sqref="D20"/>
    </sheetView>
  </sheetViews>
  <sheetFormatPr baseColWidth="10" defaultColWidth="11.5703125" defaultRowHeight="18" customHeight="1" x14ac:dyDescent="0.2"/>
  <cols>
    <col min="1" max="1" width="17.5703125" style="49" customWidth="1"/>
    <col min="2" max="2" width="3.7109375" style="49" customWidth="1"/>
    <col min="3" max="3" width="21.5703125" style="49" customWidth="1"/>
    <col min="4" max="4" width="36.140625" style="49" customWidth="1"/>
    <col min="5" max="5" width="13.5703125" style="49" customWidth="1"/>
    <col min="6" max="9" width="11.5703125" style="49"/>
    <col min="10" max="10" width="13.28515625" style="49" bestFit="1" customWidth="1"/>
    <col min="11" max="16384" width="11.5703125" style="49"/>
  </cols>
  <sheetData>
    <row r="1" spans="1:10" ht="24.6" customHeight="1" x14ac:dyDescent="0.2">
      <c r="A1" s="2" t="s">
        <v>163</v>
      </c>
      <c r="B1" s="3"/>
      <c r="C1" s="3"/>
      <c r="D1" s="3"/>
      <c r="E1" s="3"/>
      <c r="F1" s="3"/>
      <c r="G1" s="3"/>
      <c r="H1" s="3"/>
      <c r="I1" s="3"/>
      <c r="J1" s="18"/>
    </row>
    <row r="2" spans="1:10" ht="18" customHeight="1" x14ac:dyDescent="0.2">
      <c r="A2" s="3" t="s">
        <v>161</v>
      </c>
      <c r="B2" s="3"/>
      <c r="C2" s="3"/>
      <c r="D2" s="3"/>
      <c r="E2" s="3"/>
      <c r="F2" s="3"/>
      <c r="G2" s="3"/>
      <c r="H2" s="3"/>
      <c r="I2" s="3"/>
      <c r="J2" s="4"/>
    </row>
    <row r="3" spans="1:10" ht="18" customHeight="1" thickBot="1" x14ac:dyDescent="0.25">
      <c r="A3" s="3"/>
      <c r="B3" s="3"/>
      <c r="C3" s="3"/>
      <c r="D3" s="3"/>
      <c r="E3" s="3"/>
      <c r="F3" s="3"/>
      <c r="G3" s="3"/>
      <c r="H3" s="3"/>
      <c r="I3" s="3"/>
      <c r="J3" s="18"/>
    </row>
    <row r="4" spans="1:10" ht="18" customHeight="1" thickBot="1" x14ac:dyDescent="0.25">
      <c r="A4" s="5" t="s">
        <v>1</v>
      </c>
      <c r="B4" s="116"/>
      <c r="C4" s="117"/>
      <c r="D4" s="118"/>
      <c r="E4" s="3"/>
      <c r="F4" s="3"/>
      <c r="G4" s="3"/>
      <c r="H4" s="3"/>
      <c r="I4" s="3"/>
      <c r="J4" s="18"/>
    </row>
    <row r="5" spans="1:10" ht="18" customHeight="1" x14ac:dyDescent="0.2">
      <c r="A5" s="5"/>
      <c r="B5" s="17"/>
      <c r="C5" s="17"/>
      <c r="D5" s="17"/>
      <c r="E5" s="3"/>
      <c r="F5" s="3"/>
      <c r="G5" s="3"/>
      <c r="H5" s="3"/>
      <c r="I5" s="3"/>
      <c r="J5" s="18"/>
    </row>
    <row r="6" spans="1:10" ht="18" customHeight="1" x14ac:dyDescent="0.2">
      <c r="A6" s="120" t="s">
        <v>173</v>
      </c>
      <c r="B6" s="3"/>
      <c r="C6" s="3"/>
      <c r="D6" s="3"/>
      <c r="E6" s="3"/>
      <c r="F6" s="3"/>
      <c r="G6" s="3"/>
      <c r="H6" s="3"/>
      <c r="I6" s="3"/>
      <c r="J6" s="18"/>
    </row>
    <row r="7" spans="1:10" ht="18" customHeight="1" x14ac:dyDescent="0.2">
      <c r="A7" s="4" t="s">
        <v>0</v>
      </c>
      <c r="B7" s="3"/>
      <c r="C7" s="3"/>
      <c r="D7" s="3"/>
      <c r="E7" s="3"/>
      <c r="F7" s="3"/>
      <c r="G7" s="3"/>
      <c r="H7" s="3"/>
      <c r="I7" s="3"/>
      <c r="J7" s="18"/>
    </row>
    <row r="8" spans="1:10" ht="18" customHeight="1" thickBot="1" x14ac:dyDescent="0.25">
      <c r="A8" s="3"/>
      <c r="B8" s="5"/>
      <c r="C8" s="14" t="s">
        <v>159</v>
      </c>
      <c r="D8" s="3"/>
      <c r="E8" s="3"/>
      <c r="F8" s="3"/>
      <c r="G8" s="3"/>
      <c r="H8" s="3"/>
      <c r="I8" s="3"/>
      <c r="J8" s="18"/>
    </row>
    <row r="9" spans="1:10" ht="18" customHeight="1" thickBot="1" x14ac:dyDescent="0.25">
      <c r="A9" s="3"/>
      <c r="B9" s="1"/>
      <c r="C9" s="14" t="s">
        <v>160</v>
      </c>
      <c r="D9" s="3"/>
      <c r="E9" s="3"/>
      <c r="F9" s="3"/>
      <c r="G9" s="3"/>
      <c r="H9" s="3"/>
      <c r="I9" s="3"/>
      <c r="J9" s="18"/>
    </row>
    <row r="10" spans="1:10" ht="18" customHeight="1" x14ac:dyDescent="0.2">
      <c r="A10" s="3"/>
      <c r="B10" s="3"/>
      <c r="C10" s="3"/>
      <c r="D10" s="3"/>
      <c r="E10" s="3"/>
      <c r="F10" s="3"/>
      <c r="G10" s="3"/>
      <c r="H10" s="3"/>
      <c r="I10" s="3"/>
      <c r="J10" s="18"/>
    </row>
    <row r="11" spans="1:10" ht="18" customHeight="1" x14ac:dyDescent="0.2">
      <c r="A11" s="3"/>
      <c r="B11" s="3"/>
      <c r="C11" s="44" t="s">
        <v>2</v>
      </c>
      <c r="D11" s="45" t="str">
        <f>IF(B9=A7,SUM(Verkehrszeichen!P60,Befestigungszubehör!J35,Gründungszubehör!J35),"Bei Interesse bitte Kreuz oben setzen")</f>
        <v>Bei Interesse bitte Kreuz oben setzen</v>
      </c>
      <c r="E11" s="3"/>
      <c r="F11" s="3"/>
      <c r="G11" s="3"/>
      <c r="H11" s="3"/>
      <c r="I11" s="3"/>
      <c r="J11" s="18"/>
    </row>
    <row r="12" spans="1:10" ht="18" customHeight="1" x14ac:dyDescent="0.2">
      <c r="A12" s="3"/>
      <c r="B12" s="3"/>
      <c r="C12" s="46" t="s">
        <v>3</v>
      </c>
      <c r="D12" s="45" t="str">
        <f>IF(ISBLANK(B9),"",D11*0.19)</f>
        <v/>
      </c>
      <c r="E12" s="3"/>
      <c r="F12" s="3"/>
      <c r="G12" s="3"/>
      <c r="H12" s="3"/>
      <c r="I12" s="3"/>
      <c r="J12" s="18"/>
    </row>
    <row r="13" spans="1:10" ht="18" customHeight="1" x14ac:dyDescent="0.2">
      <c r="A13" s="3"/>
      <c r="B13" s="3"/>
      <c r="C13" s="44" t="s">
        <v>4</v>
      </c>
      <c r="D13" s="45" t="str">
        <f>IF(ISBLANK(B9),"",D11*1.19)</f>
        <v/>
      </c>
      <c r="E13" s="3"/>
      <c r="F13" s="3"/>
      <c r="G13" s="3"/>
      <c r="H13" s="3"/>
      <c r="I13" s="3"/>
      <c r="J13" s="18"/>
    </row>
    <row r="14" spans="1:10" ht="18" customHeight="1" x14ac:dyDescent="0.2">
      <c r="A14" s="3"/>
      <c r="B14" s="3"/>
      <c r="C14" s="3"/>
      <c r="D14" s="47"/>
      <c r="E14" s="3"/>
      <c r="F14" s="3"/>
      <c r="G14" s="3"/>
      <c r="H14" s="3"/>
      <c r="I14" s="3"/>
      <c r="J14" s="18"/>
    </row>
    <row r="15" spans="1:10" ht="18" customHeight="1" x14ac:dyDescent="0.2">
      <c r="A15" s="5" t="s">
        <v>162</v>
      </c>
      <c r="B15" s="3"/>
      <c r="C15" s="3"/>
      <c r="D15" s="3"/>
      <c r="E15" s="3"/>
      <c r="F15" s="3"/>
      <c r="G15" s="3"/>
      <c r="H15" s="3"/>
      <c r="I15" s="18"/>
      <c r="J15" s="18"/>
    </row>
    <row r="16" spans="1:10" ht="18" customHeight="1" x14ac:dyDescent="0.2">
      <c r="A16" s="3"/>
      <c r="B16" s="3"/>
      <c r="C16" s="3"/>
      <c r="D16" s="3"/>
      <c r="E16" s="3"/>
      <c r="F16" s="3"/>
      <c r="G16" s="3"/>
      <c r="H16" s="3"/>
      <c r="I16" s="18"/>
      <c r="J16" s="18"/>
    </row>
    <row r="17" spans="9:10" ht="18" customHeight="1" x14ac:dyDescent="0.2">
      <c r="I17" s="91"/>
      <c r="J17" s="91"/>
    </row>
    <row r="18" spans="9:10" ht="18" customHeight="1" x14ac:dyDescent="0.2">
      <c r="I18" s="91"/>
      <c r="J18" s="91"/>
    </row>
  </sheetData>
  <sheetProtection algorithmName="SHA-512" hashValue="bkCn+UKwp4zkuFWkftSpsUkMXoZmXV7PRBsHTg0fymFpbMT0IEQt8GSAulUnAZ14byJG6FpBCyKYkpt/ekzNUw==" saltValue="ujDac7bQxCf+nQHS1Py3KQ==" spinCount="100000" sheet="1" objects="1" scenarios="1"/>
  <mergeCells count="1">
    <mergeCell ref="B4:D4"/>
  </mergeCells>
  <dataValidations count="1">
    <dataValidation type="list" allowBlank="1" showInputMessage="1" showErrorMessage="1" sqref="B9" xr:uid="{5995020B-CCD1-4C67-BD48-6DA11D173537}">
      <formula1>$A$7:$A$8</formula1>
    </dataValidation>
  </dataValidation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9EFC8-11BE-4797-B6A2-B84D47BCC775}">
  <sheetPr codeName="Tabelle2"/>
  <dimension ref="A1:S740"/>
  <sheetViews>
    <sheetView topLeftCell="A2" zoomScaleNormal="100" workbookViewId="0">
      <selection activeCell="N42" sqref="N42"/>
    </sheetView>
  </sheetViews>
  <sheetFormatPr baseColWidth="10" defaultColWidth="11.5703125" defaultRowHeight="12.75" x14ac:dyDescent="0.2"/>
  <cols>
    <col min="1" max="1" width="2.85546875" style="48" customWidth="1"/>
    <col min="2" max="2" width="12.42578125" style="89" customWidth="1"/>
    <col min="3" max="3" width="13" style="89" customWidth="1"/>
    <col min="4" max="4" width="22.7109375" style="89" customWidth="1"/>
    <col min="5" max="5" width="15.85546875" style="89" customWidth="1"/>
    <col min="6" max="6" width="15.42578125" style="90" customWidth="1"/>
    <col min="7" max="7" width="20.28515625" style="89" customWidth="1"/>
    <col min="8" max="8" width="16.28515625" style="89" bestFit="1" customWidth="1"/>
    <col min="9" max="9" width="0.85546875" style="89" customWidth="1"/>
    <col min="10" max="10" width="19.28515625" style="89" customWidth="1"/>
    <col min="11" max="11" width="0.85546875" style="89" customWidth="1"/>
    <col min="12" max="12" width="30.28515625" style="89" customWidth="1"/>
    <col min="13" max="13" width="26" style="89" customWidth="1"/>
    <col min="14" max="14" width="26" style="48" customWidth="1"/>
    <col min="15" max="15" width="26" style="48" bestFit="1" customWidth="1"/>
    <col min="16" max="16" width="19.42578125" style="48" customWidth="1"/>
    <col min="17" max="17" width="28.85546875" style="48" customWidth="1"/>
    <col min="18" max="18" width="3.5703125" style="48" customWidth="1"/>
    <col min="19" max="16384" width="11.5703125" style="48"/>
  </cols>
  <sheetData>
    <row r="1" spans="1:18" ht="33" customHeight="1" x14ac:dyDescent="0.2">
      <c r="A1" s="10"/>
      <c r="B1" s="6" t="s">
        <v>61</v>
      </c>
      <c r="C1" s="7"/>
      <c r="D1" s="7"/>
      <c r="E1" s="7"/>
      <c r="F1" s="8"/>
      <c r="G1" s="7"/>
      <c r="H1" s="7"/>
      <c r="I1" s="10"/>
      <c r="J1" s="9"/>
      <c r="K1" s="10"/>
      <c r="L1" s="10"/>
      <c r="M1" s="10"/>
      <c r="N1" s="10"/>
      <c r="O1" s="10"/>
      <c r="P1" s="10"/>
      <c r="Q1" s="10"/>
      <c r="R1" s="10"/>
    </row>
    <row r="2" spans="1:18" s="49" customFormat="1" ht="21.75" customHeight="1" x14ac:dyDescent="0.2">
      <c r="A2" s="3"/>
      <c r="B2" s="9"/>
      <c r="C2" s="9"/>
      <c r="D2" s="9"/>
      <c r="E2" s="9"/>
      <c r="F2" s="11"/>
      <c r="G2" s="9"/>
      <c r="H2" s="9"/>
      <c r="I2" s="3"/>
      <c r="J2" s="37" t="s">
        <v>46</v>
      </c>
      <c r="K2" s="3"/>
      <c r="L2" s="119" t="s">
        <v>38</v>
      </c>
      <c r="M2" s="119"/>
      <c r="N2" s="119"/>
      <c r="O2" s="119"/>
      <c r="P2" s="119"/>
      <c r="Q2" s="119"/>
      <c r="R2" s="3"/>
    </row>
    <row r="3" spans="1:18" ht="44.25" customHeight="1" x14ac:dyDescent="0.2">
      <c r="A3" s="10"/>
      <c r="B3" s="41" t="s">
        <v>6</v>
      </c>
      <c r="C3" s="41" t="s">
        <v>7</v>
      </c>
      <c r="D3" s="41" t="s">
        <v>42</v>
      </c>
      <c r="E3" s="41" t="s">
        <v>8</v>
      </c>
      <c r="F3" s="41" t="s">
        <v>9</v>
      </c>
      <c r="G3" s="41" t="s">
        <v>36</v>
      </c>
      <c r="H3" s="41" t="s">
        <v>10</v>
      </c>
      <c r="I3" s="12" t="s">
        <v>44</v>
      </c>
      <c r="J3" s="41" t="s">
        <v>11</v>
      </c>
      <c r="K3" s="12" t="s">
        <v>39</v>
      </c>
      <c r="L3" s="41" t="s">
        <v>64</v>
      </c>
      <c r="M3" s="41" t="s">
        <v>65</v>
      </c>
      <c r="N3" s="41" t="s">
        <v>12</v>
      </c>
      <c r="O3" s="41" t="s">
        <v>13</v>
      </c>
      <c r="P3" s="41" t="s">
        <v>14</v>
      </c>
      <c r="Q3" s="41" t="s">
        <v>15</v>
      </c>
      <c r="R3" s="10"/>
    </row>
    <row r="4" spans="1:18" s="57" customFormat="1" x14ac:dyDescent="0.2">
      <c r="A4" s="50"/>
      <c r="B4" s="51">
        <v>1001</v>
      </c>
      <c r="C4" s="52" t="s">
        <v>17</v>
      </c>
      <c r="D4" s="51">
        <v>250</v>
      </c>
      <c r="E4" s="51">
        <v>800</v>
      </c>
      <c r="F4" s="53">
        <v>0.19999999999999998</v>
      </c>
      <c r="G4" s="54">
        <v>2</v>
      </c>
      <c r="H4" s="55" t="s">
        <v>16</v>
      </c>
      <c r="I4" s="22"/>
      <c r="J4" s="38">
        <v>2</v>
      </c>
      <c r="K4" s="22"/>
      <c r="L4" s="29"/>
      <c r="M4" s="29"/>
      <c r="N4" s="23"/>
      <c r="O4" s="29"/>
      <c r="P4" s="56">
        <f t="shared" ref="P4:P20" si="0">J4*N4</f>
        <v>0</v>
      </c>
      <c r="Q4" s="52"/>
      <c r="R4" s="50"/>
    </row>
    <row r="5" spans="1:18" s="57" customFormat="1" x14ac:dyDescent="0.2">
      <c r="A5" s="50"/>
      <c r="B5" s="51">
        <v>1002</v>
      </c>
      <c r="C5" s="52" t="s">
        <v>17</v>
      </c>
      <c r="D5" s="51">
        <v>250</v>
      </c>
      <c r="E5" s="51">
        <v>1200</v>
      </c>
      <c r="F5" s="53">
        <v>0.3</v>
      </c>
      <c r="G5" s="54">
        <v>2</v>
      </c>
      <c r="H5" s="55" t="s">
        <v>16</v>
      </c>
      <c r="I5" s="22"/>
      <c r="J5" s="38">
        <v>7</v>
      </c>
      <c r="K5" s="22"/>
      <c r="L5" s="29"/>
      <c r="M5" s="29"/>
      <c r="N5" s="23"/>
      <c r="O5" s="29"/>
      <c r="P5" s="56">
        <f t="shared" si="0"/>
        <v>0</v>
      </c>
      <c r="Q5" s="52"/>
      <c r="R5" s="50"/>
    </row>
    <row r="6" spans="1:18" s="62" customFormat="1" x14ac:dyDescent="0.2">
      <c r="A6" s="58"/>
      <c r="B6" s="51">
        <v>1003</v>
      </c>
      <c r="C6" s="59" t="s">
        <v>17</v>
      </c>
      <c r="D6" s="60">
        <v>250</v>
      </c>
      <c r="E6" s="60">
        <v>1600</v>
      </c>
      <c r="F6" s="61">
        <v>0.39999999999999997</v>
      </c>
      <c r="G6" s="54">
        <v>2</v>
      </c>
      <c r="H6" s="55" t="s">
        <v>16</v>
      </c>
      <c r="I6" s="26"/>
      <c r="J6" s="38">
        <v>2</v>
      </c>
      <c r="K6" s="26"/>
      <c r="L6" s="29"/>
      <c r="M6" s="29"/>
      <c r="N6" s="23"/>
      <c r="O6" s="29"/>
      <c r="P6" s="56">
        <f t="shared" si="0"/>
        <v>0</v>
      </c>
      <c r="Q6" s="59"/>
      <c r="R6" s="58"/>
    </row>
    <row r="7" spans="1:18" s="64" customFormat="1" x14ac:dyDescent="0.2">
      <c r="A7" s="63"/>
      <c r="B7" s="51">
        <v>1004</v>
      </c>
      <c r="C7" s="52" t="s">
        <v>17</v>
      </c>
      <c r="D7" s="51">
        <v>250</v>
      </c>
      <c r="E7" s="51">
        <v>2000</v>
      </c>
      <c r="F7" s="53">
        <v>0.5</v>
      </c>
      <c r="G7" s="54">
        <v>2</v>
      </c>
      <c r="H7" s="55" t="s">
        <v>16</v>
      </c>
      <c r="I7" s="22"/>
      <c r="J7" s="38">
        <v>5</v>
      </c>
      <c r="K7" s="22"/>
      <c r="L7" s="29"/>
      <c r="M7" s="29"/>
      <c r="N7" s="23"/>
      <c r="O7" s="29"/>
      <c r="P7" s="56">
        <f t="shared" si="0"/>
        <v>0</v>
      </c>
      <c r="Q7" s="52"/>
      <c r="R7" s="63"/>
    </row>
    <row r="8" spans="1:18" s="62" customFormat="1" x14ac:dyDescent="0.2">
      <c r="A8" s="58"/>
      <c r="B8" s="51">
        <v>1005</v>
      </c>
      <c r="C8" s="52" t="s">
        <v>17</v>
      </c>
      <c r="D8" s="51">
        <v>250</v>
      </c>
      <c r="E8" s="51">
        <v>2400</v>
      </c>
      <c r="F8" s="53">
        <v>0.6</v>
      </c>
      <c r="G8" s="54">
        <v>3</v>
      </c>
      <c r="H8" s="55" t="s">
        <v>16</v>
      </c>
      <c r="I8" s="22"/>
      <c r="J8" s="38">
        <v>3</v>
      </c>
      <c r="K8" s="22"/>
      <c r="L8" s="29"/>
      <c r="M8" s="29"/>
      <c r="N8" s="23"/>
      <c r="O8" s="29"/>
      <c r="P8" s="56">
        <f t="shared" si="0"/>
        <v>0</v>
      </c>
      <c r="Q8" s="52"/>
      <c r="R8" s="58"/>
    </row>
    <row r="9" spans="1:18" s="62" customFormat="1" x14ac:dyDescent="0.2">
      <c r="A9" s="58"/>
      <c r="B9" s="51">
        <v>1006</v>
      </c>
      <c r="C9" s="52" t="s">
        <v>17</v>
      </c>
      <c r="D9" s="51">
        <v>500</v>
      </c>
      <c r="E9" s="51">
        <v>1500</v>
      </c>
      <c r="F9" s="53">
        <v>0.75</v>
      </c>
      <c r="G9" s="54">
        <v>2</v>
      </c>
      <c r="H9" s="55" t="s">
        <v>16</v>
      </c>
      <c r="I9" s="22"/>
      <c r="J9" s="38">
        <v>3</v>
      </c>
      <c r="K9" s="22"/>
      <c r="L9" s="29"/>
      <c r="M9" s="29"/>
      <c r="N9" s="23"/>
      <c r="O9" s="29"/>
      <c r="P9" s="56">
        <f t="shared" si="0"/>
        <v>0</v>
      </c>
      <c r="Q9" s="52"/>
      <c r="R9" s="58"/>
    </row>
    <row r="10" spans="1:18" s="62" customFormat="1" x14ac:dyDescent="0.2">
      <c r="A10" s="58"/>
      <c r="B10" s="51">
        <v>1007</v>
      </c>
      <c r="C10" s="59" t="s">
        <v>17</v>
      </c>
      <c r="D10" s="60">
        <v>500</v>
      </c>
      <c r="E10" s="60">
        <v>1600</v>
      </c>
      <c r="F10" s="61">
        <v>0.79999999999999993</v>
      </c>
      <c r="G10" s="54">
        <v>2</v>
      </c>
      <c r="H10" s="55" t="s">
        <v>16</v>
      </c>
      <c r="I10" s="26"/>
      <c r="J10" s="38">
        <v>2</v>
      </c>
      <c r="K10" s="26"/>
      <c r="L10" s="29"/>
      <c r="M10" s="29"/>
      <c r="N10" s="23"/>
      <c r="O10" s="29"/>
      <c r="P10" s="56">
        <f t="shared" si="0"/>
        <v>0</v>
      </c>
      <c r="Q10" s="59"/>
      <c r="R10" s="58"/>
    </row>
    <row r="11" spans="1:18" s="62" customFormat="1" x14ac:dyDescent="0.2">
      <c r="A11" s="58"/>
      <c r="B11" s="51">
        <v>1008</v>
      </c>
      <c r="C11" s="52" t="s">
        <v>17</v>
      </c>
      <c r="D11" s="51">
        <v>500</v>
      </c>
      <c r="E11" s="51">
        <v>2000</v>
      </c>
      <c r="F11" s="53">
        <v>1</v>
      </c>
      <c r="G11" s="54">
        <v>2</v>
      </c>
      <c r="H11" s="55" t="s">
        <v>16</v>
      </c>
      <c r="I11" s="22"/>
      <c r="J11" s="38">
        <v>4</v>
      </c>
      <c r="K11" s="22"/>
      <c r="L11" s="29"/>
      <c r="M11" s="29"/>
      <c r="N11" s="23"/>
      <c r="O11" s="29"/>
      <c r="P11" s="56">
        <f t="shared" si="0"/>
        <v>0</v>
      </c>
      <c r="Q11" s="52"/>
      <c r="R11" s="58"/>
    </row>
    <row r="12" spans="1:18" s="62" customFormat="1" x14ac:dyDescent="0.2">
      <c r="A12" s="58"/>
      <c r="B12" s="51">
        <v>1009</v>
      </c>
      <c r="C12" s="59" t="s">
        <v>17</v>
      </c>
      <c r="D12" s="60">
        <v>500</v>
      </c>
      <c r="E12" s="60">
        <v>2400</v>
      </c>
      <c r="F12" s="61">
        <v>1.2</v>
      </c>
      <c r="G12" s="54">
        <v>3</v>
      </c>
      <c r="H12" s="55" t="s">
        <v>20</v>
      </c>
      <c r="I12" s="26"/>
      <c r="J12" s="38">
        <v>2</v>
      </c>
      <c r="K12" s="26"/>
      <c r="L12" s="29"/>
      <c r="M12" s="29"/>
      <c r="N12" s="23"/>
      <c r="O12" s="29"/>
      <c r="P12" s="56">
        <f t="shared" si="0"/>
        <v>0</v>
      </c>
      <c r="Q12" s="59"/>
      <c r="R12" s="58"/>
    </row>
    <row r="13" spans="1:18" s="64" customFormat="1" x14ac:dyDescent="0.2">
      <c r="A13" s="63"/>
      <c r="B13" s="51">
        <v>1010</v>
      </c>
      <c r="C13" s="59" t="s">
        <v>17</v>
      </c>
      <c r="D13" s="60">
        <v>500</v>
      </c>
      <c r="E13" s="60">
        <v>2500</v>
      </c>
      <c r="F13" s="61">
        <v>1.25</v>
      </c>
      <c r="G13" s="54">
        <v>3</v>
      </c>
      <c r="H13" s="55" t="s">
        <v>20</v>
      </c>
      <c r="I13" s="26"/>
      <c r="J13" s="38">
        <v>3</v>
      </c>
      <c r="K13" s="26"/>
      <c r="L13" s="29"/>
      <c r="M13" s="29"/>
      <c r="N13" s="23"/>
      <c r="O13" s="29"/>
      <c r="P13" s="56">
        <f t="shared" si="0"/>
        <v>0</v>
      </c>
      <c r="Q13" s="59"/>
      <c r="R13" s="63"/>
    </row>
    <row r="14" spans="1:18" s="66" customFormat="1" x14ac:dyDescent="0.2">
      <c r="A14" s="65"/>
      <c r="B14" s="51">
        <v>1011</v>
      </c>
      <c r="C14" s="52" t="s">
        <v>17</v>
      </c>
      <c r="D14" s="51">
        <v>750</v>
      </c>
      <c r="E14" s="51">
        <v>500</v>
      </c>
      <c r="F14" s="53">
        <v>0.375</v>
      </c>
      <c r="G14" s="54">
        <v>2</v>
      </c>
      <c r="H14" s="55" t="s">
        <v>16</v>
      </c>
      <c r="I14" s="22"/>
      <c r="J14" s="38">
        <v>149</v>
      </c>
      <c r="K14" s="22"/>
      <c r="L14" s="29"/>
      <c r="M14" s="29"/>
      <c r="N14" s="23"/>
      <c r="O14" s="29"/>
      <c r="P14" s="56">
        <f t="shared" si="0"/>
        <v>0</v>
      </c>
      <c r="Q14" s="52"/>
      <c r="R14" s="65"/>
    </row>
    <row r="15" spans="1:18" s="69" customFormat="1" x14ac:dyDescent="0.2">
      <c r="A15" s="67"/>
      <c r="B15" s="51">
        <v>1012</v>
      </c>
      <c r="C15" s="55" t="s">
        <v>17</v>
      </c>
      <c r="D15" s="54">
        <v>750</v>
      </c>
      <c r="E15" s="54">
        <v>500</v>
      </c>
      <c r="F15" s="68">
        <v>0.375</v>
      </c>
      <c r="G15" s="54">
        <v>2</v>
      </c>
      <c r="H15" s="55" t="s">
        <v>20</v>
      </c>
      <c r="I15" s="27"/>
      <c r="J15" s="38">
        <v>50</v>
      </c>
      <c r="K15" s="27"/>
      <c r="L15" s="30"/>
      <c r="M15" s="30"/>
      <c r="N15" s="31"/>
      <c r="O15" s="30"/>
      <c r="P15" s="56">
        <f t="shared" si="0"/>
        <v>0</v>
      </c>
      <c r="Q15" s="55"/>
      <c r="R15" s="67"/>
    </row>
    <row r="16" spans="1:18" s="62" customFormat="1" x14ac:dyDescent="0.2">
      <c r="A16" s="58"/>
      <c r="B16" s="51">
        <v>1013</v>
      </c>
      <c r="C16" s="52" t="s">
        <v>17</v>
      </c>
      <c r="D16" s="51">
        <v>1000</v>
      </c>
      <c r="E16" s="51">
        <v>250</v>
      </c>
      <c r="F16" s="53">
        <v>0.25</v>
      </c>
      <c r="G16" s="54">
        <v>2</v>
      </c>
      <c r="H16" s="55" t="s">
        <v>16</v>
      </c>
      <c r="I16" s="22"/>
      <c r="J16" s="38">
        <v>35</v>
      </c>
      <c r="K16" s="22"/>
      <c r="L16" s="30"/>
      <c r="M16" s="29"/>
      <c r="N16" s="23"/>
      <c r="O16" s="29"/>
      <c r="P16" s="56">
        <f t="shared" si="0"/>
        <v>0</v>
      </c>
      <c r="Q16" s="52"/>
      <c r="R16" s="58"/>
    </row>
    <row r="17" spans="1:18" s="71" customFormat="1" x14ac:dyDescent="0.2">
      <c r="A17" s="70"/>
      <c r="B17" s="51">
        <v>1014</v>
      </c>
      <c r="C17" s="52" t="s">
        <v>17</v>
      </c>
      <c r="D17" s="51">
        <v>1200</v>
      </c>
      <c r="E17" s="51">
        <v>600</v>
      </c>
      <c r="F17" s="53">
        <v>0.72</v>
      </c>
      <c r="G17" s="54">
        <v>2</v>
      </c>
      <c r="H17" s="55" t="s">
        <v>16</v>
      </c>
      <c r="I17" s="22"/>
      <c r="J17" s="38">
        <v>87</v>
      </c>
      <c r="K17" s="22"/>
      <c r="L17" s="30"/>
      <c r="M17" s="29"/>
      <c r="N17" s="23"/>
      <c r="O17" s="29"/>
      <c r="P17" s="56">
        <f t="shared" si="0"/>
        <v>0</v>
      </c>
      <c r="Q17" s="52"/>
      <c r="R17" s="70"/>
    </row>
    <row r="18" spans="1:18" s="64" customFormat="1" x14ac:dyDescent="0.2">
      <c r="A18" s="63"/>
      <c r="B18" s="51">
        <v>1015</v>
      </c>
      <c r="C18" s="55" t="s">
        <v>17</v>
      </c>
      <c r="D18" s="54">
        <v>1200</v>
      </c>
      <c r="E18" s="54">
        <v>600</v>
      </c>
      <c r="F18" s="68">
        <v>0.72</v>
      </c>
      <c r="G18" s="54">
        <v>2</v>
      </c>
      <c r="H18" s="55" t="s">
        <v>20</v>
      </c>
      <c r="I18" s="27"/>
      <c r="J18" s="38">
        <v>21</v>
      </c>
      <c r="K18" s="27"/>
      <c r="L18" s="30"/>
      <c r="M18" s="30"/>
      <c r="N18" s="31"/>
      <c r="O18" s="30"/>
      <c r="P18" s="56">
        <f t="shared" si="0"/>
        <v>0</v>
      </c>
      <c r="Q18" s="55"/>
      <c r="R18" s="63"/>
    </row>
    <row r="19" spans="1:18" s="64" customFormat="1" x14ac:dyDescent="0.2">
      <c r="A19" s="63"/>
      <c r="B19" s="51">
        <v>1016</v>
      </c>
      <c r="C19" s="59" t="s">
        <v>17</v>
      </c>
      <c r="D19" s="60">
        <v>2000</v>
      </c>
      <c r="E19" s="60">
        <v>250</v>
      </c>
      <c r="F19" s="61">
        <v>0.5</v>
      </c>
      <c r="G19" s="54">
        <v>2</v>
      </c>
      <c r="H19" s="54" t="s">
        <v>16</v>
      </c>
      <c r="I19" s="26"/>
      <c r="J19" s="38">
        <v>2</v>
      </c>
      <c r="K19" s="26"/>
      <c r="L19" s="30"/>
      <c r="M19" s="30"/>
      <c r="N19" s="23"/>
      <c r="O19" s="29"/>
      <c r="P19" s="56">
        <f t="shared" si="0"/>
        <v>0</v>
      </c>
      <c r="Q19" s="59"/>
      <c r="R19" s="63"/>
    </row>
    <row r="20" spans="1:18" s="57" customFormat="1" x14ac:dyDescent="0.2">
      <c r="A20" s="50"/>
      <c r="B20" s="51">
        <v>1017</v>
      </c>
      <c r="C20" s="55" t="s">
        <v>17</v>
      </c>
      <c r="D20" s="54">
        <v>2500</v>
      </c>
      <c r="E20" s="54">
        <v>500</v>
      </c>
      <c r="F20" s="61">
        <v>1.25</v>
      </c>
      <c r="G20" s="54">
        <v>3</v>
      </c>
      <c r="H20" s="55" t="s">
        <v>20</v>
      </c>
      <c r="I20" s="26"/>
      <c r="J20" s="38">
        <v>3</v>
      </c>
      <c r="K20" s="26"/>
      <c r="L20" s="30"/>
      <c r="M20" s="30"/>
      <c r="N20" s="23"/>
      <c r="O20" s="29"/>
      <c r="P20" s="56">
        <f t="shared" si="0"/>
        <v>0</v>
      </c>
      <c r="Q20" s="59"/>
      <c r="R20" s="50"/>
    </row>
    <row r="21" spans="1:18" s="73" customFormat="1" x14ac:dyDescent="0.2">
      <c r="A21" s="72"/>
      <c r="B21" s="51">
        <v>1018</v>
      </c>
      <c r="C21" s="52" t="s">
        <v>40</v>
      </c>
      <c r="D21" s="51">
        <v>420</v>
      </c>
      <c r="E21" s="51">
        <v>420</v>
      </c>
      <c r="F21" s="53">
        <v>0.1764</v>
      </c>
      <c r="G21" s="54">
        <v>2</v>
      </c>
      <c r="H21" s="55" t="s">
        <v>16</v>
      </c>
      <c r="I21" s="22"/>
      <c r="J21" s="38">
        <v>22</v>
      </c>
      <c r="K21" s="22"/>
      <c r="L21" s="23"/>
      <c r="M21" s="23"/>
      <c r="N21" s="29"/>
      <c r="O21" s="29"/>
      <c r="P21" s="56">
        <f>(J21*L21)*0.05+(J21*M21)*0.95</f>
        <v>0</v>
      </c>
      <c r="Q21" s="52" t="s">
        <v>97</v>
      </c>
      <c r="R21" s="72"/>
    </row>
    <row r="22" spans="1:18" s="62" customFormat="1" x14ac:dyDescent="0.2">
      <c r="A22" s="58"/>
      <c r="B22" s="51">
        <v>1019</v>
      </c>
      <c r="C22" s="52" t="s">
        <v>41</v>
      </c>
      <c r="D22" s="51">
        <v>600</v>
      </c>
      <c r="E22" s="51"/>
      <c r="F22" s="53">
        <v>0.28274333882308139</v>
      </c>
      <c r="G22" s="54">
        <v>2</v>
      </c>
      <c r="H22" s="55" t="s">
        <v>16</v>
      </c>
      <c r="I22" s="22"/>
      <c r="J22" s="38">
        <v>144</v>
      </c>
      <c r="K22" s="22"/>
      <c r="L22" s="23"/>
      <c r="M22" s="30"/>
      <c r="N22" s="23"/>
      <c r="O22" s="23"/>
      <c r="P22" s="56">
        <f>(J22*0.9*N22)+(J22*0.05*O22)+(J22*0.05*L22)</f>
        <v>0</v>
      </c>
      <c r="Q22" s="52" t="s">
        <v>98</v>
      </c>
      <c r="R22" s="58"/>
    </row>
    <row r="23" spans="1:18" s="62" customFormat="1" x14ac:dyDescent="0.2">
      <c r="A23" s="58"/>
      <c r="B23" s="51">
        <v>1020</v>
      </c>
      <c r="C23" s="52" t="s">
        <v>40</v>
      </c>
      <c r="D23" s="51">
        <v>600</v>
      </c>
      <c r="E23" s="51">
        <v>600</v>
      </c>
      <c r="F23" s="53">
        <v>0.36</v>
      </c>
      <c r="G23" s="54">
        <v>2</v>
      </c>
      <c r="H23" s="55" t="s">
        <v>16</v>
      </c>
      <c r="I23" s="22"/>
      <c r="J23" s="38">
        <v>54</v>
      </c>
      <c r="K23" s="22"/>
      <c r="L23" s="23"/>
      <c r="M23" s="30"/>
      <c r="N23" s="23"/>
      <c r="O23" s="29"/>
      <c r="P23" s="56">
        <f>(J23*0.95*N23)+(J23*0.05*L23)</f>
        <v>0</v>
      </c>
      <c r="Q23" s="52" t="s">
        <v>96</v>
      </c>
      <c r="R23" s="58"/>
    </row>
    <row r="24" spans="1:18" s="62" customFormat="1" x14ac:dyDescent="0.2">
      <c r="A24" s="58"/>
      <c r="B24" s="51">
        <v>1021</v>
      </c>
      <c r="C24" s="52" t="s">
        <v>41</v>
      </c>
      <c r="D24" s="51">
        <v>750</v>
      </c>
      <c r="E24" s="51"/>
      <c r="F24" s="53">
        <v>0.4417864669110646</v>
      </c>
      <c r="G24" s="54">
        <v>2</v>
      </c>
      <c r="H24" s="55" t="s">
        <v>16</v>
      </c>
      <c r="I24" s="22"/>
      <c r="J24" s="38">
        <v>472</v>
      </c>
      <c r="K24" s="22"/>
      <c r="L24" s="23"/>
      <c r="M24" s="30"/>
      <c r="N24" s="23"/>
      <c r="O24" s="23"/>
      <c r="P24" s="56">
        <f>(J24*0.9*N24)+(J24*0.05*O24)+(J24*0.05*L24)</f>
        <v>0</v>
      </c>
      <c r="Q24" s="52" t="s">
        <v>98</v>
      </c>
      <c r="R24" s="58"/>
    </row>
    <row r="25" spans="1:18" s="62" customFormat="1" x14ac:dyDescent="0.2">
      <c r="A25" s="58"/>
      <c r="B25" s="51">
        <v>1022</v>
      </c>
      <c r="C25" s="52" t="s">
        <v>40</v>
      </c>
      <c r="D25" s="51">
        <v>840</v>
      </c>
      <c r="E25" s="51">
        <v>840</v>
      </c>
      <c r="F25" s="53">
        <v>0.7056</v>
      </c>
      <c r="G25" s="54">
        <v>3</v>
      </c>
      <c r="H25" s="55" t="s">
        <v>16</v>
      </c>
      <c r="I25" s="22"/>
      <c r="J25" s="38">
        <v>70</v>
      </c>
      <c r="K25" s="22"/>
      <c r="L25" s="23"/>
      <c r="M25" s="30"/>
      <c r="N25" s="23"/>
      <c r="O25" s="29"/>
      <c r="P25" s="56">
        <f>(J25*0.95*N25)+(J25*0.05*L25)</f>
        <v>0</v>
      </c>
      <c r="Q25" s="52" t="s">
        <v>96</v>
      </c>
      <c r="R25" s="58"/>
    </row>
    <row r="26" spans="1:18" s="62" customFormat="1" x14ac:dyDescent="0.2">
      <c r="A26" s="58"/>
      <c r="B26" s="51">
        <v>1023</v>
      </c>
      <c r="C26" s="52" t="s">
        <v>18</v>
      </c>
      <c r="D26" s="51">
        <v>900</v>
      </c>
      <c r="E26" s="51"/>
      <c r="F26" s="53">
        <v>0.35074028853269762</v>
      </c>
      <c r="G26" s="54">
        <v>2</v>
      </c>
      <c r="H26" s="55" t="s">
        <v>16</v>
      </c>
      <c r="I26" s="22"/>
      <c r="J26" s="38">
        <v>81</v>
      </c>
      <c r="K26" s="22"/>
      <c r="L26" s="23"/>
      <c r="M26" s="30"/>
      <c r="N26" s="23"/>
      <c r="O26" s="29"/>
      <c r="P26" s="56">
        <f>(J26*0.95*N26)+(J26*0.05*L26)</f>
        <v>0</v>
      </c>
      <c r="Q26" s="52" t="s">
        <v>96</v>
      </c>
      <c r="R26" s="58"/>
    </row>
    <row r="27" spans="1:18" s="62" customFormat="1" x14ac:dyDescent="0.2">
      <c r="A27" s="58"/>
      <c r="B27" s="51">
        <v>1024</v>
      </c>
      <c r="C27" s="52" t="s">
        <v>19</v>
      </c>
      <c r="D27" s="51">
        <v>900</v>
      </c>
      <c r="E27" s="51">
        <v>900</v>
      </c>
      <c r="F27" s="74">
        <v>0.67100000000000004</v>
      </c>
      <c r="G27" s="54">
        <v>3</v>
      </c>
      <c r="H27" s="55" t="s">
        <v>16</v>
      </c>
      <c r="I27" s="22"/>
      <c r="J27" s="38">
        <v>4</v>
      </c>
      <c r="K27" s="22"/>
      <c r="L27" s="23"/>
      <c r="M27" s="30"/>
      <c r="N27" s="23"/>
      <c r="O27" s="29"/>
      <c r="P27" s="56">
        <f>(J27*0.95*N27)+(J27*0.05*L27)</f>
        <v>0</v>
      </c>
      <c r="Q27" s="52" t="s">
        <v>96</v>
      </c>
      <c r="R27" s="58"/>
    </row>
    <row r="28" spans="1:18" s="62" customFormat="1" x14ac:dyDescent="0.2">
      <c r="A28" s="58"/>
      <c r="B28" s="51">
        <v>1025</v>
      </c>
      <c r="C28" s="55" t="s">
        <v>19</v>
      </c>
      <c r="D28" s="51">
        <v>1050</v>
      </c>
      <c r="E28" s="51">
        <v>1050</v>
      </c>
      <c r="F28" s="74">
        <v>0.77959999999999996</v>
      </c>
      <c r="G28" s="54">
        <v>3</v>
      </c>
      <c r="H28" s="55" t="s">
        <v>16</v>
      </c>
      <c r="I28" s="28"/>
      <c r="J28" s="38">
        <v>5</v>
      </c>
      <c r="K28" s="28"/>
      <c r="L28" s="23"/>
      <c r="M28" s="30"/>
      <c r="N28" s="23"/>
      <c r="O28" s="29"/>
      <c r="P28" s="56">
        <f>(J28*0.95*N28)+(J28*0.05*L28)</f>
        <v>0</v>
      </c>
      <c r="Q28" s="52" t="s">
        <v>96</v>
      </c>
      <c r="R28" s="58"/>
    </row>
    <row r="29" spans="1:18" s="62" customFormat="1" x14ac:dyDescent="0.2">
      <c r="A29" s="58"/>
      <c r="B29" s="51">
        <v>1026</v>
      </c>
      <c r="C29" s="52" t="s">
        <v>18</v>
      </c>
      <c r="D29" s="51">
        <v>1260</v>
      </c>
      <c r="E29" s="51"/>
      <c r="F29" s="53">
        <v>0.68745096552408724</v>
      </c>
      <c r="G29" s="54">
        <v>3</v>
      </c>
      <c r="H29" s="55" t="s">
        <v>16</v>
      </c>
      <c r="I29" s="22"/>
      <c r="J29" s="38">
        <v>175</v>
      </c>
      <c r="K29" s="20"/>
      <c r="L29" s="23"/>
      <c r="M29" s="30"/>
      <c r="N29" s="23"/>
      <c r="O29" s="29"/>
      <c r="P29" s="56">
        <f>(J29*0.95*N29)+(J29*0.05*L29)</f>
        <v>0</v>
      </c>
      <c r="Q29" s="52" t="s">
        <v>96</v>
      </c>
      <c r="R29" s="58"/>
    </row>
    <row r="30" spans="1:18" s="64" customFormat="1" x14ac:dyDescent="0.2">
      <c r="A30" s="63"/>
      <c r="B30" s="51">
        <v>1027</v>
      </c>
      <c r="C30" s="55" t="s">
        <v>17</v>
      </c>
      <c r="D30" s="54">
        <v>260</v>
      </c>
      <c r="E30" s="54">
        <v>550</v>
      </c>
      <c r="F30" s="53">
        <v>0.14299999999999999</v>
      </c>
      <c r="G30" s="54">
        <v>2</v>
      </c>
      <c r="H30" s="55" t="s">
        <v>16</v>
      </c>
      <c r="I30" s="22"/>
      <c r="J30" s="38">
        <v>93</v>
      </c>
      <c r="K30" s="22"/>
      <c r="L30" s="30"/>
      <c r="M30" s="30"/>
      <c r="N30" s="23"/>
      <c r="O30" s="29"/>
      <c r="P30" s="56">
        <f t="shared" ref="P30:P48" si="1">J30*N30</f>
        <v>0</v>
      </c>
      <c r="Q30" s="52"/>
      <c r="R30" s="63"/>
    </row>
    <row r="31" spans="1:18" s="62" customFormat="1" x14ac:dyDescent="0.2">
      <c r="A31" s="58"/>
      <c r="B31" s="51">
        <v>1028</v>
      </c>
      <c r="C31" s="55" t="s">
        <v>17</v>
      </c>
      <c r="D31" s="54">
        <v>260</v>
      </c>
      <c r="E31" s="54">
        <v>550</v>
      </c>
      <c r="F31" s="53">
        <v>0.14299999999999999</v>
      </c>
      <c r="G31" s="54">
        <v>2</v>
      </c>
      <c r="H31" s="55" t="s">
        <v>20</v>
      </c>
      <c r="I31" s="22"/>
      <c r="J31" s="38">
        <v>11</v>
      </c>
      <c r="K31" s="22"/>
      <c r="L31" s="30"/>
      <c r="M31" s="30"/>
      <c r="N31" s="23"/>
      <c r="O31" s="29"/>
      <c r="P31" s="56">
        <f t="shared" si="1"/>
        <v>0</v>
      </c>
      <c r="Q31" s="52"/>
      <c r="R31" s="58"/>
    </row>
    <row r="32" spans="1:18" s="64" customFormat="1" x14ac:dyDescent="0.2">
      <c r="A32" s="63"/>
      <c r="B32" s="51">
        <v>1029</v>
      </c>
      <c r="C32" s="59" t="s">
        <v>17</v>
      </c>
      <c r="D32" s="60">
        <v>350</v>
      </c>
      <c r="E32" s="60">
        <v>1050</v>
      </c>
      <c r="F32" s="61">
        <v>0.36749999999999999</v>
      </c>
      <c r="G32" s="54">
        <v>3</v>
      </c>
      <c r="H32" s="55" t="s">
        <v>16</v>
      </c>
      <c r="I32" s="26"/>
      <c r="J32" s="38">
        <v>2</v>
      </c>
      <c r="K32" s="26"/>
      <c r="L32" s="30"/>
      <c r="M32" s="30"/>
      <c r="N32" s="23"/>
      <c r="O32" s="29"/>
      <c r="P32" s="56">
        <f t="shared" si="1"/>
        <v>0</v>
      </c>
      <c r="Q32" s="59"/>
      <c r="R32" s="63"/>
    </row>
    <row r="33" spans="1:18" s="69" customFormat="1" x14ac:dyDescent="0.2">
      <c r="A33" s="67"/>
      <c r="B33" s="51">
        <v>1030</v>
      </c>
      <c r="C33" s="59" t="s">
        <v>21</v>
      </c>
      <c r="D33" s="54">
        <v>350</v>
      </c>
      <c r="E33" s="54">
        <v>1250</v>
      </c>
      <c r="F33" s="68">
        <v>0.4375</v>
      </c>
      <c r="G33" s="54">
        <v>2</v>
      </c>
      <c r="H33" s="55" t="s">
        <v>20</v>
      </c>
      <c r="I33" s="26"/>
      <c r="J33" s="38">
        <v>2</v>
      </c>
      <c r="K33" s="26"/>
      <c r="L33" s="30"/>
      <c r="M33" s="30"/>
      <c r="N33" s="23"/>
      <c r="O33" s="29"/>
      <c r="P33" s="56">
        <f t="shared" si="1"/>
        <v>0</v>
      </c>
      <c r="Q33" s="59"/>
      <c r="R33" s="67"/>
    </row>
    <row r="34" spans="1:18" s="69" customFormat="1" x14ac:dyDescent="0.2">
      <c r="A34" s="67"/>
      <c r="B34" s="51">
        <v>1031</v>
      </c>
      <c r="C34" s="55" t="s">
        <v>17</v>
      </c>
      <c r="D34" s="54">
        <v>360</v>
      </c>
      <c r="E34" s="54">
        <v>600</v>
      </c>
      <c r="F34" s="68">
        <v>0.216</v>
      </c>
      <c r="G34" s="54">
        <v>2</v>
      </c>
      <c r="H34" s="55" t="s">
        <v>16</v>
      </c>
      <c r="I34" s="27"/>
      <c r="J34" s="38">
        <v>2</v>
      </c>
      <c r="K34" s="32"/>
      <c r="L34" s="30"/>
      <c r="M34" s="30"/>
      <c r="N34" s="23"/>
      <c r="O34" s="33"/>
      <c r="P34" s="56">
        <f t="shared" si="1"/>
        <v>0</v>
      </c>
      <c r="Q34" s="59"/>
      <c r="R34" s="67"/>
    </row>
    <row r="35" spans="1:18" s="62" customFormat="1" x14ac:dyDescent="0.2">
      <c r="A35" s="58"/>
      <c r="B35" s="51">
        <v>1032</v>
      </c>
      <c r="C35" s="55" t="s">
        <v>17</v>
      </c>
      <c r="D35" s="54">
        <v>360</v>
      </c>
      <c r="E35" s="54">
        <v>600</v>
      </c>
      <c r="F35" s="68">
        <v>0.216</v>
      </c>
      <c r="G35" s="54">
        <v>2</v>
      </c>
      <c r="H35" s="55" t="s">
        <v>20</v>
      </c>
      <c r="I35" s="27"/>
      <c r="J35" s="38">
        <v>2</v>
      </c>
      <c r="K35" s="26"/>
      <c r="L35" s="30"/>
      <c r="M35" s="30"/>
      <c r="N35" s="23"/>
      <c r="O35" s="33"/>
      <c r="P35" s="56">
        <f t="shared" si="1"/>
        <v>0</v>
      </c>
      <c r="Q35" s="59"/>
      <c r="R35" s="58"/>
    </row>
    <row r="36" spans="1:18" s="69" customFormat="1" x14ac:dyDescent="0.2">
      <c r="A36" s="67"/>
      <c r="B36" s="51">
        <v>1033</v>
      </c>
      <c r="C36" s="55" t="s">
        <v>17</v>
      </c>
      <c r="D36" s="54">
        <v>500</v>
      </c>
      <c r="E36" s="54">
        <v>840</v>
      </c>
      <c r="F36" s="68">
        <v>0.42</v>
      </c>
      <c r="G36" s="54">
        <v>2</v>
      </c>
      <c r="H36" s="55" t="s">
        <v>16</v>
      </c>
      <c r="I36" s="27"/>
      <c r="J36" s="38">
        <v>2</v>
      </c>
      <c r="K36" s="22"/>
      <c r="L36" s="29"/>
      <c r="M36" s="30"/>
      <c r="N36" s="23"/>
      <c r="O36" s="33"/>
      <c r="P36" s="56">
        <f t="shared" si="1"/>
        <v>0</v>
      </c>
      <c r="Q36" s="52"/>
      <c r="R36" s="67"/>
    </row>
    <row r="37" spans="1:18" s="62" customFormat="1" x14ac:dyDescent="0.2">
      <c r="A37" s="58"/>
      <c r="B37" s="51">
        <v>1034</v>
      </c>
      <c r="C37" s="55" t="s">
        <v>17</v>
      </c>
      <c r="D37" s="54">
        <v>500</v>
      </c>
      <c r="E37" s="54">
        <v>840</v>
      </c>
      <c r="F37" s="68">
        <v>0.42</v>
      </c>
      <c r="G37" s="54">
        <v>2</v>
      </c>
      <c r="H37" s="55" t="s">
        <v>20</v>
      </c>
      <c r="I37" s="27"/>
      <c r="J37" s="38">
        <v>2</v>
      </c>
      <c r="K37" s="22"/>
      <c r="L37" s="29"/>
      <c r="M37" s="30"/>
      <c r="N37" s="23"/>
      <c r="O37" s="33"/>
      <c r="P37" s="56">
        <f t="shared" si="1"/>
        <v>0</v>
      </c>
      <c r="Q37" s="52"/>
      <c r="R37" s="58"/>
    </row>
    <row r="38" spans="1:18" s="62" customFormat="1" x14ac:dyDescent="0.2">
      <c r="A38" s="58"/>
      <c r="B38" s="51">
        <v>1035</v>
      </c>
      <c r="C38" s="55" t="s">
        <v>17</v>
      </c>
      <c r="D38" s="54">
        <v>580</v>
      </c>
      <c r="E38" s="54">
        <v>930</v>
      </c>
      <c r="F38" s="53">
        <v>0.53939999999999999</v>
      </c>
      <c r="G38" s="54">
        <v>2</v>
      </c>
      <c r="H38" s="55" t="s">
        <v>16</v>
      </c>
      <c r="I38" s="22"/>
      <c r="J38" s="38">
        <v>2</v>
      </c>
      <c r="K38" s="20"/>
      <c r="L38" s="29"/>
      <c r="M38" s="30"/>
      <c r="N38" s="23"/>
      <c r="O38" s="29"/>
      <c r="P38" s="56">
        <f t="shared" si="1"/>
        <v>0</v>
      </c>
      <c r="Q38" s="52"/>
      <c r="R38" s="58"/>
    </row>
    <row r="39" spans="1:18" s="62" customFormat="1" x14ac:dyDescent="0.2">
      <c r="A39" s="58"/>
      <c r="B39" s="51">
        <v>1036</v>
      </c>
      <c r="C39" s="55" t="s">
        <v>17</v>
      </c>
      <c r="D39" s="54">
        <v>580</v>
      </c>
      <c r="E39" s="54">
        <v>930</v>
      </c>
      <c r="F39" s="53">
        <v>0.53939999999999999</v>
      </c>
      <c r="G39" s="54">
        <v>2</v>
      </c>
      <c r="H39" s="55" t="s">
        <v>20</v>
      </c>
      <c r="I39" s="27"/>
      <c r="J39" s="38">
        <v>2</v>
      </c>
      <c r="K39" s="34"/>
      <c r="L39" s="29"/>
      <c r="M39" s="30"/>
      <c r="N39" s="23"/>
      <c r="O39" s="29"/>
      <c r="P39" s="56">
        <f t="shared" si="1"/>
        <v>0</v>
      </c>
      <c r="Q39" s="75"/>
      <c r="R39" s="58"/>
    </row>
    <row r="40" spans="1:18" s="64" customFormat="1" x14ac:dyDescent="0.2">
      <c r="A40" s="63"/>
      <c r="B40" s="51">
        <v>1037</v>
      </c>
      <c r="C40" s="55" t="s">
        <v>17</v>
      </c>
      <c r="D40" s="54">
        <v>600</v>
      </c>
      <c r="E40" s="54">
        <v>900</v>
      </c>
      <c r="F40" s="53">
        <v>0.53999999999999992</v>
      </c>
      <c r="G40" s="54">
        <v>2</v>
      </c>
      <c r="H40" s="55" t="s">
        <v>16</v>
      </c>
      <c r="I40" s="27"/>
      <c r="J40" s="38">
        <v>5</v>
      </c>
      <c r="K40" s="28"/>
      <c r="L40" s="29"/>
      <c r="M40" s="30"/>
      <c r="N40" s="23"/>
      <c r="O40" s="29"/>
      <c r="P40" s="56">
        <f t="shared" si="1"/>
        <v>0</v>
      </c>
      <c r="Q40" s="75"/>
      <c r="R40" s="63"/>
    </row>
    <row r="41" spans="1:18" s="64" customFormat="1" x14ac:dyDescent="0.2">
      <c r="A41" s="63"/>
      <c r="B41" s="51">
        <v>1038</v>
      </c>
      <c r="C41" s="52" t="s">
        <v>17</v>
      </c>
      <c r="D41" s="51">
        <v>630</v>
      </c>
      <c r="E41" s="51">
        <v>420</v>
      </c>
      <c r="F41" s="53">
        <v>0.2646</v>
      </c>
      <c r="G41" s="54">
        <v>2</v>
      </c>
      <c r="H41" s="55" t="s">
        <v>16</v>
      </c>
      <c r="I41" s="22"/>
      <c r="J41" s="38">
        <v>27</v>
      </c>
      <c r="K41" s="22"/>
      <c r="L41" s="29"/>
      <c r="M41" s="30"/>
      <c r="N41" s="23"/>
      <c r="O41" s="29"/>
      <c r="P41" s="56">
        <f t="shared" si="1"/>
        <v>0</v>
      </c>
      <c r="Q41" s="52"/>
      <c r="R41" s="63"/>
    </row>
    <row r="42" spans="1:18" s="64" customFormat="1" x14ac:dyDescent="0.2">
      <c r="A42" s="63"/>
      <c r="B42" s="51">
        <v>1039</v>
      </c>
      <c r="C42" s="55" t="s">
        <v>40</v>
      </c>
      <c r="D42" s="54">
        <v>650</v>
      </c>
      <c r="E42" s="54">
        <v>650</v>
      </c>
      <c r="F42" s="53">
        <v>0.42249999999999999</v>
      </c>
      <c r="G42" s="54">
        <v>2</v>
      </c>
      <c r="H42" s="55" t="s">
        <v>16</v>
      </c>
      <c r="I42" s="27"/>
      <c r="J42" s="38">
        <v>7</v>
      </c>
      <c r="K42" s="20"/>
      <c r="L42" s="29"/>
      <c r="M42" s="30"/>
      <c r="N42" s="23"/>
      <c r="O42" s="29"/>
      <c r="P42" s="56">
        <f t="shared" si="1"/>
        <v>0</v>
      </c>
      <c r="Q42" s="52"/>
      <c r="R42" s="63"/>
    </row>
    <row r="43" spans="1:18" s="64" customFormat="1" x14ac:dyDescent="0.2">
      <c r="A43" s="63"/>
      <c r="B43" s="51">
        <v>1040</v>
      </c>
      <c r="C43" s="55" t="s">
        <v>40</v>
      </c>
      <c r="D43" s="54">
        <v>650</v>
      </c>
      <c r="E43" s="54">
        <v>650</v>
      </c>
      <c r="F43" s="68">
        <v>0.42249999999999999</v>
      </c>
      <c r="G43" s="54">
        <v>2</v>
      </c>
      <c r="H43" s="55" t="s">
        <v>20</v>
      </c>
      <c r="I43" s="27"/>
      <c r="J43" s="38">
        <v>7</v>
      </c>
      <c r="K43" s="34"/>
      <c r="L43" s="33"/>
      <c r="M43" s="30"/>
      <c r="N43" s="23"/>
      <c r="O43" s="33"/>
      <c r="P43" s="56">
        <f t="shared" si="1"/>
        <v>0</v>
      </c>
      <c r="Q43" s="75"/>
      <c r="R43" s="63"/>
    </row>
    <row r="44" spans="1:18" s="62" customFormat="1" x14ac:dyDescent="0.2">
      <c r="A44" s="58"/>
      <c r="B44" s="51">
        <v>1041</v>
      </c>
      <c r="C44" s="55" t="s">
        <v>17</v>
      </c>
      <c r="D44" s="54">
        <v>900</v>
      </c>
      <c r="E44" s="54">
        <v>600</v>
      </c>
      <c r="F44" s="68">
        <v>0.53999999999999992</v>
      </c>
      <c r="G44" s="54">
        <v>2</v>
      </c>
      <c r="H44" s="55" t="s">
        <v>16</v>
      </c>
      <c r="I44" s="27"/>
      <c r="J44" s="38">
        <v>37</v>
      </c>
      <c r="K44" s="26"/>
      <c r="L44" s="29"/>
      <c r="M44" s="30"/>
      <c r="N44" s="23"/>
      <c r="O44" s="33"/>
      <c r="P44" s="56">
        <f t="shared" si="1"/>
        <v>0</v>
      </c>
      <c r="Q44" s="59"/>
      <c r="R44" s="58"/>
    </row>
    <row r="45" spans="1:18" s="62" customFormat="1" x14ac:dyDescent="0.2">
      <c r="A45" s="58"/>
      <c r="B45" s="51">
        <v>1042</v>
      </c>
      <c r="C45" s="55" t="s">
        <v>21</v>
      </c>
      <c r="D45" s="54">
        <v>950</v>
      </c>
      <c r="E45" s="54">
        <v>3450</v>
      </c>
      <c r="F45" s="68">
        <v>3.2774999999999999</v>
      </c>
      <c r="G45" s="54">
        <v>3</v>
      </c>
      <c r="H45" s="55" t="s">
        <v>20</v>
      </c>
      <c r="I45" s="27"/>
      <c r="J45" s="38">
        <v>16</v>
      </c>
      <c r="K45" s="26"/>
      <c r="L45" s="29"/>
      <c r="M45" s="30"/>
      <c r="N45" s="23"/>
      <c r="O45" s="33"/>
      <c r="P45" s="56">
        <f t="shared" si="1"/>
        <v>0</v>
      </c>
      <c r="Q45" s="59"/>
      <c r="R45" s="58"/>
    </row>
    <row r="46" spans="1:18" s="62" customFormat="1" x14ac:dyDescent="0.2">
      <c r="A46" s="58"/>
      <c r="B46" s="51">
        <v>1043</v>
      </c>
      <c r="C46" s="55" t="s">
        <v>17</v>
      </c>
      <c r="D46" s="54">
        <v>1260</v>
      </c>
      <c r="E46" s="54">
        <v>840</v>
      </c>
      <c r="F46" s="68">
        <v>1.0584</v>
      </c>
      <c r="G46" s="54">
        <v>2</v>
      </c>
      <c r="H46" s="55" t="s">
        <v>16</v>
      </c>
      <c r="I46" s="27"/>
      <c r="J46" s="38">
        <v>12</v>
      </c>
      <c r="K46" s="22"/>
      <c r="L46" s="29"/>
      <c r="M46" s="30"/>
      <c r="N46" s="23"/>
      <c r="O46" s="33"/>
      <c r="P46" s="56">
        <f t="shared" si="1"/>
        <v>0</v>
      </c>
      <c r="Q46" s="52"/>
      <c r="R46" s="58"/>
    </row>
    <row r="47" spans="1:18" s="62" customFormat="1" x14ac:dyDescent="0.2">
      <c r="A47" s="58"/>
      <c r="B47" s="51">
        <v>1044</v>
      </c>
      <c r="C47" s="55" t="s">
        <v>17</v>
      </c>
      <c r="D47" s="54">
        <v>1500</v>
      </c>
      <c r="E47" s="54">
        <v>650</v>
      </c>
      <c r="F47" s="68">
        <v>0.97499999999999998</v>
      </c>
      <c r="G47" s="54">
        <v>3</v>
      </c>
      <c r="H47" s="55" t="s">
        <v>16</v>
      </c>
      <c r="I47" s="27"/>
      <c r="J47" s="38">
        <v>44</v>
      </c>
      <c r="K47" s="22"/>
      <c r="L47" s="29"/>
      <c r="M47" s="30"/>
      <c r="N47" s="23"/>
      <c r="O47" s="29"/>
      <c r="P47" s="56">
        <f t="shared" si="1"/>
        <v>0</v>
      </c>
      <c r="Q47" s="52"/>
      <c r="R47" s="58"/>
    </row>
    <row r="48" spans="1:18" s="62" customFormat="1" x14ac:dyDescent="0.2">
      <c r="A48" s="58"/>
      <c r="B48" s="51">
        <v>1045</v>
      </c>
      <c r="C48" s="55" t="s">
        <v>17</v>
      </c>
      <c r="D48" s="54">
        <v>1500</v>
      </c>
      <c r="E48" s="54">
        <v>650</v>
      </c>
      <c r="F48" s="68">
        <v>0.97499999999999998</v>
      </c>
      <c r="G48" s="54">
        <v>3</v>
      </c>
      <c r="H48" s="55" t="s">
        <v>20</v>
      </c>
      <c r="I48" s="27"/>
      <c r="J48" s="38">
        <v>21</v>
      </c>
      <c r="K48" s="22"/>
      <c r="L48" s="29"/>
      <c r="M48" s="30"/>
      <c r="N48" s="23"/>
      <c r="O48" s="29"/>
      <c r="P48" s="56">
        <f t="shared" si="1"/>
        <v>0</v>
      </c>
      <c r="Q48" s="52"/>
      <c r="R48" s="58"/>
    </row>
    <row r="49" spans="1:19" s="62" customFormat="1" x14ac:dyDescent="0.2">
      <c r="A49" s="58"/>
      <c r="B49" s="51">
        <v>1046</v>
      </c>
      <c r="C49" s="55" t="s">
        <v>17</v>
      </c>
      <c r="D49" s="54">
        <v>231</v>
      </c>
      <c r="E49" s="54">
        <v>420</v>
      </c>
      <c r="F49" s="68">
        <v>9.7019999999999995E-2</v>
      </c>
      <c r="G49" s="54">
        <v>2</v>
      </c>
      <c r="H49" s="55" t="s">
        <v>16</v>
      </c>
      <c r="I49" s="27"/>
      <c r="J49" s="38">
        <v>15</v>
      </c>
      <c r="K49" s="22"/>
      <c r="L49" s="23"/>
      <c r="M49" s="23"/>
      <c r="N49" s="29"/>
      <c r="O49" s="29"/>
      <c r="P49" s="56">
        <f>(J49*L49)*0.05+(J49*M49)*0.95</f>
        <v>0</v>
      </c>
      <c r="Q49" s="52" t="s">
        <v>97</v>
      </c>
      <c r="R49" s="58"/>
    </row>
    <row r="50" spans="1:19" s="62" customFormat="1" x14ac:dyDescent="0.2">
      <c r="A50" s="58"/>
      <c r="B50" s="51">
        <v>1047</v>
      </c>
      <c r="C50" s="55" t="s">
        <v>40</v>
      </c>
      <c r="D50" s="54">
        <v>250</v>
      </c>
      <c r="E50" s="54">
        <v>250</v>
      </c>
      <c r="F50" s="68">
        <v>6.25E-2</v>
      </c>
      <c r="G50" s="54">
        <v>2</v>
      </c>
      <c r="H50" s="55" t="s">
        <v>16</v>
      </c>
      <c r="I50" s="27"/>
      <c r="J50" s="38">
        <v>16</v>
      </c>
      <c r="K50" s="22"/>
      <c r="L50" s="23"/>
      <c r="M50" s="30"/>
      <c r="N50" s="23"/>
      <c r="O50" s="29"/>
      <c r="P50" s="56">
        <f>(J50*0.95*N50)+(J50*0.05*L50)</f>
        <v>0</v>
      </c>
      <c r="Q50" s="52" t="s">
        <v>96</v>
      </c>
      <c r="R50" s="58"/>
    </row>
    <row r="51" spans="1:19" s="62" customFormat="1" x14ac:dyDescent="0.2">
      <c r="A51" s="58"/>
      <c r="B51" s="51">
        <v>1048</v>
      </c>
      <c r="C51" s="55" t="s">
        <v>17</v>
      </c>
      <c r="D51" s="54">
        <v>315</v>
      </c>
      <c r="E51" s="54">
        <v>420</v>
      </c>
      <c r="F51" s="68">
        <v>0.1323</v>
      </c>
      <c r="G51" s="54">
        <v>2</v>
      </c>
      <c r="H51" s="55" t="s">
        <v>16</v>
      </c>
      <c r="I51" s="27"/>
      <c r="J51" s="38">
        <v>60</v>
      </c>
      <c r="K51" s="22"/>
      <c r="L51" s="23"/>
      <c r="M51" s="23"/>
      <c r="N51" s="29"/>
      <c r="O51" s="29"/>
      <c r="P51" s="56">
        <f>(J51*L51)*0.05+(J51*M51)*0.95</f>
        <v>0</v>
      </c>
      <c r="Q51" s="52" t="s">
        <v>97</v>
      </c>
      <c r="R51" s="58"/>
    </row>
    <row r="52" spans="1:19" s="62" customFormat="1" x14ac:dyDescent="0.2">
      <c r="A52" s="58"/>
      <c r="B52" s="51">
        <v>1049</v>
      </c>
      <c r="C52" s="52" t="s">
        <v>17</v>
      </c>
      <c r="D52" s="51">
        <v>330</v>
      </c>
      <c r="E52" s="51">
        <v>600</v>
      </c>
      <c r="F52" s="53">
        <v>0.19799999999999998</v>
      </c>
      <c r="G52" s="54">
        <v>2</v>
      </c>
      <c r="H52" s="55" t="s">
        <v>16</v>
      </c>
      <c r="I52" s="22"/>
      <c r="J52" s="38">
        <v>111</v>
      </c>
      <c r="K52" s="22"/>
      <c r="L52" s="23"/>
      <c r="M52" s="30"/>
      <c r="N52" s="23"/>
      <c r="O52" s="29"/>
      <c r="P52" s="56">
        <f t="shared" ref="P52:P58" si="2">(J52*0.95*N52)+(J52*0.05*L52)</f>
        <v>0</v>
      </c>
      <c r="Q52" s="52" t="s">
        <v>96</v>
      </c>
      <c r="R52" s="58"/>
    </row>
    <row r="53" spans="1:19" s="62" customFormat="1" x14ac:dyDescent="0.2">
      <c r="A53" s="58"/>
      <c r="B53" s="51">
        <v>1050</v>
      </c>
      <c r="C53" s="52" t="s">
        <v>17</v>
      </c>
      <c r="D53" s="51">
        <v>412</v>
      </c>
      <c r="E53" s="51">
        <v>750</v>
      </c>
      <c r="F53" s="53">
        <v>0.309</v>
      </c>
      <c r="G53" s="54">
        <v>2</v>
      </c>
      <c r="H53" s="55" t="s">
        <v>16</v>
      </c>
      <c r="I53" s="22"/>
      <c r="J53" s="38">
        <v>199</v>
      </c>
      <c r="K53" s="22"/>
      <c r="L53" s="23"/>
      <c r="M53" s="30"/>
      <c r="N53" s="23"/>
      <c r="O53" s="29"/>
      <c r="P53" s="56">
        <f t="shared" si="2"/>
        <v>0</v>
      </c>
      <c r="Q53" s="52" t="s">
        <v>96</v>
      </c>
      <c r="R53" s="58"/>
    </row>
    <row r="54" spans="1:19" s="62" customFormat="1" x14ac:dyDescent="0.2">
      <c r="A54" s="58"/>
      <c r="B54" s="51">
        <v>1051</v>
      </c>
      <c r="C54" s="52" t="s">
        <v>17</v>
      </c>
      <c r="D54" s="51">
        <v>450</v>
      </c>
      <c r="E54" s="51">
        <v>600</v>
      </c>
      <c r="F54" s="53">
        <v>0.26999999999999996</v>
      </c>
      <c r="G54" s="54">
        <v>2</v>
      </c>
      <c r="H54" s="55" t="s">
        <v>16</v>
      </c>
      <c r="I54" s="22"/>
      <c r="J54" s="38">
        <v>23</v>
      </c>
      <c r="K54" s="22"/>
      <c r="L54" s="23"/>
      <c r="M54" s="30"/>
      <c r="N54" s="23"/>
      <c r="O54" s="29"/>
      <c r="P54" s="56">
        <f t="shared" si="2"/>
        <v>0</v>
      </c>
      <c r="Q54" s="52" t="s">
        <v>96</v>
      </c>
      <c r="R54" s="58"/>
    </row>
    <row r="55" spans="1:19" s="62" customFormat="1" x14ac:dyDescent="0.2">
      <c r="A55" s="58"/>
      <c r="B55" s="51">
        <v>1052</v>
      </c>
      <c r="C55" s="55" t="s">
        <v>17</v>
      </c>
      <c r="D55" s="54">
        <v>500</v>
      </c>
      <c r="E55" s="54">
        <v>1250</v>
      </c>
      <c r="F55" s="76">
        <v>0.625</v>
      </c>
      <c r="G55" s="54">
        <v>2</v>
      </c>
      <c r="H55" s="55" t="s">
        <v>16</v>
      </c>
      <c r="I55" s="27"/>
      <c r="J55" s="38">
        <v>2</v>
      </c>
      <c r="K55" s="26"/>
      <c r="L55" s="23"/>
      <c r="M55" s="30"/>
      <c r="N55" s="23"/>
      <c r="O55" s="29"/>
      <c r="P55" s="56">
        <f t="shared" si="2"/>
        <v>0</v>
      </c>
      <c r="Q55" s="52" t="s">
        <v>96</v>
      </c>
      <c r="R55" s="58"/>
    </row>
    <row r="56" spans="1:19" s="62" customFormat="1" x14ac:dyDescent="0.2">
      <c r="A56" s="58"/>
      <c r="B56" s="51">
        <v>1053</v>
      </c>
      <c r="C56" s="52" t="s">
        <v>40</v>
      </c>
      <c r="D56" s="51">
        <v>500</v>
      </c>
      <c r="E56" s="51">
        <v>500</v>
      </c>
      <c r="F56" s="53">
        <v>0.25</v>
      </c>
      <c r="G56" s="54">
        <v>2</v>
      </c>
      <c r="H56" s="55" t="s">
        <v>16</v>
      </c>
      <c r="I56" s="22"/>
      <c r="J56" s="38">
        <v>96</v>
      </c>
      <c r="K56" s="22"/>
      <c r="L56" s="23"/>
      <c r="M56" s="30"/>
      <c r="N56" s="23"/>
      <c r="O56" s="29"/>
      <c r="P56" s="56">
        <f t="shared" si="2"/>
        <v>0</v>
      </c>
      <c r="Q56" s="52" t="s">
        <v>96</v>
      </c>
      <c r="R56" s="58"/>
    </row>
    <row r="57" spans="1:19" s="62" customFormat="1" x14ac:dyDescent="0.2">
      <c r="A57" s="58"/>
      <c r="B57" s="51">
        <v>1054</v>
      </c>
      <c r="C57" s="52" t="s">
        <v>17</v>
      </c>
      <c r="D57" s="51">
        <v>562</v>
      </c>
      <c r="E57" s="51">
        <v>750</v>
      </c>
      <c r="F57" s="53">
        <v>0.42149999999999999</v>
      </c>
      <c r="G57" s="54">
        <v>2</v>
      </c>
      <c r="H57" s="55" t="s">
        <v>16</v>
      </c>
      <c r="I57" s="22"/>
      <c r="J57" s="38">
        <v>10</v>
      </c>
      <c r="K57" s="22"/>
      <c r="L57" s="23"/>
      <c r="M57" s="30"/>
      <c r="N57" s="23"/>
      <c r="O57" s="29"/>
      <c r="P57" s="56">
        <f t="shared" si="2"/>
        <v>0</v>
      </c>
      <c r="Q57" s="52" t="s">
        <v>96</v>
      </c>
      <c r="R57" s="58"/>
    </row>
    <row r="58" spans="1:19" s="62" customFormat="1" x14ac:dyDescent="0.2">
      <c r="A58" s="58"/>
      <c r="B58" s="51">
        <v>1055</v>
      </c>
      <c r="C58" s="52" t="s">
        <v>40</v>
      </c>
      <c r="D58" s="51">
        <v>750</v>
      </c>
      <c r="E58" s="51">
        <v>750</v>
      </c>
      <c r="F58" s="53">
        <v>0.5625</v>
      </c>
      <c r="G58" s="54">
        <v>3</v>
      </c>
      <c r="H58" s="55" t="s">
        <v>16</v>
      </c>
      <c r="I58" s="22"/>
      <c r="J58" s="38">
        <v>38</v>
      </c>
      <c r="K58" s="22"/>
      <c r="L58" s="23"/>
      <c r="M58" s="30"/>
      <c r="N58" s="23"/>
      <c r="O58" s="29"/>
      <c r="P58" s="56">
        <f t="shared" si="2"/>
        <v>0</v>
      </c>
      <c r="Q58" s="52" t="s">
        <v>96</v>
      </c>
      <c r="R58" s="58"/>
    </row>
    <row r="59" spans="1:19" s="62" customFormat="1" ht="13.5" thickBot="1" x14ac:dyDescent="0.25">
      <c r="A59" s="58"/>
      <c r="B59" s="51">
        <v>1056</v>
      </c>
      <c r="C59" s="77" t="s">
        <v>66</v>
      </c>
      <c r="D59" s="78"/>
      <c r="E59" s="78"/>
      <c r="F59" s="79"/>
      <c r="G59" s="78"/>
      <c r="H59" s="80"/>
      <c r="I59" s="22"/>
      <c r="J59" s="38">
        <v>27</v>
      </c>
      <c r="K59" s="22"/>
      <c r="L59" s="35"/>
      <c r="M59" s="35"/>
      <c r="N59" s="24"/>
      <c r="O59" s="35"/>
      <c r="P59" s="81">
        <f>J59*N59</f>
        <v>0</v>
      </c>
      <c r="Q59" s="80"/>
      <c r="R59" s="58"/>
    </row>
    <row r="60" spans="1:19" ht="13.5" thickBot="1" x14ac:dyDescent="0.25">
      <c r="A60" s="10"/>
      <c r="B60" s="82"/>
      <c r="C60" s="82"/>
      <c r="D60" s="83"/>
      <c r="E60" s="83"/>
      <c r="F60" s="84"/>
      <c r="G60" s="83"/>
      <c r="H60" s="85"/>
      <c r="I60" s="14"/>
      <c r="J60" s="86"/>
      <c r="K60" s="14"/>
      <c r="L60" s="87"/>
      <c r="M60" s="87"/>
      <c r="N60" s="87"/>
      <c r="O60" s="87"/>
      <c r="P60" s="87">
        <f>SUM(Tabelle14[Bewertungspreis])</f>
        <v>0</v>
      </c>
      <c r="Q60" s="87"/>
      <c r="R60" s="9"/>
      <c r="S60" s="88"/>
    </row>
    <row r="61" spans="1:19" x14ac:dyDescent="0.2">
      <c r="A61" s="10"/>
      <c r="B61" s="7"/>
      <c r="C61" s="7"/>
      <c r="D61" s="7"/>
      <c r="E61" s="7"/>
      <c r="F61" s="8"/>
      <c r="G61" s="7"/>
      <c r="H61" s="7"/>
      <c r="I61" s="9"/>
      <c r="J61" s="9"/>
      <c r="K61" s="9"/>
      <c r="L61" s="9"/>
      <c r="M61" s="9"/>
      <c r="N61" s="9"/>
      <c r="O61" s="9"/>
      <c r="P61" s="9"/>
      <c r="Q61" s="9"/>
      <c r="R61" s="9"/>
      <c r="S61" s="88"/>
    </row>
    <row r="64" spans="1:19" s="89" customFormat="1" x14ac:dyDescent="0.2"/>
    <row r="65" s="89" customFormat="1" x14ac:dyDescent="0.2"/>
    <row r="66" s="89" customFormat="1" x14ac:dyDescent="0.2"/>
    <row r="67" s="89" customFormat="1" x14ac:dyDescent="0.2"/>
    <row r="68" s="89" customFormat="1" x14ac:dyDescent="0.2"/>
    <row r="69" s="89" customFormat="1" x14ac:dyDescent="0.2"/>
    <row r="70" s="89" customFormat="1" x14ac:dyDescent="0.2"/>
    <row r="71" s="89" customFormat="1" x14ac:dyDescent="0.2"/>
    <row r="72" s="89" customFormat="1" x14ac:dyDescent="0.2"/>
    <row r="73" s="89" customFormat="1" x14ac:dyDescent="0.2"/>
    <row r="74" s="89" customFormat="1" x14ac:dyDescent="0.2"/>
    <row r="75" s="89" customFormat="1" x14ac:dyDescent="0.2"/>
    <row r="76" s="89" customFormat="1" x14ac:dyDescent="0.2"/>
    <row r="77" s="89" customFormat="1" x14ac:dyDescent="0.2"/>
    <row r="78" s="89" customFormat="1" x14ac:dyDescent="0.2"/>
    <row r="79" s="89" customFormat="1" x14ac:dyDescent="0.2"/>
    <row r="80" s="89" customFormat="1" x14ac:dyDescent="0.2"/>
    <row r="81" s="89" customFormat="1" x14ac:dyDescent="0.2"/>
    <row r="82" s="89" customFormat="1" x14ac:dyDescent="0.2"/>
    <row r="83" s="89" customFormat="1" x14ac:dyDescent="0.2"/>
    <row r="84" s="89" customFormat="1" x14ac:dyDescent="0.2"/>
    <row r="85" s="89" customFormat="1" x14ac:dyDescent="0.2"/>
    <row r="86" s="89" customFormat="1" x14ac:dyDescent="0.2"/>
    <row r="87" s="89" customFormat="1" x14ac:dyDescent="0.2"/>
    <row r="88" s="89" customFormat="1" x14ac:dyDescent="0.2"/>
    <row r="89" s="89" customFormat="1" x14ac:dyDescent="0.2"/>
    <row r="90" s="89" customFormat="1" x14ac:dyDescent="0.2"/>
    <row r="91" s="89" customFormat="1" x14ac:dyDescent="0.2"/>
    <row r="92" s="89" customFormat="1" x14ac:dyDescent="0.2"/>
    <row r="93" s="89" customFormat="1" x14ac:dyDescent="0.2"/>
    <row r="94" s="89" customFormat="1" x14ac:dyDescent="0.2"/>
    <row r="95" s="89" customFormat="1" x14ac:dyDescent="0.2"/>
    <row r="96" s="89" customFormat="1" x14ac:dyDescent="0.2"/>
    <row r="97" s="89" customFormat="1" x14ac:dyDescent="0.2"/>
    <row r="98" s="89" customFormat="1" x14ac:dyDescent="0.2"/>
    <row r="99" s="89" customFormat="1" x14ac:dyDescent="0.2"/>
    <row r="100" s="89" customFormat="1" x14ac:dyDescent="0.2"/>
    <row r="101" s="89" customFormat="1" x14ac:dyDescent="0.2"/>
    <row r="102" s="89" customFormat="1" x14ac:dyDescent="0.2"/>
    <row r="103" s="89" customFormat="1" x14ac:dyDescent="0.2"/>
    <row r="104" s="89" customFormat="1" x14ac:dyDescent="0.2"/>
    <row r="105" s="89" customFormat="1" x14ac:dyDescent="0.2"/>
    <row r="106" s="89" customFormat="1" x14ac:dyDescent="0.2"/>
    <row r="107" s="89" customFormat="1" x14ac:dyDescent="0.2"/>
    <row r="108" s="89" customFormat="1" x14ac:dyDescent="0.2"/>
    <row r="109" s="89" customFormat="1" x14ac:dyDescent="0.2"/>
    <row r="110" s="89" customFormat="1" x14ac:dyDescent="0.2"/>
    <row r="111" s="89" customFormat="1" x14ac:dyDescent="0.2"/>
    <row r="112" s="89" customFormat="1" x14ac:dyDescent="0.2"/>
    <row r="113" s="89" customFormat="1" x14ac:dyDescent="0.2"/>
    <row r="114" s="89" customFormat="1" x14ac:dyDescent="0.2"/>
    <row r="115" s="89" customFormat="1" x14ac:dyDescent="0.2"/>
    <row r="116" s="89" customFormat="1" x14ac:dyDescent="0.2"/>
    <row r="117" s="89" customFormat="1" x14ac:dyDescent="0.2"/>
    <row r="118" s="89" customFormat="1" x14ac:dyDescent="0.2"/>
    <row r="119" s="89" customFormat="1" x14ac:dyDescent="0.2"/>
    <row r="120" s="89" customFormat="1" x14ac:dyDescent="0.2"/>
    <row r="121" s="89" customFormat="1" x14ac:dyDescent="0.2"/>
    <row r="122" s="89" customFormat="1" x14ac:dyDescent="0.2"/>
    <row r="123" s="89" customFormat="1" x14ac:dyDescent="0.2"/>
    <row r="124" s="89" customFormat="1" x14ac:dyDescent="0.2"/>
    <row r="125" s="89" customFormat="1" x14ac:dyDescent="0.2"/>
    <row r="126" s="89" customFormat="1" x14ac:dyDescent="0.2"/>
    <row r="127" s="89" customFormat="1" x14ac:dyDescent="0.2"/>
    <row r="128" s="89" customFormat="1" x14ac:dyDescent="0.2"/>
    <row r="129" s="89" customFormat="1" x14ac:dyDescent="0.2"/>
    <row r="130" s="89" customFormat="1" x14ac:dyDescent="0.2"/>
    <row r="131" s="89" customFormat="1" x14ac:dyDescent="0.2"/>
    <row r="132" s="89" customFormat="1" x14ac:dyDescent="0.2"/>
    <row r="133" s="89" customFormat="1" x14ac:dyDescent="0.2"/>
    <row r="134" s="89" customFormat="1" x14ac:dyDescent="0.2"/>
    <row r="135" s="89" customFormat="1" x14ac:dyDescent="0.2"/>
    <row r="136" s="89" customFormat="1" x14ac:dyDescent="0.2"/>
    <row r="137" s="89" customFormat="1" x14ac:dyDescent="0.2"/>
    <row r="138" s="89" customFormat="1" x14ac:dyDescent="0.2"/>
    <row r="139" s="89" customFormat="1" x14ac:dyDescent="0.2"/>
    <row r="140" s="89" customFormat="1" x14ac:dyDescent="0.2"/>
    <row r="141" s="89" customFormat="1" x14ac:dyDescent="0.2"/>
    <row r="142" s="89" customFormat="1" x14ac:dyDescent="0.2"/>
    <row r="143" s="89" customFormat="1" x14ac:dyDescent="0.2"/>
    <row r="144" s="89" customFormat="1" x14ac:dyDescent="0.2"/>
    <row r="145" s="89" customFormat="1" x14ac:dyDescent="0.2"/>
    <row r="146" s="89" customFormat="1" x14ac:dyDescent="0.2"/>
    <row r="147" s="89" customFormat="1" x14ac:dyDescent="0.2"/>
    <row r="148" s="89" customFormat="1" x14ac:dyDescent="0.2"/>
    <row r="149" s="89" customFormat="1" x14ac:dyDescent="0.2"/>
    <row r="150" s="89" customFormat="1" x14ac:dyDescent="0.2"/>
    <row r="151" s="89" customFormat="1" x14ac:dyDescent="0.2"/>
    <row r="152" s="89" customFormat="1" x14ac:dyDescent="0.2"/>
    <row r="153" s="89" customFormat="1" x14ac:dyDescent="0.2"/>
    <row r="154" s="89" customFormat="1" x14ac:dyDescent="0.2"/>
    <row r="155" s="89" customFormat="1" x14ac:dyDescent="0.2"/>
    <row r="156" s="89" customFormat="1" x14ac:dyDescent="0.2"/>
    <row r="157" s="89" customFormat="1" x14ac:dyDescent="0.2"/>
    <row r="158" s="89" customFormat="1" x14ac:dyDescent="0.2"/>
    <row r="159" s="89" customFormat="1" x14ac:dyDescent="0.2"/>
    <row r="160" s="89" customFormat="1" x14ac:dyDescent="0.2"/>
    <row r="161" s="89" customFormat="1" x14ac:dyDescent="0.2"/>
    <row r="162" s="89" customFormat="1" x14ac:dyDescent="0.2"/>
    <row r="163" s="89" customFormat="1" x14ac:dyDescent="0.2"/>
    <row r="164" s="89" customFormat="1" x14ac:dyDescent="0.2"/>
    <row r="165" s="89" customFormat="1" x14ac:dyDescent="0.2"/>
    <row r="166" s="89" customFormat="1" x14ac:dyDescent="0.2"/>
    <row r="167" s="89" customFormat="1" x14ac:dyDescent="0.2"/>
    <row r="168" s="89" customFormat="1" x14ac:dyDescent="0.2"/>
    <row r="169" s="89" customFormat="1" x14ac:dyDescent="0.2"/>
    <row r="170" s="89" customFormat="1" x14ac:dyDescent="0.2"/>
    <row r="171" s="89" customFormat="1" x14ac:dyDescent="0.2"/>
    <row r="172" s="89" customFormat="1" x14ac:dyDescent="0.2"/>
    <row r="173" s="89" customFormat="1" x14ac:dyDescent="0.2"/>
    <row r="174" s="89" customFormat="1" x14ac:dyDescent="0.2"/>
    <row r="175" s="89" customFormat="1" x14ac:dyDescent="0.2"/>
    <row r="176" s="89" customFormat="1" x14ac:dyDescent="0.2"/>
    <row r="177" s="89" customFormat="1" x14ac:dyDescent="0.2"/>
    <row r="178" s="89" customFormat="1" x14ac:dyDescent="0.2"/>
    <row r="179" s="89" customFormat="1" x14ac:dyDescent="0.2"/>
    <row r="180" s="89" customFormat="1" x14ac:dyDescent="0.2"/>
    <row r="181" s="89" customFormat="1" x14ac:dyDescent="0.2"/>
    <row r="182" s="89" customFormat="1" x14ac:dyDescent="0.2"/>
    <row r="183" s="89" customFormat="1" x14ac:dyDescent="0.2"/>
    <row r="184" s="89" customFormat="1" x14ac:dyDescent="0.2"/>
    <row r="185" s="89" customFormat="1" x14ac:dyDescent="0.2"/>
    <row r="186" s="89" customFormat="1" x14ac:dyDescent="0.2"/>
    <row r="187" s="89" customFormat="1" x14ac:dyDescent="0.2"/>
    <row r="188" s="89" customFormat="1" x14ac:dyDescent="0.2"/>
    <row r="189" s="89" customFormat="1" x14ac:dyDescent="0.2"/>
    <row r="190" s="89" customFormat="1" x14ac:dyDescent="0.2"/>
    <row r="191" s="89" customFormat="1" x14ac:dyDescent="0.2"/>
    <row r="192" s="89" customFormat="1" x14ac:dyDescent="0.2"/>
    <row r="193" s="89" customFormat="1" x14ac:dyDescent="0.2"/>
    <row r="194" s="89" customFormat="1" x14ac:dyDescent="0.2"/>
    <row r="195" s="89" customFormat="1" x14ac:dyDescent="0.2"/>
    <row r="196" s="89" customFormat="1" x14ac:dyDescent="0.2"/>
    <row r="197" s="89" customFormat="1" x14ac:dyDescent="0.2"/>
    <row r="198" s="89" customFormat="1" x14ac:dyDescent="0.2"/>
    <row r="199" s="89" customFormat="1" x14ac:dyDescent="0.2"/>
    <row r="200" s="89" customFormat="1" x14ac:dyDescent="0.2"/>
    <row r="201" s="89" customFormat="1" x14ac:dyDescent="0.2"/>
    <row r="202" s="89" customFormat="1" x14ac:dyDescent="0.2"/>
    <row r="203" s="89" customFormat="1" x14ac:dyDescent="0.2"/>
    <row r="204" s="89" customFormat="1" x14ac:dyDescent="0.2"/>
    <row r="205" s="89" customFormat="1" x14ac:dyDescent="0.2"/>
    <row r="206" s="89" customFormat="1" x14ac:dyDescent="0.2"/>
    <row r="207" s="89" customFormat="1" x14ac:dyDescent="0.2"/>
    <row r="208" s="89" customFormat="1" x14ac:dyDescent="0.2"/>
    <row r="209" s="89" customFormat="1" x14ac:dyDescent="0.2"/>
    <row r="210" s="89" customFormat="1" x14ac:dyDescent="0.2"/>
    <row r="211" s="89" customFormat="1" x14ac:dyDescent="0.2"/>
    <row r="212" s="89" customFormat="1" x14ac:dyDescent="0.2"/>
    <row r="213" s="89" customFormat="1" x14ac:dyDescent="0.2"/>
    <row r="214" s="89" customFormat="1" x14ac:dyDescent="0.2"/>
    <row r="215" s="89" customFormat="1" x14ac:dyDescent="0.2"/>
    <row r="216" s="89" customFormat="1" x14ac:dyDescent="0.2"/>
    <row r="217" s="89" customFormat="1" x14ac:dyDescent="0.2"/>
    <row r="218" s="89" customFormat="1" x14ac:dyDescent="0.2"/>
    <row r="219" s="89" customFormat="1" x14ac:dyDescent="0.2"/>
    <row r="220" s="89" customFormat="1" x14ac:dyDescent="0.2"/>
    <row r="221" s="89" customFormat="1" x14ac:dyDescent="0.2"/>
    <row r="222" s="89" customFormat="1" x14ac:dyDescent="0.2"/>
    <row r="223" s="89" customFormat="1" x14ac:dyDescent="0.2"/>
    <row r="224" s="89" customFormat="1" x14ac:dyDescent="0.2"/>
    <row r="225" s="89" customFormat="1" x14ac:dyDescent="0.2"/>
    <row r="226" s="89" customFormat="1" x14ac:dyDescent="0.2"/>
    <row r="227" s="89" customFormat="1" x14ac:dyDescent="0.2"/>
    <row r="228" s="89" customFormat="1" x14ac:dyDescent="0.2"/>
    <row r="229" s="89" customFormat="1" x14ac:dyDescent="0.2"/>
    <row r="230" s="89" customFormat="1" x14ac:dyDescent="0.2"/>
    <row r="231" s="89" customFormat="1" x14ac:dyDescent="0.2"/>
    <row r="232" s="89" customFormat="1" x14ac:dyDescent="0.2"/>
    <row r="233" s="89" customFormat="1" x14ac:dyDescent="0.2"/>
    <row r="234" s="89" customFormat="1" x14ac:dyDescent="0.2"/>
    <row r="235" s="89" customFormat="1" x14ac:dyDescent="0.2"/>
    <row r="236" s="89" customFormat="1" x14ac:dyDescent="0.2"/>
    <row r="237" s="89" customFormat="1" x14ac:dyDescent="0.2"/>
    <row r="238" s="89" customFormat="1" x14ac:dyDescent="0.2"/>
    <row r="239" s="89" customFormat="1" x14ac:dyDescent="0.2"/>
    <row r="240" s="89" customFormat="1" x14ac:dyDescent="0.2"/>
    <row r="241" s="89" customFormat="1" x14ac:dyDescent="0.2"/>
    <row r="242" s="89" customFormat="1" x14ac:dyDescent="0.2"/>
    <row r="243" s="89" customFormat="1" x14ac:dyDescent="0.2"/>
    <row r="244" s="89" customFormat="1" x14ac:dyDescent="0.2"/>
    <row r="245" s="89" customFormat="1" x14ac:dyDescent="0.2"/>
    <row r="246" s="89" customFormat="1" x14ac:dyDescent="0.2"/>
    <row r="247" s="89" customFormat="1" x14ac:dyDescent="0.2"/>
    <row r="248" s="89" customFormat="1" x14ac:dyDescent="0.2"/>
    <row r="249" s="89" customFormat="1" x14ac:dyDescent="0.2"/>
    <row r="250" s="89" customFormat="1" x14ac:dyDescent="0.2"/>
    <row r="251" s="89" customFormat="1" x14ac:dyDescent="0.2"/>
    <row r="252" s="89" customFormat="1" x14ac:dyDescent="0.2"/>
    <row r="253" s="89" customFormat="1" x14ac:dyDescent="0.2"/>
    <row r="254" s="89" customFormat="1" x14ac:dyDescent="0.2"/>
    <row r="255" s="89" customFormat="1" x14ac:dyDescent="0.2"/>
    <row r="256" s="89" customFormat="1" x14ac:dyDescent="0.2"/>
    <row r="257" s="89" customFormat="1" x14ac:dyDescent="0.2"/>
    <row r="258" s="89" customFormat="1" x14ac:dyDescent="0.2"/>
    <row r="259" s="89" customFormat="1" x14ac:dyDescent="0.2"/>
    <row r="260" s="89" customFormat="1" x14ac:dyDescent="0.2"/>
    <row r="261" s="89" customFormat="1" x14ac:dyDescent="0.2"/>
    <row r="262" s="89" customFormat="1" x14ac:dyDescent="0.2"/>
    <row r="263" s="89" customFormat="1" x14ac:dyDescent="0.2"/>
    <row r="264" s="89" customFormat="1" x14ac:dyDescent="0.2"/>
    <row r="265" s="89" customFormat="1" x14ac:dyDescent="0.2"/>
    <row r="266" s="89" customFormat="1" x14ac:dyDescent="0.2"/>
    <row r="267" s="89" customFormat="1" x14ac:dyDescent="0.2"/>
    <row r="268" s="89" customFormat="1" x14ac:dyDescent="0.2"/>
    <row r="269" s="89" customFormat="1" x14ac:dyDescent="0.2"/>
    <row r="270" s="89" customFormat="1" x14ac:dyDescent="0.2"/>
    <row r="271" s="89" customFormat="1" x14ac:dyDescent="0.2"/>
    <row r="272" s="89" customFormat="1" x14ac:dyDescent="0.2"/>
    <row r="273" s="89" customFormat="1" x14ac:dyDescent="0.2"/>
    <row r="274" s="89" customFormat="1" x14ac:dyDescent="0.2"/>
    <row r="275" s="89" customFormat="1" x14ac:dyDescent="0.2"/>
    <row r="276" s="89" customFormat="1" x14ac:dyDescent="0.2"/>
    <row r="277" s="89" customFormat="1" x14ac:dyDescent="0.2"/>
    <row r="278" s="89" customFormat="1" x14ac:dyDescent="0.2"/>
    <row r="279" s="89" customFormat="1" x14ac:dyDescent="0.2"/>
    <row r="280" s="89" customFormat="1" x14ac:dyDescent="0.2"/>
    <row r="281" s="89" customFormat="1" x14ac:dyDescent="0.2"/>
    <row r="282" s="89" customFormat="1" x14ac:dyDescent="0.2"/>
    <row r="283" s="89" customFormat="1" x14ac:dyDescent="0.2"/>
    <row r="284" s="89" customFormat="1" x14ac:dyDescent="0.2"/>
    <row r="285" s="89" customFormat="1" x14ac:dyDescent="0.2"/>
    <row r="286" s="89" customFormat="1" x14ac:dyDescent="0.2"/>
    <row r="287" s="89" customFormat="1" x14ac:dyDescent="0.2"/>
    <row r="288" s="89" customFormat="1" x14ac:dyDescent="0.2"/>
    <row r="289" s="89" customFormat="1" x14ac:dyDescent="0.2"/>
    <row r="290" s="89" customFormat="1" x14ac:dyDescent="0.2"/>
    <row r="291" s="89" customFormat="1" x14ac:dyDescent="0.2"/>
    <row r="292" s="89" customFormat="1" x14ac:dyDescent="0.2"/>
    <row r="293" s="89" customFormat="1" x14ac:dyDescent="0.2"/>
    <row r="294" s="89" customFormat="1" x14ac:dyDescent="0.2"/>
    <row r="295" s="89" customFormat="1" x14ac:dyDescent="0.2"/>
    <row r="296" s="89" customFormat="1" x14ac:dyDescent="0.2"/>
    <row r="297" s="89" customFormat="1" x14ac:dyDescent="0.2"/>
    <row r="298" s="89" customFormat="1" x14ac:dyDescent="0.2"/>
    <row r="299" s="89" customFormat="1" x14ac:dyDescent="0.2"/>
    <row r="300" s="89" customFormat="1" x14ac:dyDescent="0.2"/>
    <row r="301" s="89" customFormat="1" x14ac:dyDescent="0.2"/>
    <row r="302" s="89" customFormat="1" x14ac:dyDescent="0.2"/>
    <row r="303" s="89" customFormat="1" x14ac:dyDescent="0.2"/>
    <row r="304" s="89" customFormat="1" x14ac:dyDescent="0.2"/>
    <row r="305" s="89" customFormat="1" x14ac:dyDescent="0.2"/>
    <row r="306" s="89" customFormat="1" x14ac:dyDescent="0.2"/>
    <row r="307" s="89" customFormat="1" x14ac:dyDescent="0.2"/>
    <row r="308" s="89" customFormat="1" x14ac:dyDescent="0.2"/>
    <row r="309" s="89" customFormat="1" x14ac:dyDescent="0.2"/>
    <row r="310" s="89" customFormat="1" x14ac:dyDescent="0.2"/>
    <row r="311" s="89" customFormat="1" x14ac:dyDescent="0.2"/>
    <row r="312" s="89" customFormat="1" x14ac:dyDescent="0.2"/>
    <row r="313" s="89" customFormat="1" x14ac:dyDescent="0.2"/>
    <row r="314" s="89" customFormat="1" x14ac:dyDescent="0.2"/>
    <row r="315" s="89" customFormat="1" x14ac:dyDescent="0.2"/>
    <row r="316" s="89" customFormat="1" x14ac:dyDescent="0.2"/>
    <row r="317" s="89" customFormat="1" x14ac:dyDescent="0.2"/>
    <row r="318" s="89" customFormat="1" x14ac:dyDescent="0.2"/>
    <row r="319" s="89" customFormat="1" x14ac:dyDescent="0.2"/>
    <row r="320" s="89" customFormat="1" x14ac:dyDescent="0.2"/>
    <row r="321" s="89" customFormat="1" x14ac:dyDescent="0.2"/>
    <row r="322" s="89" customFormat="1" x14ac:dyDescent="0.2"/>
    <row r="323" s="89" customFormat="1" x14ac:dyDescent="0.2"/>
    <row r="324" s="89" customFormat="1" x14ac:dyDescent="0.2"/>
    <row r="325" s="89" customFormat="1" x14ac:dyDescent="0.2"/>
    <row r="326" s="89" customFormat="1" x14ac:dyDescent="0.2"/>
    <row r="327" s="89" customFormat="1" x14ac:dyDescent="0.2"/>
    <row r="328" s="89" customFormat="1" x14ac:dyDescent="0.2"/>
    <row r="329" s="89" customFormat="1" x14ac:dyDescent="0.2"/>
    <row r="330" s="89" customFormat="1" x14ac:dyDescent="0.2"/>
    <row r="331" s="89" customFormat="1" x14ac:dyDescent="0.2"/>
    <row r="332" s="89" customFormat="1" x14ac:dyDescent="0.2"/>
    <row r="333" s="89" customFormat="1" x14ac:dyDescent="0.2"/>
    <row r="334" s="89" customFormat="1" x14ac:dyDescent="0.2"/>
    <row r="335" s="89" customFormat="1" x14ac:dyDescent="0.2"/>
    <row r="336" s="89" customFormat="1" x14ac:dyDescent="0.2"/>
    <row r="337" s="89" customFormat="1" x14ac:dyDescent="0.2"/>
    <row r="338" s="89" customFormat="1" x14ac:dyDescent="0.2"/>
    <row r="339" s="89" customFormat="1" x14ac:dyDescent="0.2"/>
    <row r="340" s="89" customFormat="1" x14ac:dyDescent="0.2"/>
    <row r="341" s="89" customFormat="1" x14ac:dyDescent="0.2"/>
    <row r="342" s="89" customFormat="1" x14ac:dyDescent="0.2"/>
    <row r="343" s="89" customFormat="1" x14ac:dyDescent="0.2"/>
    <row r="344" s="89" customFormat="1" x14ac:dyDescent="0.2"/>
    <row r="345" s="89" customFormat="1" x14ac:dyDescent="0.2"/>
    <row r="346" s="89" customFormat="1" x14ac:dyDescent="0.2"/>
    <row r="347" s="89" customFormat="1" x14ac:dyDescent="0.2"/>
    <row r="348" s="89" customFormat="1" x14ac:dyDescent="0.2"/>
    <row r="349" s="89" customFormat="1" x14ac:dyDescent="0.2"/>
    <row r="350" s="89" customFormat="1" x14ac:dyDescent="0.2"/>
    <row r="351" s="89" customFormat="1" x14ac:dyDescent="0.2"/>
    <row r="352" s="89" customFormat="1" x14ac:dyDescent="0.2"/>
    <row r="353" s="89" customFormat="1" x14ac:dyDescent="0.2"/>
    <row r="354" s="89" customFormat="1" x14ac:dyDescent="0.2"/>
    <row r="355" s="89" customFormat="1" x14ac:dyDescent="0.2"/>
    <row r="356" s="89" customFormat="1" x14ac:dyDescent="0.2"/>
    <row r="357" s="89" customFormat="1" x14ac:dyDescent="0.2"/>
    <row r="358" s="89" customFormat="1" x14ac:dyDescent="0.2"/>
    <row r="359" s="89" customFormat="1" x14ac:dyDescent="0.2"/>
    <row r="360" s="89" customFormat="1" x14ac:dyDescent="0.2"/>
    <row r="361" s="89" customFormat="1" x14ac:dyDescent="0.2"/>
    <row r="362" s="89" customFormat="1" x14ac:dyDescent="0.2"/>
    <row r="363" s="89" customFormat="1" x14ac:dyDescent="0.2"/>
    <row r="364" s="89" customFormat="1" x14ac:dyDescent="0.2"/>
    <row r="365" s="89" customFormat="1" x14ac:dyDescent="0.2"/>
    <row r="366" s="89" customFormat="1" x14ac:dyDescent="0.2"/>
    <row r="367" s="89" customFormat="1" x14ac:dyDescent="0.2"/>
    <row r="368" s="89" customFormat="1" x14ac:dyDescent="0.2"/>
    <row r="369" s="89" customFormat="1" x14ac:dyDescent="0.2"/>
    <row r="370" s="89" customFormat="1" x14ac:dyDescent="0.2"/>
    <row r="371" s="89" customFormat="1" x14ac:dyDescent="0.2"/>
    <row r="372" s="89" customFormat="1" x14ac:dyDescent="0.2"/>
    <row r="373" s="89" customFormat="1" x14ac:dyDescent="0.2"/>
    <row r="374" s="89" customFormat="1" x14ac:dyDescent="0.2"/>
    <row r="375" s="89" customFormat="1" x14ac:dyDescent="0.2"/>
    <row r="376" s="89" customFormat="1" x14ac:dyDescent="0.2"/>
    <row r="377" s="89" customFormat="1" x14ac:dyDescent="0.2"/>
    <row r="378" s="89" customFormat="1" x14ac:dyDescent="0.2"/>
    <row r="379" s="89" customFormat="1" x14ac:dyDescent="0.2"/>
    <row r="380" s="89" customFormat="1" x14ac:dyDescent="0.2"/>
    <row r="381" s="89" customFormat="1" x14ac:dyDescent="0.2"/>
    <row r="382" s="89" customFormat="1" x14ac:dyDescent="0.2"/>
    <row r="383" s="89" customFormat="1" x14ac:dyDescent="0.2"/>
    <row r="384" s="89" customFormat="1" x14ac:dyDescent="0.2"/>
    <row r="385" s="89" customFormat="1" x14ac:dyDescent="0.2"/>
    <row r="386" s="89" customFormat="1" x14ac:dyDescent="0.2"/>
    <row r="387" s="89" customFormat="1" x14ac:dyDescent="0.2"/>
    <row r="388" s="89" customFormat="1" x14ac:dyDescent="0.2"/>
    <row r="389" s="89" customFormat="1" x14ac:dyDescent="0.2"/>
    <row r="390" s="89" customFormat="1" x14ac:dyDescent="0.2"/>
    <row r="391" s="89" customFormat="1" x14ac:dyDescent="0.2"/>
    <row r="392" s="89" customFormat="1" x14ac:dyDescent="0.2"/>
    <row r="393" s="89" customFormat="1" x14ac:dyDescent="0.2"/>
    <row r="394" s="89" customFormat="1" x14ac:dyDescent="0.2"/>
    <row r="395" s="89" customFormat="1" x14ac:dyDescent="0.2"/>
    <row r="396" s="89" customFormat="1" x14ac:dyDescent="0.2"/>
    <row r="397" s="89" customFormat="1" x14ac:dyDescent="0.2"/>
    <row r="398" s="89" customFormat="1" x14ac:dyDescent="0.2"/>
    <row r="399" s="89" customFormat="1" x14ac:dyDescent="0.2"/>
    <row r="400" s="89" customFormat="1" x14ac:dyDescent="0.2"/>
    <row r="401" s="89" customFormat="1" x14ac:dyDescent="0.2"/>
    <row r="402" s="89" customFormat="1" x14ac:dyDescent="0.2"/>
    <row r="403" s="89" customFormat="1" x14ac:dyDescent="0.2"/>
    <row r="404" s="89" customFormat="1" x14ac:dyDescent="0.2"/>
    <row r="405" s="89" customFormat="1" x14ac:dyDescent="0.2"/>
    <row r="406" s="89" customFormat="1" x14ac:dyDescent="0.2"/>
    <row r="407" s="89" customFormat="1" x14ac:dyDescent="0.2"/>
    <row r="408" s="89" customFormat="1" x14ac:dyDescent="0.2"/>
    <row r="409" s="89" customFormat="1" x14ac:dyDescent="0.2"/>
    <row r="410" s="89" customFormat="1" x14ac:dyDescent="0.2"/>
    <row r="411" s="89" customFormat="1" x14ac:dyDescent="0.2"/>
    <row r="412" s="89" customFormat="1" x14ac:dyDescent="0.2"/>
    <row r="413" s="89" customFormat="1" x14ac:dyDescent="0.2"/>
    <row r="414" s="89" customFormat="1" x14ac:dyDescent="0.2"/>
    <row r="415" s="89" customFormat="1" x14ac:dyDescent="0.2"/>
    <row r="416" s="89" customFormat="1" x14ac:dyDescent="0.2"/>
    <row r="417" s="89" customFormat="1" x14ac:dyDescent="0.2"/>
    <row r="418" s="89" customFormat="1" x14ac:dyDescent="0.2"/>
    <row r="419" s="89" customFormat="1" x14ac:dyDescent="0.2"/>
    <row r="420" s="89" customFormat="1" x14ac:dyDescent="0.2"/>
    <row r="421" s="89" customFormat="1" x14ac:dyDescent="0.2"/>
    <row r="422" s="89" customFormat="1" x14ac:dyDescent="0.2"/>
    <row r="423" s="89" customFormat="1" x14ac:dyDescent="0.2"/>
    <row r="424" s="89" customFormat="1" x14ac:dyDescent="0.2"/>
    <row r="425" s="89" customFormat="1" x14ac:dyDescent="0.2"/>
    <row r="426" s="89" customFormat="1" x14ac:dyDescent="0.2"/>
    <row r="427" s="89" customFormat="1" x14ac:dyDescent="0.2"/>
    <row r="428" s="89" customFormat="1" x14ac:dyDescent="0.2"/>
    <row r="429" s="89" customFormat="1" x14ac:dyDescent="0.2"/>
    <row r="430" s="89" customFormat="1" x14ac:dyDescent="0.2"/>
    <row r="431" s="89" customFormat="1" x14ac:dyDescent="0.2"/>
    <row r="432" s="89" customFormat="1" x14ac:dyDescent="0.2"/>
    <row r="433" s="89" customFormat="1" x14ac:dyDescent="0.2"/>
    <row r="434" s="89" customFormat="1" x14ac:dyDescent="0.2"/>
    <row r="435" s="89" customFormat="1" x14ac:dyDescent="0.2"/>
    <row r="436" s="89" customFormat="1" x14ac:dyDescent="0.2"/>
    <row r="437" s="89" customFormat="1" x14ac:dyDescent="0.2"/>
    <row r="438" s="89" customFormat="1" x14ac:dyDescent="0.2"/>
    <row r="439" s="89" customFormat="1" x14ac:dyDescent="0.2"/>
    <row r="440" s="89" customFormat="1" x14ac:dyDescent="0.2"/>
    <row r="441" s="89" customFormat="1" x14ac:dyDescent="0.2"/>
    <row r="442" s="89" customFormat="1" x14ac:dyDescent="0.2"/>
    <row r="443" s="89" customFormat="1" x14ac:dyDescent="0.2"/>
    <row r="444" s="89" customFormat="1" x14ac:dyDescent="0.2"/>
    <row r="445" s="89" customFormat="1" x14ac:dyDescent="0.2"/>
    <row r="446" s="89" customFormat="1" x14ac:dyDescent="0.2"/>
    <row r="447" s="89" customFormat="1" x14ac:dyDescent="0.2"/>
    <row r="448" s="89" customFormat="1" x14ac:dyDescent="0.2"/>
    <row r="449" s="89" customFormat="1" x14ac:dyDescent="0.2"/>
    <row r="450" s="89" customFormat="1" x14ac:dyDescent="0.2"/>
    <row r="451" s="89" customFormat="1" x14ac:dyDescent="0.2"/>
    <row r="452" s="89" customFormat="1" x14ac:dyDescent="0.2"/>
    <row r="453" s="89" customFormat="1" x14ac:dyDescent="0.2"/>
    <row r="454" s="89" customFormat="1" x14ac:dyDescent="0.2"/>
    <row r="455" s="89" customFormat="1" x14ac:dyDescent="0.2"/>
    <row r="456" s="89" customFormat="1" x14ac:dyDescent="0.2"/>
    <row r="457" s="89" customFormat="1" x14ac:dyDescent="0.2"/>
    <row r="458" s="89" customFormat="1" x14ac:dyDescent="0.2"/>
    <row r="459" s="89" customFormat="1" x14ac:dyDescent="0.2"/>
    <row r="460" s="89" customFormat="1" x14ac:dyDescent="0.2"/>
    <row r="461" s="89" customFormat="1" x14ac:dyDescent="0.2"/>
    <row r="462" s="89" customFormat="1" x14ac:dyDescent="0.2"/>
    <row r="463" s="89" customFormat="1" x14ac:dyDescent="0.2"/>
    <row r="464" s="89" customFormat="1" x14ac:dyDescent="0.2"/>
    <row r="465" s="89" customFormat="1" x14ac:dyDescent="0.2"/>
    <row r="466" s="89" customFormat="1" x14ac:dyDescent="0.2"/>
    <row r="467" s="89" customFormat="1" x14ac:dyDescent="0.2"/>
    <row r="468" s="89" customFormat="1" x14ac:dyDescent="0.2"/>
    <row r="469" s="89" customFormat="1" x14ac:dyDescent="0.2"/>
    <row r="470" s="89" customFormat="1" x14ac:dyDescent="0.2"/>
    <row r="471" s="89" customFormat="1" x14ac:dyDescent="0.2"/>
    <row r="472" s="89" customFormat="1" x14ac:dyDescent="0.2"/>
    <row r="473" s="89" customFormat="1" x14ac:dyDescent="0.2"/>
    <row r="474" s="89" customFormat="1" x14ac:dyDescent="0.2"/>
    <row r="475" s="89" customFormat="1" x14ac:dyDescent="0.2"/>
    <row r="476" s="89" customFormat="1" x14ac:dyDescent="0.2"/>
    <row r="477" s="89" customFormat="1" x14ac:dyDescent="0.2"/>
    <row r="478" s="89" customFormat="1" x14ac:dyDescent="0.2"/>
    <row r="479" s="89" customFormat="1" x14ac:dyDescent="0.2"/>
    <row r="480" s="89" customFormat="1" x14ac:dyDescent="0.2"/>
    <row r="481" s="89" customFormat="1" x14ac:dyDescent="0.2"/>
    <row r="482" s="89" customFormat="1" x14ac:dyDescent="0.2"/>
    <row r="483" s="89" customFormat="1" x14ac:dyDescent="0.2"/>
    <row r="484" s="89" customFormat="1" x14ac:dyDescent="0.2"/>
    <row r="485" s="89" customFormat="1" x14ac:dyDescent="0.2"/>
    <row r="486" s="89" customFormat="1" x14ac:dyDescent="0.2"/>
    <row r="487" s="89" customFormat="1" x14ac:dyDescent="0.2"/>
    <row r="488" s="89" customFormat="1" x14ac:dyDescent="0.2"/>
    <row r="489" s="89" customFormat="1" x14ac:dyDescent="0.2"/>
    <row r="490" s="89" customFormat="1" x14ac:dyDescent="0.2"/>
    <row r="491" s="89" customFormat="1" x14ac:dyDescent="0.2"/>
    <row r="492" s="89" customFormat="1" x14ac:dyDescent="0.2"/>
    <row r="493" s="89" customFormat="1" x14ac:dyDescent="0.2"/>
    <row r="494" s="89" customFormat="1" x14ac:dyDescent="0.2"/>
    <row r="495" s="89" customFormat="1" x14ac:dyDescent="0.2"/>
    <row r="496" s="89" customFormat="1" x14ac:dyDescent="0.2"/>
    <row r="497" s="89" customFormat="1" x14ac:dyDescent="0.2"/>
    <row r="498" s="89" customFormat="1" x14ac:dyDescent="0.2"/>
    <row r="499" s="89" customFormat="1" x14ac:dyDescent="0.2"/>
    <row r="500" s="89" customFormat="1" x14ac:dyDescent="0.2"/>
    <row r="501" s="89" customFormat="1" x14ac:dyDescent="0.2"/>
    <row r="502" s="89" customFormat="1" x14ac:dyDescent="0.2"/>
    <row r="503" s="89" customFormat="1" x14ac:dyDescent="0.2"/>
    <row r="504" s="89" customFormat="1" x14ac:dyDescent="0.2"/>
    <row r="505" s="89" customFormat="1" x14ac:dyDescent="0.2"/>
    <row r="506" s="89" customFormat="1" x14ac:dyDescent="0.2"/>
    <row r="507" s="89" customFormat="1" x14ac:dyDescent="0.2"/>
    <row r="508" s="89" customFormat="1" x14ac:dyDescent="0.2"/>
    <row r="509" s="89" customFormat="1" x14ac:dyDescent="0.2"/>
    <row r="510" s="89" customFormat="1" x14ac:dyDescent="0.2"/>
    <row r="511" s="89" customFormat="1" x14ac:dyDescent="0.2"/>
    <row r="512" s="89" customFormat="1" x14ac:dyDescent="0.2"/>
    <row r="513" s="89" customFormat="1" x14ac:dyDescent="0.2"/>
    <row r="514" s="89" customFormat="1" x14ac:dyDescent="0.2"/>
    <row r="515" s="89" customFormat="1" x14ac:dyDescent="0.2"/>
    <row r="516" s="89" customFormat="1" x14ac:dyDescent="0.2"/>
    <row r="517" s="89" customFormat="1" x14ac:dyDescent="0.2"/>
    <row r="518" s="89" customFormat="1" x14ac:dyDescent="0.2"/>
    <row r="519" s="89" customFormat="1" x14ac:dyDescent="0.2"/>
    <row r="520" s="89" customFormat="1" x14ac:dyDescent="0.2"/>
    <row r="521" s="89" customFormat="1" x14ac:dyDescent="0.2"/>
    <row r="522" s="89" customFormat="1" x14ac:dyDescent="0.2"/>
    <row r="523" s="89" customFormat="1" x14ac:dyDescent="0.2"/>
    <row r="524" s="89" customFormat="1" x14ac:dyDescent="0.2"/>
    <row r="525" s="89" customFormat="1" x14ac:dyDescent="0.2"/>
    <row r="526" s="89" customFormat="1" x14ac:dyDescent="0.2"/>
    <row r="527" s="89" customFormat="1" x14ac:dyDescent="0.2"/>
    <row r="528" s="89" customFormat="1" x14ac:dyDescent="0.2"/>
    <row r="529" s="89" customFormat="1" x14ac:dyDescent="0.2"/>
    <row r="530" s="89" customFormat="1" x14ac:dyDescent="0.2"/>
    <row r="531" s="89" customFormat="1" x14ac:dyDescent="0.2"/>
    <row r="532" s="89" customFormat="1" x14ac:dyDescent="0.2"/>
    <row r="533" s="89" customFormat="1" x14ac:dyDescent="0.2"/>
    <row r="534" s="89" customFormat="1" x14ac:dyDescent="0.2"/>
    <row r="535" s="89" customFormat="1" x14ac:dyDescent="0.2"/>
    <row r="536" s="89" customFormat="1" x14ac:dyDescent="0.2"/>
    <row r="537" s="89" customFormat="1" x14ac:dyDescent="0.2"/>
    <row r="538" s="89" customFormat="1" x14ac:dyDescent="0.2"/>
    <row r="539" s="89" customFormat="1" x14ac:dyDescent="0.2"/>
    <row r="540" s="89" customFormat="1" x14ac:dyDescent="0.2"/>
    <row r="541" s="89" customFormat="1" x14ac:dyDescent="0.2"/>
    <row r="542" s="89" customFormat="1" x14ac:dyDescent="0.2"/>
    <row r="543" s="89" customFormat="1" x14ac:dyDescent="0.2"/>
    <row r="544" s="89" customFormat="1" x14ac:dyDescent="0.2"/>
    <row r="545" s="89" customFormat="1" x14ac:dyDescent="0.2"/>
    <row r="546" s="89" customFormat="1" x14ac:dyDescent="0.2"/>
    <row r="547" s="89" customFormat="1" x14ac:dyDescent="0.2"/>
    <row r="548" s="89" customFormat="1" x14ac:dyDescent="0.2"/>
    <row r="549" s="89" customFormat="1" x14ac:dyDescent="0.2"/>
    <row r="550" s="89" customFormat="1" x14ac:dyDescent="0.2"/>
    <row r="551" s="89" customFormat="1" x14ac:dyDescent="0.2"/>
    <row r="552" s="89" customFormat="1" x14ac:dyDescent="0.2"/>
    <row r="553" s="89" customFormat="1" x14ac:dyDescent="0.2"/>
    <row r="554" s="89" customFormat="1" x14ac:dyDescent="0.2"/>
    <row r="555" s="89" customFormat="1" x14ac:dyDescent="0.2"/>
    <row r="556" s="89" customFormat="1" x14ac:dyDescent="0.2"/>
    <row r="557" s="89" customFormat="1" x14ac:dyDescent="0.2"/>
    <row r="558" s="89" customFormat="1" x14ac:dyDescent="0.2"/>
    <row r="559" s="89" customFormat="1" x14ac:dyDescent="0.2"/>
    <row r="560" s="89" customFormat="1" x14ac:dyDescent="0.2"/>
    <row r="561" s="89" customFormat="1" x14ac:dyDescent="0.2"/>
    <row r="562" s="89" customFormat="1" x14ac:dyDescent="0.2"/>
    <row r="563" s="89" customFormat="1" x14ac:dyDescent="0.2"/>
    <row r="564" s="89" customFormat="1" x14ac:dyDescent="0.2"/>
    <row r="565" s="89" customFormat="1" x14ac:dyDescent="0.2"/>
    <row r="566" s="89" customFormat="1" x14ac:dyDescent="0.2"/>
    <row r="567" s="89" customFormat="1" x14ac:dyDescent="0.2"/>
    <row r="568" s="89" customFormat="1" x14ac:dyDescent="0.2"/>
    <row r="569" s="89" customFormat="1" x14ac:dyDescent="0.2"/>
    <row r="570" s="89" customFormat="1" x14ac:dyDescent="0.2"/>
    <row r="571" s="89" customFormat="1" x14ac:dyDescent="0.2"/>
    <row r="572" s="89" customFormat="1" x14ac:dyDescent="0.2"/>
    <row r="573" s="89" customFormat="1" x14ac:dyDescent="0.2"/>
    <row r="574" s="89" customFormat="1" x14ac:dyDescent="0.2"/>
    <row r="575" s="89" customFormat="1" x14ac:dyDescent="0.2"/>
    <row r="576" s="89" customFormat="1" x14ac:dyDescent="0.2"/>
    <row r="577" s="89" customFormat="1" x14ac:dyDescent="0.2"/>
    <row r="578" s="89" customFormat="1" x14ac:dyDescent="0.2"/>
    <row r="579" s="89" customFormat="1" x14ac:dyDescent="0.2"/>
    <row r="580" s="89" customFormat="1" x14ac:dyDescent="0.2"/>
    <row r="581" s="89" customFormat="1" x14ac:dyDescent="0.2"/>
    <row r="582" s="89" customFormat="1" x14ac:dyDescent="0.2"/>
    <row r="583" s="89" customFormat="1" x14ac:dyDescent="0.2"/>
    <row r="584" s="89" customFormat="1" x14ac:dyDescent="0.2"/>
    <row r="585" s="89" customFormat="1" x14ac:dyDescent="0.2"/>
    <row r="586" s="89" customFormat="1" x14ac:dyDescent="0.2"/>
    <row r="587" s="89" customFormat="1" x14ac:dyDescent="0.2"/>
    <row r="588" s="89" customFormat="1" x14ac:dyDescent="0.2"/>
    <row r="589" s="89" customFormat="1" x14ac:dyDescent="0.2"/>
    <row r="590" s="89" customFormat="1" x14ac:dyDescent="0.2"/>
    <row r="591" s="89" customFormat="1" x14ac:dyDescent="0.2"/>
    <row r="592" s="89" customFormat="1" x14ac:dyDescent="0.2"/>
    <row r="593" s="89" customFormat="1" x14ac:dyDescent="0.2"/>
    <row r="594" s="89" customFormat="1" x14ac:dyDescent="0.2"/>
    <row r="595" s="89" customFormat="1" x14ac:dyDescent="0.2"/>
    <row r="596" s="89" customFormat="1" x14ac:dyDescent="0.2"/>
    <row r="597" s="89" customFormat="1" x14ac:dyDescent="0.2"/>
    <row r="598" s="89" customFormat="1" x14ac:dyDescent="0.2"/>
    <row r="599" s="89" customFormat="1" x14ac:dyDescent="0.2"/>
    <row r="600" s="89" customFormat="1" x14ac:dyDescent="0.2"/>
    <row r="601" s="89" customFormat="1" x14ac:dyDescent="0.2"/>
    <row r="602" s="89" customFormat="1" x14ac:dyDescent="0.2"/>
    <row r="603" s="89" customFormat="1" x14ac:dyDescent="0.2"/>
    <row r="604" s="89" customFormat="1" x14ac:dyDescent="0.2"/>
    <row r="605" s="89" customFormat="1" x14ac:dyDescent="0.2"/>
    <row r="606" s="89" customFormat="1" x14ac:dyDescent="0.2"/>
    <row r="607" s="89" customFormat="1" x14ac:dyDescent="0.2"/>
    <row r="608" s="89" customFormat="1" x14ac:dyDescent="0.2"/>
    <row r="609" s="89" customFormat="1" x14ac:dyDescent="0.2"/>
    <row r="610" s="89" customFormat="1" x14ac:dyDescent="0.2"/>
    <row r="611" s="89" customFormat="1" x14ac:dyDescent="0.2"/>
    <row r="612" s="89" customFormat="1" x14ac:dyDescent="0.2"/>
    <row r="613" s="89" customFormat="1" x14ac:dyDescent="0.2"/>
    <row r="614" s="89" customFormat="1" x14ac:dyDescent="0.2"/>
    <row r="615" s="89" customFormat="1" x14ac:dyDescent="0.2"/>
    <row r="616" s="89" customFormat="1" x14ac:dyDescent="0.2"/>
    <row r="617" s="89" customFormat="1" x14ac:dyDescent="0.2"/>
    <row r="618" s="89" customFormat="1" x14ac:dyDescent="0.2"/>
    <row r="619" s="89" customFormat="1" x14ac:dyDescent="0.2"/>
    <row r="620" s="89" customFormat="1" x14ac:dyDescent="0.2"/>
    <row r="621" s="89" customFormat="1" x14ac:dyDescent="0.2"/>
    <row r="622" s="89" customFormat="1" x14ac:dyDescent="0.2"/>
    <row r="623" s="89" customFormat="1" x14ac:dyDescent="0.2"/>
    <row r="624" s="89" customFormat="1" x14ac:dyDescent="0.2"/>
    <row r="625" s="89" customFormat="1" x14ac:dyDescent="0.2"/>
    <row r="626" s="89" customFormat="1" x14ac:dyDescent="0.2"/>
    <row r="627" s="89" customFormat="1" x14ac:dyDescent="0.2"/>
    <row r="628" s="89" customFormat="1" x14ac:dyDescent="0.2"/>
    <row r="629" s="89" customFormat="1" x14ac:dyDescent="0.2"/>
    <row r="630" s="89" customFormat="1" x14ac:dyDescent="0.2"/>
    <row r="631" s="89" customFormat="1" x14ac:dyDescent="0.2"/>
    <row r="632" s="89" customFormat="1" x14ac:dyDescent="0.2"/>
    <row r="633" s="89" customFormat="1" x14ac:dyDescent="0.2"/>
    <row r="634" s="89" customFormat="1" x14ac:dyDescent="0.2"/>
    <row r="635" s="89" customFormat="1" x14ac:dyDescent="0.2"/>
    <row r="636" s="89" customFormat="1" x14ac:dyDescent="0.2"/>
    <row r="637" s="89" customFormat="1" x14ac:dyDescent="0.2"/>
    <row r="638" s="89" customFormat="1" x14ac:dyDescent="0.2"/>
    <row r="639" s="89" customFormat="1" x14ac:dyDescent="0.2"/>
    <row r="640" s="89" customFormat="1" x14ac:dyDescent="0.2"/>
    <row r="641" s="89" customFormat="1" x14ac:dyDescent="0.2"/>
    <row r="642" s="89" customFormat="1" x14ac:dyDescent="0.2"/>
    <row r="643" s="89" customFormat="1" x14ac:dyDescent="0.2"/>
    <row r="644" s="89" customFormat="1" x14ac:dyDescent="0.2"/>
    <row r="645" s="89" customFormat="1" x14ac:dyDescent="0.2"/>
    <row r="646" s="89" customFormat="1" x14ac:dyDescent="0.2"/>
    <row r="647" s="89" customFormat="1" x14ac:dyDescent="0.2"/>
    <row r="648" s="89" customFormat="1" x14ac:dyDescent="0.2"/>
    <row r="649" s="89" customFormat="1" x14ac:dyDescent="0.2"/>
    <row r="650" s="89" customFormat="1" x14ac:dyDescent="0.2"/>
    <row r="651" s="89" customFormat="1" x14ac:dyDescent="0.2"/>
    <row r="652" s="89" customFormat="1" x14ac:dyDescent="0.2"/>
    <row r="653" s="89" customFormat="1" x14ac:dyDescent="0.2"/>
    <row r="654" s="89" customFormat="1" x14ac:dyDescent="0.2"/>
    <row r="655" s="89" customFormat="1" x14ac:dyDescent="0.2"/>
    <row r="656" s="89" customFormat="1" x14ac:dyDescent="0.2"/>
    <row r="657" s="89" customFormat="1" x14ac:dyDescent="0.2"/>
    <row r="658" s="89" customFormat="1" x14ac:dyDescent="0.2"/>
    <row r="659" s="89" customFormat="1" x14ac:dyDescent="0.2"/>
    <row r="660" s="89" customFormat="1" x14ac:dyDescent="0.2"/>
    <row r="661" s="89" customFormat="1" x14ac:dyDescent="0.2"/>
    <row r="662" s="89" customFormat="1" x14ac:dyDescent="0.2"/>
    <row r="663" s="89" customFormat="1" x14ac:dyDescent="0.2"/>
    <row r="664" s="89" customFormat="1" x14ac:dyDescent="0.2"/>
    <row r="665" s="89" customFormat="1" x14ac:dyDescent="0.2"/>
    <row r="666" s="89" customFormat="1" x14ac:dyDescent="0.2"/>
    <row r="667" s="89" customFormat="1" x14ac:dyDescent="0.2"/>
    <row r="668" s="89" customFormat="1" x14ac:dyDescent="0.2"/>
    <row r="669" s="89" customFormat="1" x14ac:dyDescent="0.2"/>
    <row r="670" s="89" customFormat="1" x14ac:dyDescent="0.2"/>
    <row r="671" s="89" customFormat="1" x14ac:dyDescent="0.2"/>
    <row r="672" s="89" customFormat="1" x14ac:dyDescent="0.2"/>
    <row r="673" s="89" customFormat="1" x14ac:dyDescent="0.2"/>
    <row r="674" s="89" customFormat="1" x14ac:dyDescent="0.2"/>
    <row r="675" s="89" customFormat="1" x14ac:dyDescent="0.2"/>
    <row r="676" s="89" customFormat="1" x14ac:dyDescent="0.2"/>
    <row r="677" s="89" customFormat="1" x14ac:dyDescent="0.2"/>
    <row r="678" s="89" customFormat="1" x14ac:dyDescent="0.2"/>
    <row r="679" s="89" customFormat="1" x14ac:dyDescent="0.2"/>
    <row r="680" s="89" customFormat="1" x14ac:dyDescent="0.2"/>
    <row r="681" s="89" customFormat="1" x14ac:dyDescent="0.2"/>
    <row r="682" s="89" customFormat="1" x14ac:dyDescent="0.2"/>
    <row r="683" s="89" customFormat="1" x14ac:dyDescent="0.2"/>
    <row r="684" s="89" customFormat="1" x14ac:dyDescent="0.2"/>
    <row r="685" s="89" customFormat="1" x14ac:dyDescent="0.2"/>
    <row r="686" s="89" customFormat="1" x14ac:dyDescent="0.2"/>
    <row r="687" s="89" customFormat="1" x14ac:dyDescent="0.2"/>
    <row r="688" s="89" customFormat="1" x14ac:dyDescent="0.2"/>
    <row r="689" s="89" customFormat="1" x14ac:dyDescent="0.2"/>
    <row r="690" s="89" customFormat="1" x14ac:dyDescent="0.2"/>
    <row r="691" s="89" customFormat="1" x14ac:dyDescent="0.2"/>
    <row r="692" s="89" customFormat="1" x14ac:dyDescent="0.2"/>
    <row r="693" s="89" customFormat="1" x14ac:dyDescent="0.2"/>
    <row r="694" s="89" customFormat="1" x14ac:dyDescent="0.2"/>
    <row r="695" s="89" customFormat="1" x14ac:dyDescent="0.2"/>
    <row r="696" s="89" customFormat="1" x14ac:dyDescent="0.2"/>
    <row r="697" s="89" customFormat="1" x14ac:dyDescent="0.2"/>
    <row r="698" s="89" customFormat="1" x14ac:dyDescent="0.2"/>
    <row r="699" s="89" customFormat="1" x14ac:dyDescent="0.2"/>
    <row r="700" s="89" customFormat="1" x14ac:dyDescent="0.2"/>
    <row r="701" s="89" customFormat="1" x14ac:dyDescent="0.2"/>
    <row r="702" s="89" customFormat="1" x14ac:dyDescent="0.2"/>
    <row r="703" s="89" customFormat="1" x14ac:dyDescent="0.2"/>
    <row r="704" s="89" customFormat="1" x14ac:dyDescent="0.2"/>
    <row r="705" s="89" customFormat="1" x14ac:dyDescent="0.2"/>
    <row r="706" s="89" customFormat="1" x14ac:dyDescent="0.2"/>
    <row r="707" s="89" customFormat="1" x14ac:dyDescent="0.2"/>
    <row r="708" s="89" customFormat="1" x14ac:dyDescent="0.2"/>
    <row r="709" s="89" customFormat="1" x14ac:dyDescent="0.2"/>
    <row r="710" s="89" customFormat="1" x14ac:dyDescent="0.2"/>
    <row r="711" s="89" customFormat="1" x14ac:dyDescent="0.2"/>
    <row r="712" s="89" customFormat="1" x14ac:dyDescent="0.2"/>
    <row r="713" s="89" customFormat="1" x14ac:dyDescent="0.2"/>
    <row r="714" s="89" customFormat="1" x14ac:dyDescent="0.2"/>
    <row r="715" s="89" customFormat="1" x14ac:dyDescent="0.2"/>
    <row r="716" s="89" customFormat="1" x14ac:dyDescent="0.2"/>
    <row r="717" s="89" customFormat="1" x14ac:dyDescent="0.2"/>
    <row r="718" s="89" customFormat="1" x14ac:dyDescent="0.2"/>
    <row r="719" s="89" customFormat="1" x14ac:dyDescent="0.2"/>
    <row r="720" s="89" customFormat="1" x14ac:dyDescent="0.2"/>
    <row r="721" s="89" customFormat="1" x14ac:dyDescent="0.2"/>
    <row r="722" s="89" customFormat="1" x14ac:dyDescent="0.2"/>
    <row r="723" s="89" customFormat="1" x14ac:dyDescent="0.2"/>
    <row r="724" s="89" customFormat="1" x14ac:dyDescent="0.2"/>
    <row r="725" s="89" customFormat="1" x14ac:dyDescent="0.2"/>
    <row r="726" s="89" customFormat="1" x14ac:dyDescent="0.2"/>
    <row r="727" s="89" customFormat="1" x14ac:dyDescent="0.2"/>
    <row r="728" s="89" customFormat="1" x14ac:dyDescent="0.2"/>
    <row r="729" s="89" customFormat="1" x14ac:dyDescent="0.2"/>
    <row r="730" s="89" customFormat="1" x14ac:dyDescent="0.2"/>
    <row r="731" s="89" customFormat="1" x14ac:dyDescent="0.2"/>
    <row r="732" s="89" customFormat="1" x14ac:dyDescent="0.2"/>
    <row r="733" s="89" customFormat="1" x14ac:dyDescent="0.2"/>
    <row r="734" s="89" customFormat="1" x14ac:dyDescent="0.2"/>
    <row r="735" s="89" customFormat="1" x14ac:dyDescent="0.2"/>
    <row r="736" s="89" customFormat="1" x14ac:dyDescent="0.2"/>
    <row r="737" s="89" customFormat="1" x14ac:dyDescent="0.2"/>
    <row r="738" s="89" customFormat="1" x14ac:dyDescent="0.2"/>
    <row r="739" s="89" customFormat="1" x14ac:dyDescent="0.2"/>
    <row r="740" s="89" customFormat="1" x14ac:dyDescent="0.2"/>
  </sheetData>
  <sheetProtection algorithmName="SHA-512" hashValue="vBRO45VzXs9cGEfjd+jrFB92Zg0eq4n4Rm4n4UGQlnkpfwvrvSLBFXmv6o16Ba++fjNQNMIQlEGc0VAIRSajMA==" saltValue="mwAX+wRze3fzDNXq2UMLwg==" spinCount="100000" sheet="1" objects="1" scenarios="1"/>
  <mergeCells count="1">
    <mergeCell ref="L2:Q2"/>
  </mergeCells>
  <phoneticPr fontId="11" type="noConversion"/>
  <pageMargins left="0.7" right="0.7" top="0.78740157499999996" bottom="0.78740157499999996"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182D-A05F-48F7-83FA-44043B5D9812}">
  <dimension ref="A1:L718"/>
  <sheetViews>
    <sheetView zoomScale="130" zoomScaleNormal="130" workbookViewId="0">
      <selection activeCell="I14" sqref="I14"/>
    </sheetView>
  </sheetViews>
  <sheetFormatPr baseColWidth="10" defaultColWidth="11.5703125" defaultRowHeight="12.75" x14ac:dyDescent="0.2"/>
  <cols>
    <col min="1" max="1" width="2.85546875" style="48" customWidth="1"/>
    <col min="2" max="2" width="12.42578125" style="89" customWidth="1"/>
    <col min="3" max="3" width="42" style="89" customWidth="1"/>
    <col min="4" max="4" width="16.7109375" style="89" customWidth="1"/>
    <col min="5" max="5" width="66.28515625" style="89" customWidth="1"/>
    <col min="6" max="6" width="0.85546875" style="89" customWidth="1"/>
    <col min="7" max="7" width="19.42578125" style="89" customWidth="1"/>
    <col min="8" max="8" width="0.85546875" style="108" customWidth="1"/>
    <col min="9" max="9" width="19.5703125" style="48" bestFit="1" customWidth="1"/>
    <col min="10" max="10" width="22" style="48" bestFit="1" customWidth="1"/>
    <col min="11" max="11" width="3.5703125" style="48" customWidth="1"/>
    <col min="12" max="16384" width="11.5703125" style="48"/>
  </cols>
  <sheetData>
    <row r="1" spans="1:11" ht="33" customHeight="1" x14ac:dyDescent="0.2">
      <c r="A1" s="10"/>
      <c r="B1" s="6" t="s">
        <v>63</v>
      </c>
      <c r="C1" s="7"/>
      <c r="D1" s="7"/>
      <c r="E1" s="7"/>
      <c r="F1" s="10"/>
      <c r="G1" s="9"/>
      <c r="H1" s="15"/>
      <c r="I1" s="10"/>
      <c r="J1" s="10"/>
      <c r="K1" s="10"/>
    </row>
    <row r="2" spans="1:11" s="49" customFormat="1" ht="21.75" customHeight="1" x14ac:dyDescent="0.2">
      <c r="A2" s="3"/>
      <c r="B2" s="9"/>
      <c r="C2" s="9"/>
      <c r="D2" s="9"/>
      <c r="E2" s="9"/>
      <c r="F2" s="3"/>
      <c r="G2" s="37" t="s">
        <v>46</v>
      </c>
      <c r="H2" s="13"/>
      <c r="I2" s="119" t="s">
        <v>38</v>
      </c>
      <c r="J2" s="119"/>
      <c r="K2" s="3"/>
    </row>
    <row r="3" spans="1:11" ht="44.25" customHeight="1" x14ac:dyDescent="0.2">
      <c r="A3" s="10"/>
      <c r="B3" s="41" t="s">
        <v>6</v>
      </c>
      <c r="C3" s="42" t="s">
        <v>22</v>
      </c>
      <c r="D3" s="42" t="s">
        <v>23</v>
      </c>
      <c r="E3" s="43" t="s">
        <v>24</v>
      </c>
      <c r="F3" s="12" t="s">
        <v>45</v>
      </c>
      <c r="G3" s="41" t="s">
        <v>11</v>
      </c>
      <c r="H3" s="12" t="s">
        <v>39</v>
      </c>
      <c r="I3" s="41" t="s">
        <v>5</v>
      </c>
      <c r="J3" s="41" t="s">
        <v>14</v>
      </c>
      <c r="K3" s="10"/>
    </row>
    <row r="4" spans="1:11" s="62" customFormat="1" ht="25.5" x14ac:dyDescent="0.2">
      <c r="A4" s="58"/>
      <c r="B4" s="51">
        <v>1057</v>
      </c>
      <c r="C4" s="92" t="s">
        <v>76</v>
      </c>
      <c r="D4" s="93" t="s">
        <v>25</v>
      </c>
      <c r="E4" s="94" t="s">
        <v>67</v>
      </c>
      <c r="F4" s="22"/>
      <c r="G4" s="38">
        <v>926</v>
      </c>
      <c r="H4" s="22"/>
      <c r="I4" s="23"/>
      <c r="J4" s="56">
        <f>G4*Tabelle142[[#This Row],[Angebotspreis]]</f>
        <v>0</v>
      </c>
      <c r="K4" s="58"/>
    </row>
    <row r="5" spans="1:11" s="62" customFormat="1" ht="25.5" x14ac:dyDescent="0.2">
      <c r="A5" s="58"/>
      <c r="B5" s="51">
        <v>1058</v>
      </c>
      <c r="C5" s="92" t="s">
        <v>85</v>
      </c>
      <c r="D5" s="93" t="s">
        <v>25</v>
      </c>
      <c r="E5" s="94" t="s">
        <v>68</v>
      </c>
      <c r="F5" s="22"/>
      <c r="G5" s="38">
        <v>162</v>
      </c>
      <c r="H5" s="22"/>
      <c r="I5" s="23"/>
      <c r="J5" s="56">
        <f>G5*Tabelle142[[#This Row],[Angebotspreis]]</f>
        <v>0</v>
      </c>
      <c r="K5" s="58"/>
    </row>
    <row r="6" spans="1:11" s="62" customFormat="1" ht="25.5" x14ac:dyDescent="0.2">
      <c r="A6" s="58"/>
      <c r="B6" s="51">
        <v>1059</v>
      </c>
      <c r="C6" s="92" t="s">
        <v>86</v>
      </c>
      <c r="D6" s="93" t="s">
        <v>25</v>
      </c>
      <c r="E6" s="94" t="s">
        <v>69</v>
      </c>
      <c r="F6" s="22"/>
      <c r="G6" s="38">
        <v>41</v>
      </c>
      <c r="H6" s="22"/>
      <c r="I6" s="23"/>
      <c r="J6" s="56">
        <f>G6*Tabelle142[[#This Row],[Angebotspreis]]</f>
        <v>0</v>
      </c>
      <c r="K6" s="58"/>
    </row>
    <row r="7" spans="1:11" s="62" customFormat="1" ht="25.5" x14ac:dyDescent="0.2">
      <c r="A7" s="58"/>
      <c r="B7" s="51">
        <v>1060</v>
      </c>
      <c r="C7" s="92" t="s">
        <v>77</v>
      </c>
      <c r="D7" s="93" t="s">
        <v>25</v>
      </c>
      <c r="E7" s="95" t="s">
        <v>73</v>
      </c>
      <c r="F7" s="22"/>
      <c r="G7" s="38">
        <v>683</v>
      </c>
      <c r="H7" s="22"/>
      <c r="I7" s="23"/>
      <c r="J7" s="56">
        <f>G7*Tabelle142[[#This Row],[Angebotspreis]]</f>
        <v>0</v>
      </c>
      <c r="K7" s="58"/>
    </row>
    <row r="8" spans="1:11" s="62" customFormat="1" ht="25.5" x14ac:dyDescent="0.2">
      <c r="A8" s="58"/>
      <c r="B8" s="51">
        <v>1061</v>
      </c>
      <c r="C8" s="92" t="s">
        <v>78</v>
      </c>
      <c r="D8" s="93" t="s">
        <v>25</v>
      </c>
      <c r="E8" s="94" t="s">
        <v>74</v>
      </c>
      <c r="F8" s="22"/>
      <c r="G8" s="38">
        <v>479</v>
      </c>
      <c r="H8" s="22"/>
      <c r="I8" s="23"/>
      <c r="J8" s="56">
        <f>G8*Tabelle142[[#This Row],[Angebotspreis]]</f>
        <v>0</v>
      </c>
      <c r="K8" s="58"/>
    </row>
    <row r="9" spans="1:11" s="62" customFormat="1" ht="25.5" x14ac:dyDescent="0.2">
      <c r="A9" s="58"/>
      <c r="B9" s="51">
        <v>1062</v>
      </c>
      <c r="C9" s="92" t="s">
        <v>79</v>
      </c>
      <c r="D9" s="93" t="s">
        <v>25</v>
      </c>
      <c r="E9" s="94" t="s">
        <v>75</v>
      </c>
      <c r="F9" s="22"/>
      <c r="G9" s="38">
        <v>240</v>
      </c>
      <c r="H9" s="22"/>
      <c r="I9" s="23"/>
      <c r="J9" s="56">
        <f>G9*Tabelle142[[#This Row],[Angebotspreis]]</f>
        <v>0</v>
      </c>
      <c r="K9" s="58"/>
    </row>
    <row r="10" spans="1:11" s="62" customFormat="1" ht="25.5" x14ac:dyDescent="0.2">
      <c r="A10" s="58"/>
      <c r="B10" s="51">
        <v>1063</v>
      </c>
      <c r="C10" s="92" t="s">
        <v>80</v>
      </c>
      <c r="D10" s="93" t="s">
        <v>25</v>
      </c>
      <c r="E10" s="94" t="s">
        <v>70</v>
      </c>
      <c r="F10" s="22"/>
      <c r="G10" s="38">
        <v>5</v>
      </c>
      <c r="H10" s="22"/>
      <c r="I10" s="23"/>
      <c r="J10" s="56">
        <f>G10*Tabelle142[[#This Row],[Angebotspreis]]</f>
        <v>0</v>
      </c>
      <c r="K10" s="58"/>
    </row>
    <row r="11" spans="1:11" s="62" customFormat="1" ht="27.75" x14ac:dyDescent="0.2">
      <c r="A11" s="58"/>
      <c r="B11" s="51">
        <v>1064</v>
      </c>
      <c r="C11" s="92" t="s">
        <v>81</v>
      </c>
      <c r="D11" s="93" t="s">
        <v>25</v>
      </c>
      <c r="E11" s="94" t="s">
        <v>71</v>
      </c>
      <c r="F11" s="22"/>
      <c r="G11" s="38">
        <v>8</v>
      </c>
      <c r="H11" s="22"/>
      <c r="I11" s="23"/>
      <c r="J11" s="56">
        <f>G11*Tabelle142[[#This Row],[Angebotspreis]]</f>
        <v>0</v>
      </c>
      <c r="K11" s="58"/>
    </row>
    <row r="12" spans="1:11" s="62" customFormat="1" ht="27.75" x14ac:dyDescent="0.2">
      <c r="A12" s="58"/>
      <c r="B12" s="51">
        <v>1065</v>
      </c>
      <c r="C12" s="92" t="s">
        <v>82</v>
      </c>
      <c r="D12" s="93" t="s">
        <v>25</v>
      </c>
      <c r="E12" s="94" t="s">
        <v>72</v>
      </c>
      <c r="F12" s="22"/>
      <c r="G12" s="38">
        <v>5</v>
      </c>
      <c r="H12" s="22"/>
      <c r="I12" s="23"/>
      <c r="J12" s="56">
        <f>G12*Tabelle142[[#This Row],[Angebotspreis]]</f>
        <v>0</v>
      </c>
      <c r="K12" s="58"/>
    </row>
    <row r="13" spans="1:11" s="62" customFormat="1" x14ac:dyDescent="0.2">
      <c r="A13" s="58"/>
      <c r="B13" s="51">
        <v>1066</v>
      </c>
      <c r="C13" s="92" t="s">
        <v>49</v>
      </c>
      <c r="D13" s="93" t="s">
        <v>25</v>
      </c>
      <c r="E13" s="94" t="s">
        <v>51</v>
      </c>
      <c r="F13" s="22"/>
      <c r="G13" s="38">
        <v>2</v>
      </c>
      <c r="H13" s="22"/>
      <c r="I13" s="23"/>
      <c r="J13" s="56">
        <f>G13*Tabelle142[[#This Row],[Angebotspreis]]</f>
        <v>0</v>
      </c>
      <c r="K13" s="58"/>
    </row>
    <row r="14" spans="1:11" s="62" customFormat="1" x14ac:dyDescent="0.2">
      <c r="A14" s="58"/>
      <c r="B14" s="51">
        <v>1067</v>
      </c>
      <c r="C14" s="92" t="s">
        <v>50</v>
      </c>
      <c r="D14" s="96" t="s">
        <v>25</v>
      </c>
      <c r="E14" s="60" t="s">
        <v>52</v>
      </c>
      <c r="F14" s="22"/>
      <c r="G14" s="38">
        <v>25</v>
      </c>
      <c r="H14" s="22"/>
      <c r="I14" s="23"/>
      <c r="J14" s="56">
        <f>G14*Tabelle142[[#This Row],[Angebotspreis]]</f>
        <v>0</v>
      </c>
      <c r="K14" s="58"/>
    </row>
    <row r="15" spans="1:11" s="64" customFormat="1" ht="25.5" x14ac:dyDescent="0.2">
      <c r="A15" s="63"/>
      <c r="B15" s="51">
        <v>1068</v>
      </c>
      <c r="C15" s="95" t="s">
        <v>83</v>
      </c>
      <c r="D15" s="97" t="s">
        <v>25</v>
      </c>
      <c r="E15" s="94" t="s">
        <v>164</v>
      </c>
      <c r="F15" s="26"/>
      <c r="G15" s="38">
        <v>500</v>
      </c>
      <c r="H15" s="26"/>
      <c r="I15" s="23"/>
      <c r="J15" s="56">
        <f>G15*Tabelle142[[#This Row],[Angebotspreis]]</f>
        <v>0</v>
      </c>
      <c r="K15" s="63"/>
    </row>
    <row r="16" spans="1:11" s="64" customFormat="1" ht="25.5" x14ac:dyDescent="0.2">
      <c r="A16" s="63"/>
      <c r="B16" s="51">
        <v>1069</v>
      </c>
      <c r="C16" s="94" t="s">
        <v>84</v>
      </c>
      <c r="D16" s="97" t="s">
        <v>25</v>
      </c>
      <c r="E16" s="94" t="s">
        <v>165</v>
      </c>
      <c r="F16" s="26"/>
      <c r="G16" s="38">
        <v>316</v>
      </c>
      <c r="H16" s="26"/>
      <c r="I16" s="23"/>
      <c r="J16" s="56">
        <f>G16*Tabelle142[[#This Row],[Angebotspreis]]</f>
        <v>0</v>
      </c>
      <c r="K16" s="63"/>
    </row>
    <row r="17" spans="1:11" s="62" customFormat="1" ht="25.5" x14ac:dyDescent="0.2">
      <c r="A17" s="58"/>
      <c r="B17" s="51">
        <v>1070</v>
      </c>
      <c r="C17" s="92" t="s">
        <v>43</v>
      </c>
      <c r="D17" s="96" t="s">
        <v>25</v>
      </c>
      <c r="E17" s="94" t="s">
        <v>154</v>
      </c>
      <c r="F17" s="22"/>
      <c r="G17" s="38">
        <v>141</v>
      </c>
      <c r="H17" s="22"/>
      <c r="I17" s="23"/>
      <c r="J17" s="56">
        <f>G17*Tabelle142[[#This Row],[Angebotspreis]]</f>
        <v>0</v>
      </c>
      <c r="K17" s="58"/>
    </row>
    <row r="18" spans="1:11" s="62" customFormat="1" ht="25.5" x14ac:dyDescent="0.2">
      <c r="A18" s="58"/>
      <c r="B18" s="51">
        <v>1071</v>
      </c>
      <c r="C18" s="92" t="s">
        <v>27</v>
      </c>
      <c r="D18" s="96" t="s">
        <v>25</v>
      </c>
      <c r="E18" s="94" t="s">
        <v>155</v>
      </c>
      <c r="F18" s="22"/>
      <c r="G18" s="38">
        <v>12</v>
      </c>
      <c r="H18" s="22"/>
      <c r="I18" s="23"/>
      <c r="J18" s="56">
        <f>G18*Tabelle142[[#This Row],[Angebotspreis]]</f>
        <v>0</v>
      </c>
      <c r="K18" s="58"/>
    </row>
    <row r="19" spans="1:11" s="62" customFormat="1" ht="25.5" x14ac:dyDescent="0.2">
      <c r="A19" s="58"/>
      <c r="B19" s="51">
        <v>1072</v>
      </c>
      <c r="C19" s="51" t="s">
        <v>37</v>
      </c>
      <c r="D19" s="96" t="s">
        <v>25</v>
      </c>
      <c r="E19" s="94" t="s">
        <v>166</v>
      </c>
      <c r="F19" s="22"/>
      <c r="G19" s="38">
        <v>2</v>
      </c>
      <c r="H19" s="22"/>
      <c r="I19" s="23"/>
      <c r="J19" s="56">
        <f>G19*Tabelle142[[#This Row],[Angebotspreis]]</f>
        <v>0</v>
      </c>
      <c r="K19" s="58"/>
    </row>
    <row r="20" spans="1:11" s="62" customFormat="1" ht="38.25" x14ac:dyDescent="0.2">
      <c r="A20" s="58"/>
      <c r="B20" s="51">
        <v>1073</v>
      </c>
      <c r="C20" s="54" t="s">
        <v>108</v>
      </c>
      <c r="D20" s="98" t="s">
        <v>25</v>
      </c>
      <c r="E20" s="95" t="s">
        <v>139</v>
      </c>
      <c r="F20" s="22"/>
      <c r="G20" s="38">
        <v>2</v>
      </c>
      <c r="H20" s="22"/>
      <c r="I20" s="23"/>
      <c r="J20" s="56">
        <f>G20*Tabelle142[[#This Row],[Angebotspreis]]</f>
        <v>0</v>
      </c>
      <c r="K20" s="58"/>
    </row>
    <row r="21" spans="1:11" s="62" customFormat="1" ht="38.25" x14ac:dyDescent="0.2">
      <c r="A21" s="58"/>
      <c r="B21" s="51">
        <v>1074</v>
      </c>
      <c r="C21" s="54" t="s">
        <v>53</v>
      </c>
      <c r="D21" s="98" t="s">
        <v>25</v>
      </c>
      <c r="E21" s="95" t="s">
        <v>167</v>
      </c>
      <c r="F21" s="22"/>
      <c r="G21" s="39">
        <v>15</v>
      </c>
      <c r="H21" s="22"/>
      <c r="I21" s="23"/>
      <c r="J21" s="56">
        <f>G21*Tabelle142[[#This Row],[Angebotspreis]]</f>
        <v>0</v>
      </c>
      <c r="K21" s="58"/>
    </row>
    <row r="22" spans="1:11" s="62" customFormat="1" ht="38.25" x14ac:dyDescent="0.2">
      <c r="A22" s="58"/>
      <c r="B22" s="51">
        <v>1075</v>
      </c>
      <c r="C22" s="54" t="s">
        <v>54</v>
      </c>
      <c r="D22" s="98" t="s">
        <v>25</v>
      </c>
      <c r="E22" s="95" t="s">
        <v>168</v>
      </c>
      <c r="F22" s="22"/>
      <c r="G22" s="39">
        <v>7</v>
      </c>
      <c r="H22" s="22"/>
      <c r="I22" s="23"/>
      <c r="J22" s="56">
        <f>G22*Tabelle142[[#This Row],[Angebotspreis]]</f>
        <v>0</v>
      </c>
      <c r="K22" s="58"/>
    </row>
    <row r="23" spans="1:11" s="69" customFormat="1" ht="25.5" x14ac:dyDescent="0.2">
      <c r="A23" s="67"/>
      <c r="B23" s="51">
        <v>1076</v>
      </c>
      <c r="C23" s="54" t="s">
        <v>55</v>
      </c>
      <c r="D23" s="98" t="s">
        <v>25</v>
      </c>
      <c r="E23" s="95" t="s">
        <v>169</v>
      </c>
      <c r="F23" s="22"/>
      <c r="G23" s="39">
        <v>19</v>
      </c>
      <c r="H23" s="22"/>
      <c r="I23" s="23"/>
      <c r="J23" s="56">
        <f>G23*Tabelle142[[#This Row],[Angebotspreis]]</f>
        <v>0</v>
      </c>
      <c r="K23" s="67"/>
    </row>
    <row r="24" spans="1:11" s="62" customFormat="1" ht="25.5" x14ac:dyDescent="0.2">
      <c r="A24" s="58"/>
      <c r="B24" s="51">
        <v>1077</v>
      </c>
      <c r="C24" s="54" t="s">
        <v>56</v>
      </c>
      <c r="D24" s="98" t="s">
        <v>25</v>
      </c>
      <c r="E24" s="95" t="s">
        <v>170</v>
      </c>
      <c r="F24" s="22"/>
      <c r="G24" s="39">
        <v>8</v>
      </c>
      <c r="H24" s="22"/>
      <c r="I24" s="23"/>
      <c r="J24" s="56">
        <f>G24*Tabelle142[[#This Row],[Angebotspreis]]</f>
        <v>0</v>
      </c>
      <c r="K24" s="58"/>
    </row>
    <row r="25" spans="1:11" s="62" customFormat="1" ht="38.25" x14ac:dyDescent="0.2">
      <c r="A25" s="58"/>
      <c r="B25" s="51">
        <v>1078</v>
      </c>
      <c r="C25" s="95" t="s">
        <v>57</v>
      </c>
      <c r="D25" s="98" t="s">
        <v>25</v>
      </c>
      <c r="E25" s="95" t="s">
        <v>171</v>
      </c>
      <c r="F25" s="22"/>
      <c r="G25" s="39">
        <v>12</v>
      </c>
      <c r="H25" s="22"/>
      <c r="I25" s="23"/>
      <c r="J25" s="56">
        <f>G25*Tabelle142[[#This Row],[Angebotspreis]]</f>
        <v>0</v>
      </c>
      <c r="K25" s="58"/>
    </row>
    <row r="26" spans="1:11" s="62" customFormat="1" ht="38.25" x14ac:dyDescent="0.2">
      <c r="A26" s="58"/>
      <c r="B26" s="51">
        <v>1079</v>
      </c>
      <c r="C26" s="95" t="s">
        <v>58</v>
      </c>
      <c r="D26" s="98" t="s">
        <v>25</v>
      </c>
      <c r="E26" s="95" t="s">
        <v>172</v>
      </c>
      <c r="F26" s="22"/>
      <c r="G26" s="39">
        <v>5</v>
      </c>
      <c r="H26" s="22"/>
      <c r="I26" s="23"/>
      <c r="J26" s="56">
        <f>G26*Tabelle142[[#This Row],[Angebotspreis]]</f>
        <v>0</v>
      </c>
      <c r="K26" s="58"/>
    </row>
    <row r="27" spans="1:11" s="62" customFormat="1" x14ac:dyDescent="0.2">
      <c r="A27" s="19"/>
      <c r="B27" s="51">
        <v>1080</v>
      </c>
      <c r="C27" s="51" t="s">
        <v>30</v>
      </c>
      <c r="D27" s="96" t="s">
        <v>25</v>
      </c>
      <c r="E27" s="94" t="s">
        <v>31</v>
      </c>
      <c r="F27" s="22"/>
      <c r="G27" s="38">
        <v>157</v>
      </c>
      <c r="H27" s="22"/>
      <c r="I27" s="23"/>
      <c r="J27" s="56">
        <f>G27*Tabelle142[[#This Row],[Angebotspreis]]</f>
        <v>0</v>
      </c>
      <c r="K27" s="58"/>
    </row>
    <row r="28" spans="1:11" s="100" customFormat="1" ht="25.5" x14ac:dyDescent="0.2">
      <c r="A28" s="19"/>
      <c r="B28" s="51">
        <v>1081</v>
      </c>
      <c r="C28" s="51" t="s">
        <v>26</v>
      </c>
      <c r="D28" s="93" t="s">
        <v>25</v>
      </c>
      <c r="E28" s="94" t="s">
        <v>48</v>
      </c>
      <c r="F28" s="22"/>
      <c r="G28" s="38">
        <v>3</v>
      </c>
      <c r="H28" s="22"/>
      <c r="I28" s="21"/>
      <c r="J28" s="99">
        <f>G28*Tabelle142[[#This Row],[Angebotspreis]]</f>
        <v>0</v>
      </c>
      <c r="K28" s="58"/>
    </row>
    <row r="29" spans="1:11" s="100" customFormat="1" ht="51" x14ac:dyDescent="0.2">
      <c r="A29" s="19"/>
      <c r="B29" s="51">
        <v>1082</v>
      </c>
      <c r="C29" s="101" t="s">
        <v>35</v>
      </c>
      <c r="D29" s="102" t="s">
        <v>25</v>
      </c>
      <c r="E29" s="103" t="s">
        <v>110</v>
      </c>
      <c r="F29" s="22"/>
      <c r="G29" s="38">
        <v>1</v>
      </c>
      <c r="H29" s="22"/>
      <c r="I29" s="21"/>
      <c r="J29" s="99">
        <f>G29*Tabelle142[[#This Row],[Angebotspreis]]</f>
        <v>0</v>
      </c>
      <c r="K29" s="20"/>
    </row>
    <row r="30" spans="1:11" s="100" customFormat="1" ht="51" x14ac:dyDescent="0.2">
      <c r="A30" s="19"/>
      <c r="B30" s="51">
        <v>1083</v>
      </c>
      <c r="C30" s="54" t="s">
        <v>32</v>
      </c>
      <c r="D30" s="98" t="s">
        <v>25</v>
      </c>
      <c r="E30" s="95" t="s">
        <v>111</v>
      </c>
      <c r="F30" s="22"/>
      <c r="G30" s="38">
        <v>1</v>
      </c>
      <c r="H30" s="22"/>
      <c r="I30" s="21"/>
      <c r="J30" s="99">
        <f>G30*Tabelle142[[#This Row],[Angebotspreis]]</f>
        <v>0</v>
      </c>
      <c r="K30" s="20"/>
    </row>
    <row r="31" spans="1:11" s="100" customFormat="1" ht="51" x14ac:dyDescent="0.2">
      <c r="A31" s="19"/>
      <c r="B31" s="51">
        <v>1084</v>
      </c>
      <c r="C31" s="54" t="s">
        <v>33</v>
      </c>
      <c r="D31" s="98" t="s">
        <v>25</v>
      </c>
      <c r="E31" s="95" t="s">
        <v>113</v>
      </c>
      <c r="F31" s="22"/>
      <c r="G31" s="38">
        <v>1</v>
      </c>
      <c r="H31" s="22"/>
      <c r="I31" s="21"/>
      <c r="J31" s="99">
        <f>G31*Tabelle142[[#This Row],[Angebotspreis]]</f>
        <v>0</v>
      </c>
      <c r="K31" s="20"/>
    </row>
    <row r="32" spans="1:11" s="100" customFormat="1" ht="51" x14ac:dyDescent="0.2">
      <c r="A32" s="19"/>
      <c r="B32" s="51">
        <v>1085</v>
      </c>
      <c r="C32" s="54" t="s">
        <v>34</v>
      </c>
      <c r="D32" s="98" t="s">
        <v>25</v>
      </c>
      <c r="E32" s="95" t="s">
        <v>112</v>
      </c>
      <c r="F32" s="22"/>
      <c r="G32" s="38">
        <v>1</v>
      </c>
      <c r="H32" s="22"/>
      <c r="I32" s="21"/>
      <c r="J32" s="99">
        <f>G32*Tabelle142[[#This Row],[Angebotspreis]]</f>
        <v>0</v>
      </c>
      <c r="K32" s="20"/>
    </row>
    <row r="33" spans="1:12" s="100" customFormat="1" ht="51" x14ac:dyDescent="0.2">
      <c r="A33" s="19"/>
      <c r="B33" s="51">
        <v>1086</v>
      </c>
      <c r="C33" s="54" t="s">
        <v>99</v>
      </c>
      <c r="D33" s="98" t="s">
        <v>25</v>
      </c>
      <c r="E33" s="104" t="s">
        <v>114</v>
      </c>
      <c r="F33" s="27"/>
      <c r="G33" s="38">
        <v>1</v>
      </c>
      <c r="H33" s="28"/>
      <c r="I33" s="21"/>
      <c r="J33" s="99">
        <f>G33*Tabelle142[[#This Row],[Angebotspreis]]</f>
        <v>0</v>
      </c>
      <c r="K33" s="20"/>
    </row>
    <row r="34" spans="1:12" s="62" customFormat="1" ht="51.75" thickBot="1" x14ac:dyDescent="0.25">
      <c r="A34" s="19"/>
      <c r="B34" s="51">
        <v>1087</v>
      </c>
      <c r="C34" s="54" t="s">
        <v>47</v>
      </c>
      <c r="D34" s="105" t="s">
        <v>25</v>
      </c>
      <c r="E34" s="104" t="s">
        <v>115</v>
      </c>
      <c r="F34" s="27"/>
      <c r="G34" s="40">
        <v>1</v>
      </c>
      <c r="H34" s="28"/>
      <c r="I34" s="24"/>
      <c r="J34" s="81">
        <f>G34*Tabelle142[[#This Row],[Angebotspreis]]</f>
        <v>0</v>
      </c>
      <c r="K34" s="20"/>
      <c r="L34" s="100"/>
    </row>
    <row r="35" spans="1:12" ht="13.5" thickBot="1" x14ac:dyDescent="0.25">
      <c r="A35" s="10"/>
      <c r="B35" s="85"/>
      <c r="C35" s="85"/>
      <c r="D35" s="85"/>
      <c r="E35" s="83"/>
      <c r="F35" s="14"/>
      <c r="G35" s="86"/>
      <c r="H35" s="16"/>
      <c r="I35" s="106"/>
      <c r="J35" s="107">
        <f>SUM(J4:J34)</f>
        <v>0</v>
      </c>
      <c r="K35" s="9"/>
      <c r="L35" s="88"/>
    </row>
    <row r="36" spans="1:12" x14ac:dyDescent="0.2">
      <c r="A36" s="10"/>
      <c r="B36" s="7"/>
      <c r="C36" s="7"/>
      <c r="D36" s="7"/>
      <c r="E36" s="7"/>
      <c r="F36" s="9"/>
      <c r="G36" s="9"/>
      <c r="H36" s="17"/>
      <c r="I36" s="9"/>
      <c r="J36" s="9"/>
      <c r="K36" s="9"/>
      <c r="L36" s="88"/>
    </row>
    <row r="42" spans="1:12" s="89" customFormat="1" x14ac:dyDescent="0.2">
      <c r="H42" s="108"/>
    </row>
    <row r="43" spans="1:12" s="89" customFormat="1" x14ac:dyDescent="0.2">
      <c r="H43" s="108"/>
    </row>
    <row r="44" spans="1:12" s="89" customFormat="1" x14ac:dyDescent="0.2">
      <c r="H44" s="108"/>
    </row>
    <row r="45" spans="1:12" s="89" customFormat="1" x14ac:dyDescent="0.2">
      <c r="H45" s="108"/>
    </row>
    <row r="46" spans="1:12" s="89" customFormat="1" x14ac:dyDescent="0.2">
      <c r="H46" s="108"/>
    </row>
    <row r="47" spans="1:12" s="89" customFormat="1" x14ac:dyDescent="0.2">
      <c r="H47" s="108"/>
    </row>
    <row r="48" spans="1:12" s="89" customFormat="1" x14ac:dyDescent="0.2">
      <c r="H48" s="108"/>
    </row>
    <row r="49" spans="8:8" s="89" customFormat="1" x14ac:dyDescent="0.2">
      <c r="H49" s="108"/>
    </row>
    <row r="50" spans="8:8" s="89" customFormat="1" x14ac:dyDescent="0.2">
      <c r="H50" s="108"/>
    </row>
    <row r="51" spans="8:8" s="89" customFormat="1" x14ac:dyDescent="0.2">
      <c r="H51" s="108"/>
    </row>
    <row r="52" spans="8:8" s="89" customFormat="1" x14ac:dyDescent="0.2">
      <c r="H52" s="108"/>
    </row>
    <row r="53" spans="8:8" s="89" customFormat="1" x14ac:dyDescent="0.2">
      <c r="H53" s="108"/>
    </row>
    <row r="54" spans="8:8" s="89" customFormat="1" x14ac:dyDescent="0.2">
      <c r="H54" s="108"/>
    </row>
    <row r="55" spans="8:8" s="89" customFormat="1" x14ac:dyDescent="0.2">
      <c r="H55" s="108"/>
    </row>
    <row r="56" spans="8:8" s="89" customFormat="1" x14ac:dyDescent="0.2">
      <c r="H56" s="108"/>
    </row>
    <row r="57" spans="8:8" s="89" customFormat="1" x14ac:dyDescent="0.2">
      <c r="H57" s="108"/>
    </row>
    <row r="58" spans="8:8" s="89" customFormat="1" x14ac:dyDescent="0.2">
      <c r="H58" s="108"/>
    </row>
    <row r="59" spans="8:8" s="89" customFormat="1" x14ac:dyDescent="0.2">
      <c r="H59" s="108"/>
    </row>
    <row r="60" spans="8:8" s="89" customFormat="1" x14ac:dyDescent="0.2">
      <c r="H60" s="108"/>
    </row>
    <row r="61" spans="8:8" s="89" customFormat="1" x14ac:dyDescent="0.2">
      <c r="H61" s="108"/>
    </row>
    <row r="62" spans="8:8" s="89" customFormat="1" x14ac:dyDescent="0.2">
      <c r="H62" s="108"/>
    </row>
    <row r="63" spans="8:8" s="89" customFormat="1" x14ac:dyDescent="0.2">
      <c r="H63" s="108"/>
    </row>
    <row r="64" spans="8:8" s="89" customFormat="1" x14ac:dyDescent="0.2">
      <c r="H64" s="108"/>
    </row>
    <row r="65" spans="8:8" s="89" customFormat="1" x14ac:dyDescent="0.2">
      <c r="H65" s="108"/>
    </row>
    <row r="66" spans="8:8" s="89" customFormat="1" x14ac:dyDescent="0.2">
      <c r="H66" s="108"/>
    </row>
    <row r="67" spans="8:8" s="89" customFormat="1" x14ac:dyDescent="0.2">
      <c r="H67" s="108"/>
    </row>
    <row r="68" spans="8:8" s="89" customFormat="1" x14ac:dyDescent="0.2">
      <c r="H68" s="108"/>
    </row>
    <row r="69" spans="8:8" s="89" customFormat="1" x14ac:dyDescent="0.2">
      <c r="H69" s="108"/>
    </row>
    <row r="70" spans="8:8" s="89" customFormat="1" x14ac:dyDescent="0.2">
      <c r="H70" s="108"/>
    </row>
    <row r="71" spans="8:8" s="89" customFormat="1" x14ac:dyDescent="0.2">
      <c r="H71" s="108"/>
    </row>
    <row r="72" spans="8:8" s="89" customFormat="1" x14ac:dyDescent="0.2">
      <c r="H72" s="108"/>
    </row>
    <row r="73" spans="8:8" s="89" customFormat="1" x14ac:dyDescent="0.2">
      <c r="H73" s="108"/>
    </row>
    <row r="74" spans="8:8" s="89" customFormat="1" x14ac:dyDescent="0.2">
      <c r="H74" s="108"/>
    </row>
    <row r="75" spans="8:8" s="89" customFormat="1" x14ac:dyDescent="0.2">
      <c r="H75" s="108"/>
    </row>
    <row r="76" spans="8:8" s="89" customFormat="1" x14ac:dyDescent="0.2">
      <c r="H76" s="108"/>
    </row>
    <row r="77" spans="8:8" s="89" customFormat="1" x14ac:dyDescent="0.2">
      <c r="H77" s="108"/>
    </row>
    <row r="78" spans="8:8" s="89" customFormat="1" x14ac:dyDescent="0.2">
      <c r="H78" s="108"/>
    </row>
    <row r="79" spans="8:8" s="89" customFormat="1" x14ac:dyDescent="0.2">
      <c r="H79" s="108"/>
    </row>
    <row r="80" spans="8:8" s="89" customFormat="1" x14ac:dyDescent="0.2">
      <c r="H80" s="108"/>
    </row>
    <row r="81" spans="8:8" s="89" customFormat="1" x14ac:dyDescent="0.2">
      <c r="H81" s="108"/>
    </row>
    <row r="82" spans="8:8" s="89" customFormat="1" x14ac:dyDescent="0.2">
      <c r="H82" s="108"/>
    </row>
    <row r="83" spans="8:8" s="89" customFormat="1" x14ac:dyDescent="0.2">
      <c r="H83" s="108"/>
    </row>
    <row r="84" spans="8:8" s="89" customFormat="1" x14ac:dyDescent="0.2">
      <c r="H84" s="108"/>
    </row>
    <row r="85" spans="8:8" s="89" customFormat="1" x14ac:dyDescent="0.2">
      <c r="H85" s="108"/>
    </row>
    <row r="86" spans="8:8" s="89" customFormat="1" x14ac:dyDescent="0.2">
      <c r="H86" s="108"/>
    </row>
    <row r="87" spans="8:8" s="89" customFormat="1" x14ac:dyDescent="0.2">
      <c r="H87" s="108"/>
    </row>
    <row r="88" spans="8:8" s="89" customFormat="1" x14ac:dyDescent="0.2">
      <c r="H88" s="108"/>
    </row>
    <row r="89" spans="8:8" s="89" customFormat="1" x14ac:dyDescent="0.2">
      <c r="H89" s="108"/>
    </row>
    <row r="90" spans="8:8" s="89" customFormat="1" x14ac:dyDescent="0.2">
      <c r="H90" s="108"/>
    </row>
    <row r="91" spans="8:8" s="89" customFormat="1" x14ac:dyDescent="0.2">
      <c r="H91" s="108"/>
    </row>
    <row r="92" spans="8:8" s="89" customFormat="1" x14ac:dyDescent="0.2">
      <c r="H92" s="108"/>
    </row>
    <row r="93" spans="8:8" s="89" customFormat="1" x14ac:dyDescent="0.2">
      <c r="H93" s="108"/>
    </row>
    <row r="94" spans="8:8" s="89" customFormat="1" x14ac:dyDescent="0.2">
      <c r="H94" s="108"/>
    </row>
    <row r="95" spans="8:8" s="89" customFormat="1" x14ac:dyDescent="0.2">
      <c r="H95" s="108"/>
    </row>
    <row r="96" spans="8:8" s="89" customFormat="1" x14ac:dyDescent="0.2">
      <c r="H96" s="108"/>
    </row>
    <row r="97" spans="8:8" s="89" customFormat="1" x14ac:dyDescent="0.2">
      <c r="H97" s="108"/>
    </row>
    <row r="98" spans="8:8" s="89" customFormat="1" x14ac:dyDescent="0.2">
      <c r="H98" s="108"/>
    </row>
    <row r="99" spans="8:8" s="89" customFormat="1" x14ac:dyDescent="0.2">
      <c r="H99" s="108"/>
    </row>
    <row r="100" spans="8:8" s="89" customFormat="1" x14ac:dyDescent="0.2">
      <c r="H100" s="108"/>
    </row>
    <row r="101" spans="8:8" s="89" customFormat="1" x14ac:dyDescent="0.2">
      <c r="H101" s="108"/>
    </row>
    <row r="102" spans="8:8" s="89" customFormat="1" x14ac:dyDescent="0.2">
      <c r="H102" s="108"/>
    </row>
    <row r="103" spans="8:8" s="89" customFormat="1" x14ac:dyDescent="0.2">
      <c r="H103" s="108"/>
    </row>
    <row r="104" spans="8:8" s="89" customFormat="1" x14ac:dyDescent="0.2">
      <c r="H104" s="108"/>
    </row>
    <row r="105" spans="8:8" s="89" customFormat="1" x14ac:dyDescent="0.2">
      <c r="H105" s="108"/>
    </row>
    <row r="106" spans="8:8" s="89" customFormat="1" x14ac:dyDescent="0.2">
      <c r="H106" s="108"/>
    </row>
    <row r="107" spans="8:8" s="89" customFormat="1" x14ac:dyDescent="0.2">
      <c r="H107" s="108"/>
    </row>
    <row r="108" spans="8:8" s="89" customFormat="1" x14ac:dyDescent="0.2">
      <c r="H108" s="108"/>
    </row>
    <row r="109" spans="8:8" s="89" customFormat="1" x14ac:dyDescent="0.2">
      <c r="H109" s="108"/>
    </row>
    <row r="110" spans="8:8" s="89" customFormat="1" x14ac:dyDescent="0.2">
      <c r="H110" s="108"/>
    </row>
    <row r="111" spans="8:8" s="89" customFormat="1" x14ac:dyDescent="0.2">
      <c r="H111" s="108"/>
    </row>
    <row r="112" spans="8:8" s="89" customFormat="1" x14ac:dyDescent="0.2">
      <c r="H112" s="108"/>
    </row>
    <row r="113" spans="8:8" s="89" customFormat="1" x14ac:dyDescent="0.2">
      <c r="H113" s="108"/>
    </row>
    <row r="114" spans="8:8" s="89" customFormat="1" x14ac:dyDescent="0.2">
      <c r="H114" s="108"/>
    </row>
    <row r="115" spans="8:8" s="89" customFormat="1" x14ac:dyDescent="0.2">
      <c r="H115" s="108"/>
    </row>
    <row r="116" spans="8:8" s="89" customFormat="1" x14ac:dyDescent="0.2">
      <c r="H116" s="108"/>
    </row>
    <row r="117" spans="8:8" s="89" customFormat="1" x14ac:dyDescent="0.2">
      <c r="H117" s="108"/>
    </row>
    <row r="118" spans="8:8" s="89" customFormat="1" x14ac:dyDescent="0.2">
      <c r="H118" s="108"/>
    </row>
    <row r="119" spans="8:8" s="89" customFormat="1" x14ac:dyDescent="0.2">
      <c r="H119" s="108"/>
    </row>
    <row r="120" spans="8:8" s="89" customFormat="1" x14ac:dyDescent="0.2">
      <c r="H120" s="108"/>
    </row>
    <row r="121" spans="8:8" s="89" customFormat="1" x14ac:dyDescent="0.2">
      <c r="H121" s="108"/>
    </row>
    <row r="122" spans="8:8" s="89" customFormat="1" x14ac:dyDescent="0.2">
      <c r="H122" s="108"/>
    </row>
    <row r="123" spans="8:8" s="89" customFormat="1" x14ac:dyDescent="0.2">
      <c r="H123" s="108"/>
    </row>
    <row r="124" spans="8:8" s="89" customFormat="1" x14ac:dyDescent="0.2">
      <c r="H124" s="108"/>
    </row>
    <row r="125" spans="8:8" s="89" customFormat="1" x14ac:dyDescent="0.2">
      <c r="H125" s="108"/>
    </row>
    <row r="126" spans="8:8" s="89" customFormat="1" x14ac:dyDescent="0.2">
      <c r="H126" s="108"/>
    </row>
    <row r="127" spans="8:8" s="89" customFormat="1" x14ac:dyDescent="0.2">
      <c r="H127" s="108"/>
    </row>
    <row r="128" spans="8:8" s="89" customFormat="1" x14ac:dyDescent="0.2">
      <c r="H128" s="108"/>
    </row>
    <row r="129" spans="8:8" s="89" customFormat="1" x14ac:dyDescent="0.2">
      <c r="H129" s="108"/>
    </row>
    <row r="130" spans="8:8" s="89" customFormat="1" x14ac:dyDescent="0.2">
      <c r="H130" s="108"/>
    </row>
    <row r="131" spans="8:8" s="89" customFormat="1" x14ac:dyDescent="0.2">
      <c r="H131" s="108"/>
    </row>
    <row r="132" spans="8:8" s="89" customFormat="1" x14ac:dyDescent="0.2">
      <c r="H132" s="108"/>
    </row>
    <row r="133" spans="8:8" s="89" customFormat="1" x14ac:dyDescent="0.2">
      <c r="H133" s="108"/>
    </row>
    <row r="134" spans="8:8" s="89" customFormat="1" x14ac:dyDescent="0.2">
      <c r="H134" s="108"/>
    </row>
    <row r="135" spans="8:8" s="89" customFormat="1" x14ac:dyDescent="0.2">
      <c r="H135" s="108"/>
    </row>
    <row r="136" spans="8:8" s="89" customFormat="1" x14ac:dyDescent="0.2">
      <c r="H136" s="108"/>
    </row>
    <row r="137" spans="8:8" s="89" customFormat="1" x14ac:dyDescent="0.2">
      <c r="H137" s="108"/>
    </row>
    <row r="138" spans="8:8" s="89" customFormat="1" x14ac:dyDescent="0.2">
      <c r="H138" s="108"/>
    </row>
    <row r="139" spans="8:8" s="89" customFormat="1" x14ac:dyDescent="0.2">
      <c r="H139" s="108"/>
    </row>
    <row r="140" spans="8:8" s="89" customFormat="1" x14ac:dyDescent="0.2">
      <c r="H140" s="108"/>
    </row>
    <row r="141" spans="8:8" s="89" customFormat="1" x14ac:dyDescent="0.2">
      <c r="H141" s="108"/>
    </row>
    <row r="142" spans="8:8" s="89" customFormat="1" x14ac:dyDescent="0.2">
      <c r="H142" s="108"/>
    </row>
    <row r="143" spans="8:8" s="89" customFormat="1" x14ac:dyDescent="0.2">
      <c r="H143" s="108"/>
    </row>
    <row r="144" spans="8:8" s="89" customFormat="1" x14ac:dyDescent="0.2">
      <c r="H144" s="108"/>
    </row>
    <row r="145" spans="8:8" s="89" customFormat="1" x14ac:dyDescent="0.2">
      <c r="H145" s="108"/>
    </row>
    <row r="146" spans="8:8" s="89" customFormat="1" x14ac:dyDescent="0.2">
      <c r="H146" s="108"/>
    </row>
    <row r="147" spans="8:8" s="89" customFormat="1" x14ac:dyDescent="0.2">
      <c r="H147" s="108"/>
    </row>
    <row r="148" spans="8:8" s="89" customFormat="1" x14ac:dyDescent="0.2">
      <c r="H148" s="108"/>
    </row>
    <row r="149" spans="8:8" s="89" customFormat="1" x14ac:dyDescent="0.2">
      <c r="H149" s="108"/>
    </row>
    <row r="150" spans="8:8" s="89" customFormat="1" x14ac:dyDescent="0.2">
      <c r="H150" s="108"/>
    </row>
    <row r="151" spans="8:8" s="89" customFormat="1" x14ac:dyDescent="0.2">
      <c r="H151" s="108"/>
    </row>
    <row r="152" spans="8:8" s="89" customFormat="1" x14ac:dyDescent="0.2">
      <c r="H152" s="108"/>
    </row>
    <row r="153" spans="8:8" s="89" customFormat="1" x14ac:dyDescent="0.2">
      <c r="H153" s="108"/>
    </row>
    <row r="154" spans="8:8" s="89" customFormat="1" x14ac:dyDescent="0.2">
      <c r="H154" s="108"/>
    </row>
    <row r="155" spans="8:8" s="89" customFormat="1" x14ac:dyDescent="0.2">
      <c r="H155" s="108"/>
    </row>
    <row r="156" spans="8:8" s="89" customFormat="1" x14ac:dyDescent="0.2">
      <c r="H156" s="108"/>
    </row>
    <row r="157" spans="8:8" s="89" customFormat="1" x14ac:dyDescent="0.2">
      <c r="H157" s="108"/>
    </row>
    <row r="158" spans="8:8" s="89" customFormat="1" x14ac:dyDescent="0.2">
      <c r="H158" s="108"/>
    </row>
    <row r="159" spans="8:8" s="89" customFormat="1" x14ac:dyDescent="0.2">
      <c r="H159" s="108"/>
    </row>
    <row r="160" spans="8:8" s="89" customFormat="1" x14ac:dyDescent="0.2">
      <c r="H160" s="108"/>
    </row>
    <row r="161" spans="8:8" s="89" customFormat="1" x14ac:dyDescent="0.2">
      <c r="H161" s="108"/>
    </row>
    <row r="162" spans="8:8" s="89" customFormat="1" x14ac:dyDescent="0.2">
      <c r="H162" s="108"/>
    </row>
    <row r="163" spans="8:8" s="89" customFormat="1" x14ac:dyDescent="0.2">
      <c r="H163" s="108"/>
    </row>
    <row r="164" spans="8:8" s="89" customFormat="1" x14ac:dyDescent="0.2">
      <c r="H164" s="108"/>
    </row>
    <row r="165" spans="8:8" s="89" customFormat="1" x14ac:dyDescent="0.2">
      <c r="H165" s="108"/>
    </row>
    <row r="166" spans="8:8" s="89" customFormat="1" x14ac:dyDescent="0.2">
      <c r="H166" s="108"/>
    </row>
    <row r="167" spans="8:8" s="89" customFormat="1" x14ac:dyDescent="0.2">
      <c r="H167" s="108"/>
    </row>
    <row r="168" spans="8:8" s="89" customFormat="1" x14ac:dyDescent="0.2">
      <c r="H168" s="108"/>
    </row>
    <row r="169" spans="8:8" s="89" customFormat="1" x14ac:dyDescent="0.2">
      <c r="H169" s="108"/>
    </row>
    <row r="170" spans="8:8" s="89" customFormat="1" x14ac:dyDescent="0.2">
      <c r="H170" s="108"/>
    </row>
    <row r="171" spans="8:8" s="89" customFormat="1" x14ac:dyDescent="0.2">
      <c r="H171" s="108"/>
    </row>
    <row r="172" spans="8:8" s="89" customFormat="1" x14ac:dyDescent="0.2">
      <c r="H172" s="108"/>
    </row>
    <row r="173" spans="8:8" s="89" customFormat="1" x14ac:dyDescent="0.2">
      <c r="H173" s="108"/>
    </row>
    <row r="174" spans="8:8" s="89" customFormat="1" x14ac:dyDescent="0.2">
      <c r="H174" s="108"/>
    </row>
    <row r="175" spans="8:8" s="89" customFormat="1" x14ac:dyDescent="0.2">
      <c r="H175" s="108"/>
    </row>
    <row r="176" spans="8:8" s="89" customFormat="1" x14ac:dyDescent="0.2">
      <c r="H176" s="108"/>
    </row>
    <row r="177" spans="8:8" s="89" customFormat="1" x14ac:dyDescent="0.2">
      <c r="H177" s="108"/>
    </row>
    <row r="178" spans="8:8" s="89" customFormat="1" x14ac:dyDescent="0.2">
      <c r="H178" s="108"/>
    </row>
    <row r="179" spans="8:8" s="89" customFormat="1" x14ac:dyDescent="0.2">
      <c r="H179" s="108"/>
    </row>
    <row r="180" spans="8:8" s="89" customFormat="1" x14ac:dyDescent="0.2">
      <c r="H180" s="108"/>
    </row>
    <row r="181" spans="8:8" s="89" customFormat="1" x14ac:dyDescent="0.2">
      <c r="H181" s="108"/>
    </row>
    <row r="182" spans="8:8" s="89" customFormat="1" x14ac:dyDescent="0.2">
      <c r="H182" s="108"/>
    </row>
    <row r="183" spans="8:8" s="89" customFormat="1" x14ac:dyDescent="0.2">
      <c r="H183" s="108"/>
    </row>
    <row r="184" spans="8:8" s="89" customFormat="1" x14ac:dyDescent="0.2">
      <c r="H184" s="108"/>
    </row>
    <row r="185" spans="8:8" s="89" customFormat="1" x14ac:dyDescent="0.2">
      <c r="H185" s="108"/>
    </row>
    <row r="186" spans="8:8" s="89" customFormat="1" x14ac:dyDescent="0.2">
      <c r="H186" s="108"/>
    </row>
    <row r="187" spans="8:8" s="89" customFormat="1" x14ac:dyDescent="0.2">
      <c r="H187" s="108"/>
    </row>
    <row r="188" spans="8:8" s="89" customFormat="1" x14ac:dyDescent="0.2">
      <c r="H188" s="108"/>
    </row>
    <row r="189" spans="8:8" s="89" customFormat="1" x14ac:dyDescent="0.2">
      <c r="H189" s="108"/>
    </row>
    <row r="190" spans="8:8" s="89" customFormat="1" x14ac:dyDescent="0.2">
      <c r="H190" s="108"/>
    </row>
    <row r="191" spans="8:8" s="89" customFormat="1" x14ac:dyDescent="0.2">
      <c r="H191" s="108"/>
    </row>
    <row r="192" spans="8:8" s="89" customFormat="1" x14ac:dyDescent="0.2">
      <c r="H192" s="108"/>
    </row>
    <row r="193" spans="8:8" s="89" customFormat="1" x14ac:dyDescent="0.2">
      <c r="H193" s="108"/>
    </row>
    <row r="194" spans="8:8" s="89" customFormat="1" x14ac:dyDescent="0.2">
      <c r="H194" s="108"/>
    </row>
    <row r="195" spans="8:8" s="89" customFormat="1" x14ac:dyDescent="0.2">
      <c r="H195" s="108"/>
    </row>
    <row r="196" spans="8:8" s="89" customFormat="1" x14ac:dyDescent="0.2">
      <c r="H196" s="108"/>
    </row>
    <row r="197" spans="8:8" s="89" customFormat="1" x14ac:dyDescent="0.2">
      <c r="H197" s="108"/>
    </row>
    <row r="198" spans="8:8" s="89" customFormat="1" x14ac:dyDescent="0.2">
      <c r="H198" s="108"/>
    </row>
    <row r="199" spans="8:8" s="89" customFormat="1" x14ac:dyDescent="0.2">
      <c r="H199" s="108"/>
    </row>
    <row r="200" spans="8:8" s="89" customFormat="1" x14ac:dyDescent="0.2">
      <c r="H200" s="108"/>
    </row>
    <row r="201" spans="8:8" s="89" customFormat="1" x14ac:dyDescent="0.2">
      <c r="H201" s="108"/>
    </row>
    <row r="202" spans="8:8" s="89" customFormat="1" x14ac:dyDescent="0.2">
      <c r="H202" s="108"/>
    </row>
    <row r="203" spans="8:8" s="89" customFormat="1" x14ac:dyDescent="0.2">
      <c r="H203" s="108"/>
    </row>
    <row r="204" spans="8:8" s="89" customFormat="1" x14ac:dyDescent="0.2">
      <c r="H204" s="108"/>
    </row>
    <row r="205" spans="8:8" s="89" customFormat="1" x14ac:dyDescent="0.2">
      <c r="H205" s="108"/>
    </row>
    <row r="206" spans="8:8" s="89" customFormat="1" x14ac:dyDescent="0.2">
      <c r="H206" s="108"/>
    </row>
    <row r="207" spans="8:8" s="89" customFormat="1" x14ac:dyDescent="0.2">
      <c r="H207" s="108"/>
    </row>
    <row r="208" spans="8:8" s="89" customFormat="1" x14ac:dyDescent="0.2">
      <c r="H208" s="108"/>
    </row>
    <row r="209" spans="8:8" s="89" customFormat="1" x14ac:dyDescent="0.2">
      <c r="H209" s="108"/>
    </row>
    <row r="210" spans="8:8" s="89" customFormat="1" x14ac:dyDescent="0.2">
      <c r="H210" s="108"/>
    </row>
    <row r="211" spans="8:8" s="89" customFormat="1" x14ac:dyDescent="0.2">
      <c r="H211" s="108"/>
    </row>
    <row r="212" spans="8:8" s="89" customFormat="1" x14ac:dyDescent="0.2">
      <c r="H212" s="108"/>
    </row>
    <row r="213" spans="8:8" s="89" customFormat="1" x14ac:dyDescent="0.2">
      <c r="H213" s="108"/>
    </row>
    <row r="214" spans="8:8" s="89" customFormat="1" x14ac:dyDescent="0.2">
      <c r="H214" s="108"/>
    </row>
    <row r="215" spans="8:8" s="89" customFormat="1" x14ac:dyDescent="0.2">
      <c r="H215" s="108"/>
    </row>
    <row r="216" spans="8:8" s="89" customFormat="1" x14ac:dyDescent="0.2">
      <c r="H216" s="108"/>
    </row>
    <row r="217" spans="8:8" s="89" customFormat="1" x14ac:dyDescent="0.2">
      <c r="H217" s="108"/>
    </row>
    <row r="218" spans="8:8" s="89" customFormat="1" x14ac:dyDescent="0.2">
      <c r="H218" s="108"/>
    </row>
    <row r="219" spans="8:8" s="89" customFormat="1" x14ac:dyDescent="0.2">
      <c r="H219" s="108"/>
    </row>
    <row r="220" spans="8:8" s="89" customFormat="1" x14ac:dyDescent="0.2">
      <c r="H220" s="108"/>
    </row>
    <row r="221" spans="8:8" s="89" customFormat="1" x14ac:dyDescent="0.2">
      <c r="H221" s="108"/>
    </row>
    <row r="222" spans="8:8" s="89" customFormat="1" x14ac:dyDescent="0.2">
      <c r="H222" s="108"/>
    </row>
    <row r="223" spans="8:8" s="89" customFormat="1" x14ac:dyDescent="0.2">
      <c r="H223" s="108"/>
    </row>
    <row r="224" spans="8:8" s="89" customFormat="1" x14ac:dyDescent="0.2">
      <c r="H224" s="108"/>
    </row>
    <row r="225" spans="8:8" s="89" customFormat="1" x14ac:dyDescent="0.2">
      <c r="H225" s="108"/>
    </row>
    <row r="226" spans="8:8" s="89" customFormat="1" x14ac:dyDescent="0.2">
      <c r="H226" s="108"/>
    </row>
    <row r="227" spans="8:8" s="89" customFormat="1" x14ac:dyDescent="0.2">
      <c r="H227" s="108"/>
    </row>
    <row r="228" spans="8:8" s="89" customFormat="1" x14ac:dyDescent="0.2">
      <c r="H228" s="108"/>
    </row>
    <row r="229" spans="8:8" s="89" customFormat="1" x14ac:dyDescent="0.2">
      <c r="H229" s="108"/>
    </row>
    <row r="230" spans="8:8" s="89" customFormat="1" x14ac:dyDescent="0.2">
      <c r="H230" s="108"/>
    </row>
    <row r="231" spans="8:8" s="89" customFormat="1" x14ac:dyDescent="0.2">
      <c r="H231" s="108"/>
    </row>
    <row r="232" spans="8:8" s="89" customFormat="1" x14ac:dyDescent="0.2">
      <c r="H232" s="108"/>
    </row>
    <row r="233" spans="8:8" s="89" customFormat="1" x14ac:dyDescent="0.2">
      <c r="H233" s="108"/>
    </row>
    <row r="234" spans="8:8" s="89" customFormat="1" x14ac:dyDescent="0.2">
      <c r="H234" s="108"/>
    </row>
    <row r="235" spans="8:8" s="89" customFormat="1" x14ac:dyDescent="0.2">
      <c r="H235" s="108"/>
    </row>
    <row r="236" spans="8:8" s="89" customFormat="1" x14ac:dyDescent="0.2">
      <c r="H236" s="108"/>
    </row>
    <row r="237" spans="8:8" s="89" customFormat="1" x14ac:dyDescent="0.2">
      <c r="H237" s="108"/>
    </row>
    <row r="238" spans="8:8" s="89" customFormat="1" x14ac:dyDescent="0.2">
      <c r="H238" s="108"/>
    </row>
    <row r="239" spans="8:8" s="89" customFormat="1" x14ac:dyDescent="0.2">
      <c r="H239" s="108"/>
    </row>
    <row r="240" spans="8:8" s="89" customFormat="1" x14ac:dyDescent="0.2">
      <c r="H240" s="108"/>
    </row>
    <row r="241" spans="8:8" s="89" customFormat="1" x14ac:dyDescent="0.2">
      <c r="H241" s="108"/>
    </row>
    <row r="242" spans="8:8" s="89" customFormat="1" x14ac:dyDescent="0.2">
      <c r="H242" s="108"/>
    </row>
    <row r="243" spans="8:8" s="89" customFormat="1" x14ac:dyDescent="0.2">
      <c r="H243" s="108"/>
    </row>
    <row r="244" spans="8:8" s="89" customFormat="1" x14ac:dyDescent="0.2">
      <c r="H244" s="108"/>
    </row>
    <row r="245" spans="8:8" s="89" customFormat="1" x14ac:dyDescent="0.2">
      <c r="H245" s="108"/>
    </row>
    <row r="246" spans="8:8" s="89" customFormat="1" x14ac:dyDescent="0.2">
      <c r="H246" s="108"/>
    </row>
    <row r="247" spans="8:8" s="89" customFormat="1" x14ac:dyDescent="0.2">
      <c r="H247" s="108"/>
    </row>
    <row r="248" spans="8:8" s="89" customFormat="1" x14ac:dyDescent="0.2">
      <c r="H248" s="108"/>
    </row>
    <row r="249" spans="8:8" s="89" customFormat="1" x14ac:dyDescent="0.2">
      <c r="H249" s="108"/>
    </row>
    <row r="250" spans="8:8" s="89" customFormat="1" x14ac:dyDescent="0.2">
      <c r="H250" s="108"/>
    </row>
    <row r="251" spans="8:8" s="89" customFormat="1" x14ac:dyDescent="0.2">
      <c r="H251" s="108"/>
    </row>
    <row r="252" spans="8:8" s="89" customFormat="1" x14ac:dyDescent="0.2">
      <c r="H252" s="108"/>
    </row>
    <row r="253" spans="8:8" s="89" customFormat="1" x14ac:dyDescent="0.2">
      <c r="H253" s="108"/>
    </row>
    <row r="254" spans="8:8" s="89" customFormat="1" x14ac:dyDescent="0.2">
      <c r="H254" s="108"/>
    </row>
    <row r="255" spans="8:8" s="89" customFormat="1" x14ac:dyDescent="0.2">
      <c r="H255" s="108"/>
    </row>
    <row r="256" spans="8:8" s="89" customFormat="1" x14ac:dyDescent="0.2">
      <c r="H256" s="108"/>
    </row>
    <row r="257" spans="8:8" s="89" customFormat="1" x14ac:dyDescent="0.2">
      <c r="H257" s="108"/>
    </row>
    <row r="258" spans="8:8" s="89" customFormat="1" x14ac:dyDescent="0.2">
      <c r="H258" s="108"/>
    </row>
    <row r="259" spans="8:8" s="89" customFormat="1" x14ac:dyDescent="0.2">
      <c r="H259" s="108"/>
    </row>
    <row r="260" spans="8:8" s="89" customFormat="1" x14ac:dyDescent="0.2">
      <c r="H260" s="108"/>
    </row>
    <row r="261" spans="8:8" s="89" customFormat="1" x14ac:dyDescent="0.2">
      <c r="H261" s="108"/>
    </row>
    <row r="262" spans="8:8" s="89" customFormat="1" x14ac:dyDescent="0.2">
      <c r="H262" s="108"/>
    </row>
    <row r="263" spans="8:8" s="89" customFormat="1" x14ac:dyDescent="0.2">
      <c r="H263" s="108"/>
    </row>
    <row r="264" spans="8:8" s="89" customFormat="1" x14ac:dyDescent="0.2">
      <c r="H264" s="108"/>
    </row>
    <row r="265" spans="8:8" s="89" customFormat="1" x14ac:dyDescent="0.2">
      <c r="H265" s="108"/>
    </row>
    <row r="266" spans="8:8" s="89" customFormat="1" x14ac:dyDescent="0.2">
      <c r="H266" s="108"/>
    </row>
    <row r="267" spans="8:8" s="89" customFormat="1" x14ac:dyDescent="0.2">
      <c r="H267" s="108"/>
    </row>
    <row r="268" spans="8:8" s="89" customFormat="1" x14ac:dyDescent="0.2">
      <c r="H268" s="108"/>
    </row>
    <row r="269" spans="8:8" s="89" customFormat="1" x14ac:dyDescent="0.2">
      <c r="H269" s="108"/>
    </row>
    <row r="270" spans="8:8" s="89" customFormat="1" x14ac:dyDescent="0.2">
      <c r="H270" s="108"/>
    </row>
    <row r="271" spans="8:8" s="89" customFormat="1" x14ac:dyDescent="0.2">
      <c r="H271" s="108"/>
    </row>
    <row r="272" spans="8:8" s="89" customFormat="1" x14ac:dyDescent="0.2">
      <c r="H272" s="108"/>
    </row>
    <row r="273" spans="8:8" s="89" customFormat="1" x14ac:dyDescent="0.2">
      <c r="H273" s="108"/>
    </row>
    <row r="274" spans="8:8" s="89" customFormat="1" x14ac:dyDescent="0.2">
      <c r="H274" s="108"/>
    </row>
    <row r="275" spans="8:8" s="89" customFormat="1" x14ac:dyDescent="0.2">
      <c r="H275" s="108"/>
    </row>
    <row r="276" spans="8:8" s="89" customFormat="1" x14ac:dyDescent="0.2">
      <c r="H276" s="108"/>
    </row>
    <row r="277" spans="8:8" s="89" customFormat="1" x14ac:dyDescent="0.2">
      <c r="H277" s="108"/>
    </row>
    <row r="278" spans="8:8" s="89" customFormat="1" x14ac:dyDescent="0.2">
      <c r="H278" s="108"/>
    </row>
    <row r="279" spans="8:8" s="89" customFormat="1" x14ac:dyDescent="0.2">
      <c r="H279" s="108"/>
    </row>
    <row r="280" spans="8:8" s="89" customFormat="1" x14ac:dyDescent="0.2">
      <c r="H280" s="108"/>
    </row>
    <row r="281" spans="8:8" s="89" customFormat="1" x14ac:dyDescent="0.2">
      <c r="H281" s="108"/>
    </row>
    <row r="282" spans="8:8" s="89" customFormat="1" x14ac:dyDescent="0.2">
      <c r="H282" s="108"/>
    </row>
    <row r="283" spans="8:8" s="89" customFormat="1" x14ac:dyDescent="0.2">
      <c r="H283" s="108"/>
    </row>
    <row r="284" spans="8:8" s="89" customFormat="1" x14ac:dyDescent="0.2">
      <c r="H284" s="108"/>
    </row>
    <row r="285" spans="8:8" s="89" customFormat="1" x14ac:dyDescent="0.2">
      <c r="H285" s="108"/>
    </row>
    <row r="286" spans="8:8" s="89" customFormat="1" x14ac:dyDescent="0.2">
      <c r="H286" s="108"/>
    </row>
    <row r="287" spans="8:8" s="89" customFormat="1" x14ac:dyDescent="0.2">
      <c r="H287" s="108"/>
    </row>
    <row r="288" spans="8:8" s="89" customFormat="1" x14ac:dyDescent="0.2">
      <c r="H288" s="108"/>
    </row>
    <row r="289" spans="8:8" s="89" customFormat="1" x14ac:dyDescent="0.2">
      <c r="H289" s="108"/>
    </row>
    <row r="290" spans="8:8" s="89" customFormat="1" x14ac:dyDescent="0.2">
      <c r="H290" s="108"/>
    </row>
    <row r="291" spans="8:8" s="89" customFormat="1" x14ac:dyDescent="0.2">
      <c r="H291" s="108"/>
    </row>
    <row r="292" spans="8:8" s="89" customFormat="1" x14ac:dyDescent="0.2">
      <c r="H292" s="108"/>
    </row>
    <row r="293" spans="8:8" s="89" customFormat="1" x14ac:dyDescent="0.2">
      <c r="H293" s="108"/>
    </row>
    <row r="294" spans="8:8" s="89" customFormat="1" x14ac:dyDescent="0.2">
      <c r="H294" s="108"/>
    </row>
    <row r="295" spans="8:8" s="89" customFormat="1" x14ac:dyDescent="0.2">
      <c r="H295" s="108"/>
    </row>
    <row r="296" spans="8:8" s="89" customFormat="1" x14ac:dyDescent="0.2">
      <c r="H296" s="108"/>
    </row>
    <row r="297" spans="8:8" s="89" customFormat="1" x14ac:dyDescent="0.2">
      <c r="H297" s="108"/>
    </row>
    <row r="298" spans="8:8" s="89" customFormat="1" x14ac:dyDescent="0.2">
      <c r="H298" s="108"/>
    </row>
    <row r="299" spans="8:8" s="89" customFormat="1" x14ac:dyDescent="0.2">
      <c r="H299" s="108"/>
    </row>
    <row r="300" spans="8:8" s="89" customFormat="1" x14ac:dyDescent="0.2">
      <c r="H300" s="108"/>
    </row>
    <row r="301" spans="8:8" s="89" customFormat="1" x14ac:dyDescent="0.2">
      <c r="H301" s="108"/>
    </row>
    <row r="302" spans="8:8" s="89" customFormat="1" x14ac:dyDescent="0.2">
      <c r="H302" s="108"/>
    </row>
    <row r="303" spans="8:8" s="89" customFormat="1" x14ac:dyDescent="0.2">
      <c r="H303" s="108"/>
    </row>
    <row r="304" spans="8:8" s="89" customFormat="1" x14ac:dyDescent="0.2">
      <c r="H304" s="108"/>
    </row>
    <row r="305" spans="8:8" s="89" customFormat="1" x14ac:dyDescent="0.2">
      <c r="H305" s="108"/>
    </row>
    <row r="306" spans="8:8" s="89" customFormat="1" x14ac:dyDescent="0.2">
      <c r="H306" s="108"/>
    </row>
    <row r="307" spans="8:8" s="89" customFormat="1" x14ac:dyDescent="0.2">
      <c r="H307" s="108"/>
    </row>
    <row r="308" spans="8:8" s="89" customFormat="1" x14ac:dyDescent="0.2">
      <c r="H308" s="108"/>
    </row>
    <row r="309" spans="8:8" s="89" customFormat="1" x14ac:dyDescent="0.2">
      <c r="H309" s="108"/>
    </row>
    <row r="310" spans="8:8" s="89" customFormat="1" x14ac:dyDescent="0.2">
      <c r="H310" s="108"/>
    </row>
    <row r="311" spans="8:8" s="89" customFormat="1" x14ac:dyDescent="0.2">
      <c r="H311" s="108"/>
    </row>
    <row r="312" spans="8:8" s="89" customFormat="1" x14ac:dyDescent="0.2">
      <c r="H312" s="108"/>
    </row>
    <row r="313" spans="8:8" s="89" customFormat="1" x14ac:dyDescent="0.2">
      <c r="H313" s="108"/>
    </row>
    <row r="314" spans="8:8" s="89" customFormat="1" x14ac:dyDescent="0.2">
      <c r="H314" s="108"/>
    </row>
    <row r="315" spans="8:8" s="89" customFormat="1" x14ac:dyDescent="0.2">
      <c r="H315" s="108"/>
    </row>
    <row r="316" spans="8:8" s="89" customFormat="1" x14ac:dyDescent="0.2">
      <c r="H316" s="108"/>
    </row>
    <row r="317" spans="8:8" s="89" customFormat="1" x14ac:dyDescent="0.2">
      <c r="H317" s="108"/>
    </row>
    <row r="318" spans="8:8" s="89" customFormat="1" x14ac:dyDescent="0.2">
      <c r="H318" s="108"/>
    </row>
    <row r="319" spans="8:8" s="89" customFormat="1" x14ac:dyDescent="0.2">
      <c r="H319" s="108"/>
    </row>
    <row r="320" spans="8:8" s="89" customFormat="1" x14ac:dyDescent="0.2">
      <c r="H320" s="108"/>
    </row>
    <row r="321" spans="8:8" s="89" customFormat="1" x14ac:dyDescent="0.2">
      <c r="H321" s="108"/>
    </row>
    <row r="322" spans="8:8" s="89" customFormat="1" x14ac:dyDescent="0.2">
      <c r="H322" s="108"/>
    </row>
    <row r="323" spans="8:8" s="89" customFormat="1" x14ac:dyDescent="0.2">
      <c r="H323" s="108"/>
    </row>
    <row r="324" spans="8:8" s="89" customFormat="1" x14ac:dyDescent="0.2">
      <c r="H324" s="108"/>
    </row>
    <row r="325" spans="8:8" s="89" customFormat="1" x14ac:dyDescent="0.2">
      <c r="H325" s="108"/>
    </row>
    <row r="326" spans="8:8" s="89" customFormat="1" x14ac:dyDescent="0.2">
      <c r="H326" s="108"/>
    </row>
    <row r="327" spans="8:8" s="89" customFormat="1" x14ac:dyDescent="0.2">
      <c r="H327" s="108"/>
    </row>
    <row r="328" spans="8:8" s="89" customFormat="1" x14ac:dyDescent="0.2">
      <c r="H328" s="108"/>
    </row>
    <row r="329" spans="8:8" s="89" customFormat="1" x14ac:dyDescent="0.2">
      <c r="H329" s="108"/>
    </row>
    <row r="330" spans="8:8" s="89" customFormat="1" x14ac:dyDescent="0.2">
      <c r="H330" s="108"/>
    </row>
    <row r="331" spans="8:8" s="89" customFormat="1" x14ac:dyDescent="0.2">
      <c r="H331" s="108"/>
    </row>
    <row r="332" spans="8:8" s="89" customFormat="1" x14ac:dyDescent="0.2">
      <c r="H332" s="108"/>
    </row>
    <row r="333" spans="8:8" s="89" customFormat="1" x14ac:dyDescent="0.2">
      <c r="H333" s="108"/>
    </row>
    <row r="334" spans="8:8" s="89" customFormat="1" x14ac:dyDescent="0.2">
      <c r="H334" s="108"/>
    </row>
    <row r="335" spans="8:8" s="89" customFormat="1" x14ac:dyDescent="0.2">
      <c r="H335" s="108"/>
    </row>
    <row r="336" spans="8:8" s="89" customFormat="1" x14ac:dyDescent="0.2">
      <c r="H336" s="108"/>
    </row>
    <row r="337" spans="8:8" s="89" customFormat="1" x14ac:dyDescent="0.2">
      <c r="H337" s="108"/>
    </row>
    <row r="338" spans="8:8" s="89" customFormat="1" x14ac:dyDescent="0.2">
      <c r="H338" s="108"/>
    </row>
    <row r="339" spans="8:8" s="89" customFormat="1" x14ac:dyDescent="0.2">
      <c r="H339" s="108"/>
    </row>
    <row r="340" spans="8:8" s="89" customFormat="1" x14ac:dyDescent="0.2">
      <c r="H340" s="108"/>
    </row>
    <row r="341" spans="8:8" s="89" customFormat="1" x14ac:dyDescent="0.2">
      <c r="H341" s="108"/>
    </row>
    <row r="342" spans="8:8" s="89" customFormat="1" x14ac:dyDescent="0.2">
      <c r="H342" s="108"/>
    </row>
    <row r="343" spans="8:8" s="89" customFormat="1" x14ac:dyDescent="0.2">
      <c r="H343" s="108"/>
    </row>
    <row r="344" spans="8:8" s="89" customFormat="1" x14ac:dyDescent="0.2">
      <c r="H344" s="108"/>
    </row>
    <row r="345" spans="8:8" s="89" customFormat="1" x14ac:dyDescent="0.2">
      <c r="H345" s="108"/>
    </row>
    <row r="346" spans="8:8" s="89" customFormat="1" x14ac:dyDescent="0.2">
      <c r="H346" s="108"/>
    </row>
    <row r="347" spans="8:8" s="89" customFormat="1" x14ac:dyDescent="0.2">
      <c r="H347" s="108"/>
    </row>
    <row r="348" spans="8:8" s="89" customFormat="1" x14ac:dyDescent="0.2">
      <c r="H348" s="108"/>
    </row>
    <row r="349" spans="8:8" s="89" customFormat="1" x14ac:dyDescent="0.2">
      <c r="H349" s="108"/>
    </row>
    <row r="350" spans="8:8" s="89" customFormat="1" x14ac:dyDescent="0.2">
      <c r="H350" s="108"/>
    </row>
    <row r="351" spans="8:8" s="89" customFormat="1" x14ac:dyDescent="0.2">
      <c r="H351" s="108"/>
    </row>
    <row r="352" spans="8:8" s="89" customFormat="1" x14ac:dyDescent="0.2">
      <c r="H352" s="108"/>
    </row>
    <row r="353" spans="8:8" s="89" customFormat="1" x14ac:dyDescent="0.2">
      <c r="H353" s="108"/>
    </row>
    <row r="354" spans="8:8" s="89" customFormat="1" x14ac:dyDescent="0.2">
      <c r="H354" s="108"/>
    </row>
    <row r="355" spans="8:8" s="89" customFormat="1" x14ac:dyDescent="0.2">
      <c r="H355" s="108"/>
    </row>
    <row r="356" spans="8:8" s="89" customFormat="1" x14ac:dyDescent="0.2">
      <c r="H356" s="108"/>
    </row>
    <row r="357" spans="8:8" s="89" customFormat="1" x14ac:dyDescent="0.2">
      <c r="H357" s="108"/>
    </row>
    <row r="358" spans="8:8" s="89" customFormat="1" x14ac:dyDescent="0.2">
      <c r="H358" s="108"/>
    </row>
    <row r="359" spans="8:8" s="89" customFormat="1" x14ac:dyDescent="0.2">
      <c r="H359" s="108"/>
    </row>
    <row r="360" spans="8:8" s="89" customFormat="1" x14ac:dyDescent="0.2">
      <c r="H360" s="108"/>
    </row>
    <row r="361" spans="8:8" s="89" customFormat="1" x14ac:dyDescent="0.2">
      <c r="H361" s="108"/>
    </row>
    <row r="362" spans="8:8" s="89" customFormat="1" x14ac:dyDescent="0.2">
      <c r="H362" s="108"/>
    </row>
    <row r="363" spans="8:8" s="89" customFormat="1" x14ac:dyDescent="0.2">
      <c r="H363" s="108"/>
    </row>
    <row r="364" spans="8:8" s="89" customFormat="1" x14ac:dyDescent="0.2">
      <c r="H364" s="108"/>
    </row>
    <row r="365" spans="8:8" s="89" customFormat="1" x14ac:dyDescent="0.2">
      <c r="H365" s="108"/>
    </row>
    <row r="366" spans="8:8" s="89" customFormat="1" x14ac:dyDescent="0.2">
      <c r="H366" s="108"/>
    </row>
    <row r="367" spans="8:8" s="89" customFormat="1" x14ac:dyDescent="0.2">
      <c r="H367" s="108"/>
    </row>
    <row r="368" spans="8:8" s="89" customFormat="1" x14ac:dyDescent="0.2">
      <c r="H368" s="108"/>
    </row>
    <row r="369" spans="8:8" s="89" customFormat="1" x14ac:dyDescent="0.2">
      <c r="H369" s="108"/>
    </row>
    <row r="370" spans="8:8" s="89" customFormat="1" x14ac:dyDescent="0.2">
      <c r="H370" s="108"/>
    </row>
    <row r="371" spans="8:8" s="89" customFormat="1" x14ac:dyDescent="0.2">
      <c r="H371" s="108"/>
    </row>
    <row r="372" spans="8:8" s="89" customFormat="1" x14ac:dyDescent="0.2">
      <c r="H372" s="108"/>
    </row>
    <row r="373" spans="8:8" s="89" customFormat="1" x14ac:dyDescent="0.2">
      <c r="H373" s="108"/>
    </row>
    <row r="374" spans="8:8" s="89" customFormat="1" x14ac:dyDescent="0.2">
      <c r="H374" s="108"/>
    </row>
    <row r="375" spans="8:8" s="89" customFormat="1" x14ac:dyDescent="0.2">
      <c r="H375" s="108"/>
    </row>
    <row r="376" spans="8:8" s="89" customFormat="1" x14ac:dyDescent="0.2">
      <c r="H376" s="108"/>
    </row>
    <row r="377" spans="8:8" s="89" customFormat="1" x14ac:dyDescent="0.2">
      <c r="H377" s="108"/>
    </row>
    <row r="378" spans="8:8" s="89" customFormat="1" x14ac:dyDescent="0.2">
      <c r="H378" s="108"/>
    </row>
    <row r="379" spans="8:8" s="89" customFormat="1" x14ac:dyDescent="0.2">
      <c r="H379" s="108"/>
    </row>
    <row r="380" spans="8:8" s="89" customFormat="1" x14ac:dyDescent="0.2">
      <c r="H380" s="108"/>
    </row>
    <row r="381" spans="8:8" s="89" customFormat="1" x14ac:dyDescent="0.2">
      <c r="H381" s="108"/>
    </row>
    <row r="382" spans="8:8" s="89" customFormat="1" x14ac:dyDescent="0.2">
      <c r="H382" s="108"/>
    </row>
    <row r="383" spans="8:8" s="89" customFormat="1" x14ac:dyDescent="0.2">
      <c r="H383" s="108"/>
    </row>
    <row r="384" spans="8:8" s="89" customFormat="1" x14ac:dyDescent="0.2">
      <c r="H384" s="108"/>
    </row>
    <row r="385" spans="8:8" s="89" customFormat="1" x14ac:dyDescent="0.2">
      <c r="H385" s="108"/>
    </row>
    <row r="386" spans="8:8" s="89" customFormat="1" x14ac:dyDescent="0.2">
      <c r="H386" s="108"/>
    </row>
    <row r="387" spans="8:8" s="89" customFormat="1" x14ac:dyDescent="0.2">
      <c r="H387" s="108"/>
    </row>
    <row r="388" spans="8:8" s="89" customFormat="1" x14ac:dyDescent="0.2">
      <c r="H388" s="108"/>
    </row>
    <row r="389" spans="8:8" s="89" customFormat="1" x14ac:dyDescent="0.2">
      <c r="H389" s="108"/>
    </row>
    <row r="390" spans="8:8" s="89" customFormat="1" x14ac:dyDescent="0.2">
      <c r="H390" s="108"/>
    </row>
    <row r="391" spans="8:8" s="89" customFormat="1" x14ac:dyDescent="0.2">
      <c r="H391" s="108"/>
    </row>
    <row r="392" spans="8:8" s="89" customFormat="1" x14ac:dyDescent="0.2">
      <c r="H392" s="108"/>
    </row>
    <row r="393" spans="8:8" s="89" customFormat="1" x14ac:dyDescent="0.2">
      <c r="H393" s="108"/>
    </row>
    <row r="394" spans="8:8" s="89" customFormat="1" x14ac:dyDescent="0.2">
      <c r="H394" s="108"/>
    </row>
    <row r="395" spans="8:8" s="89" customFormat="1" x14ac:dyDescent="0.2">
      <c r="H395" s="108"/>
    </row>
    <row r="396" spans="8:8" s="89" customFormat="1" x14ac:dyDescent="0.2">
      <c r="H396" s="108"/>
    </row>
    <row r="397" spans="8:8" s="89" customFormat="1" x14ac:dyDescent="0.2">
      <c r="H397" s="108"/>
    </row>
    <row r="398" spans="8:8" s="89" customFormat="1" x14ac:dyDescent="0.2">
      <c r="H398" s="108"/>
    </row>
    <row r="399" spans="8:8" s="89" customFormat="1" x14ac:dyDescent="0.2">
      <c r="H399" s="108"/>
    </row>
    <row r="400" spans="8:8" s="89" customFormat="1" x14ac:dyDescent="0.2">
      <c r="H400" s="108"/>
    </row>
    <row r="401" spans="8:8" s="89" customFormat="1" x14ac:dyDescent="0.2">
      <c r="H401" s="108"/>
    </row>
    <row r="402" spans="8:8" s="89" customFormat="1" x14ac:dyDescent="0.2">
      <c r="H402" s="108"/>
    </row>
    <row r="403" spans="8:8" s="89" customFormat="1" x14ac:dyDescent="0.2">
      <c r="H403" s="108"/>
    </row>
    <row r="404" spans="8:8" s="89" customFormat="1" x14ac:dyDescent="0.2">
      <c r="H404" s="108"/>
    </row>
    <row r="405" spans="8:8" s="89" customFormat="1" x14ac:dyDescent="0.2">
      <c r="H405" s="108"/>
    </row>
    <row r="406" spans="8:8" s="89" customFormat="1" x14ac:dyDescent="0.2">
      <c r="H406" s="108"/>
    </row>
    <row r="407" spans="8:8" s="89" customFormat="1" x14ac:dyDescent="0.2">
      <c r="H407" s="108"/>
    </row>
    <row r="408" spans="8:8" s="89" customFormat="1" x14ac:dyDescent="0.2">
      <c r="H408" s="108"/>
    </row>
    <row r="409" spans="8:8" s="89" customFormat="1" x14ac:dyDescent="0.2">
      <c r="H409" s="108"/>
    </row>
    <row r="410" spans="8:8" s="89" customFormat="1" x14ac:dyDescent="0.2">
      <c r="H410" s="108"/>
    </row>
    <row r="411" spans="8:8" s="89" customFormat="1" x14ac:dyDescent="0.2">
      <c r="H411" s="108"/>
    </row>
    <row r="412" spans="8:8" s="89" customFormat="1" x14ac:dyDescent="0.2">
      <c r="H412" s="108"/>
    </row>
    <row r="413" spans="8:8" s="89" customFormat="1" x14ac:dyDescent="0.2">
      <c r="H413" s="108"/>
    </row>
    <row r="414" spans="8:8" s="89" customFormat="1" x14ac:dyDescent="0.2">
      <c r="H414" s="108"/>
    </row>
    <row r="415" spans="8:8" s="89" customFormat="1" x14ac:dyDescent="0.2">
      <c r="H415" s="108"/>
    </row>
    <row r="416" spans="8:8" s="89" customFormat="1" x14ac:dyDescent="0.2">
      <c r="H416" s="108"/>
    </row>
    <row r="417" spans="8:8" s="89" customFormat="1" x14ac:dyDescent="0.2">
      <c r="H417" s="108"/>
    </row>
    <row r="418" spans="8:8" s="89" customFormat="1" x14ac:dyDescent="0.2">
      <c r="H418" s="108"/>
    </row>
    <row r="419" spans="8:8" s="89" customFormat="1" x14ac:dyDescent="0.2">
      <c r="H419" s="108"/>
    </row>
    <row r="420" spans="8:8" s="89" customFormat="1" x14ac:dyDescent="0.2">
      <c r="H420" s="108"/>
    </row>
    <row r="421" spans="8:8" s="89" customFormat="1" x14ac:dyDescent="0.2">
      <c r="H421" s="108"/>
    </row>
    <row r="422" spans="8:8" s="89" customFormat="1" x14ac:dyDescent="0.2">
      <c r="H422" s="108"/>
    </row>
    <row r="423" spans="8:8" s="89" customFormat="1" x14ac:dyDescent="0.2">
      <c r="H423" s="108"/>
    </row>
    <row r="424" spans="8:8" s="89" customFormat="1" x14ac:dyDescent="0.2">
      <c r="H424" s="108"/>
    </row>
    <row r="425" spans="8:8" s="89" customFormat="1" x14ac:dyDescent="0.2">
      <c r="H425" s="108"/>
    </row>
    <row r="426" spans="8:8" s="89" customFormat="1" x14ac:dyDescent="0.2">
      <c r="H426" s="108"/>
    </row>
    <row r="427" spans="8:8" s="89" customFormat="1" x14ac:dyDescent="0.2">
      <c r="H427" s="108"/>
    </row>
    <row r="428" spans="8:8" s="89" customFormat="1" x14ac:dyDescent="0.2">
      <c r="H428" s="108"/>
    </row>
    <row r="429" spans="8:8" s="89" customFormat="1" x14ac:dyDescent="0.2">
      <c r="H429" s="108"/>
    </row>
    <row r="430" spans="8:8" s="89" customFormat="1" x14ac:dyDescent="0.2">
      <c r="H430" s="108"/>
    </row>
    <row r="431" spans="8:8" s="89" customFormat="1" x14ac:dyDescent="0.2">
      <c r="H431" s="108"/>
    </row>
    <row r="432" spans="8:8" s="89" customFormat="1" x14ac:dyDescent="0.2">
      <c r="H432" s="108"/>
    </row>
    <row r="433" spans="8:8" s="89" customFormat="1" x14ac:dyDescent="0.2">
      <c r="H433" s="108"/>
    </row>
    <row r="434" spans="8:8" s="89" customFormat="1" x14ac:dyDescent="0.2">
      <c r="H434" s="108"/>
    </row>
    <row r="435" spans="8:8" s="89" customFormat="1" x14ac:dyDescent="0.2">
      <c r="H435" s="108"/>
    </row>
    <row r="436" spans="8:8" s="89" customFormat="1" x14ac:dyDescent="0.2">
      <c r="H436" s="108"/>
    </row>
    <row r="437" spans="8:8" s="89" customFormat="1" x14ac:dyDescent="0.2">
      <c r="H437" s="108"/>
    </row>
    <row r="438" spans="8:8" s="89" customFormat="1" x14ac:dyDescent="0.2">
      <c r="H438" s="108"/>
    </row>
    <row r="439" spans="8:8" s="89" customFormat="1" x14ac:dyDescent="0.2">
      <c r="H439" s="108"/>
    </row>
    <row r="440" spans="8:8" s="89" customFormat="1" x14ac:dyDescent="0.2">
      <c r="H440" s="108"/>
    </row>
    <row r="441" spans="8:8" s="89" customFormat="1" x14ac:dyDescent="0.2">
      <c r="H441" s="108"/>
    </row>
    <row r="442" spans="8:8" s="89" customFormat="1" x14ac:dyDescent="0.2">
      <c r="H442" s="108"/>
    </row>
    <row r="443" spans="8:8" s="89" customFormat="1" x14ac:dyDescent="0.2">
      <c r="H443" s="108"/>
    </row>
    <row r="444" spans="8:8" s="89" customFormat="1" x14ac:dyDescent="0.2">
      <c r="H444" s="108"/>
    </row>
    <row r="445" spans="8:8" s="89" customFormat="1" x14ac:dyDescent="0.2">
      <c r="H445" s="108"/>
    </row>
    <row r="446" spans="8:8" s="89" customFormat="1" x14ac:dyDescent="0.2">
      <c r="H446" s="108"/>
    </row>
    <row r="447" spans="8:8" s="89" customFormat="1" x14ac:dyDescent="0.2">
      <c r="H447" s="108"/>
    </row>
    <row r="448" spans="8:8" s="89" customFormat="1" x14ac:dyDescent="0.2">
      <c r="H448" s="108"/>
    </row>
    <row r="449" spans="8:8" s="89" customFormat="1" x14ac:dyDescent="0.2">
      <c r="H449" s="108"/>
    </row>
    <row r="450" spans="8:8" s="89" customFormat="1" x14ac:dyDescent="0.2">
      <c r="H450" s="108"/>
    </row>
    <row r="451" spans="8:8" s="89" customFormat="1" x14ac:dyDescent="0.2">
      <c r="H451" s="108"/>
    </row>
    <row r="452" spans="8:8" s="89" customFormat="1" x14ac:dyDescent="0.2">
      <c r="H452" s="108"/>
    </row>
    <row r="453" spans="8:8" s="89" customFormat="1" x14ac:dyDescent="0.2">
      <c r="H453" s="108"/>
    </row>
    <row r="454" spans="8:8" s="89" customFormat="1" x14ac:dyDescent="0.2">
      <c r="H454" s="108"/>
    </row>
    <row r="455" spans="8:8" s="89" customFormat="1" x14ac:dyDescent="0.2">
      <c r="H455" s="108"/>
    </row>
    <row r="456" spans="8:8" s="89" customFormat="1" x14ac:dyDescent="0.2">
      <c r="H456" s="108"/>
    </row>
    <row r="457" spans="8:8" s="89" customFormat="1" x14ac:dyDescent="0.2">
      <c r="H457" s="108"/>
    </row>
    <row r="458" spans="8:8" s="89" customFormat="1" x14ac:dyDescent="0.2">
      <c r="H458" s="108"/>
    </row>
    <row r="459" spans="8:8" s="89" customFormat="1" x14ac:dyDescent="0.2">
      <c r="H459" s="108"/>
    </row>
    <row r="460" spans="8:8" s="89" customFormat="1" x14ac:dyDescent="0.2">
      <c r="H460" s="108"/>
    </row>
    <row r="461" spans="8:8" s="89" customFormat="1" x14ac:dyDescent="0.2">
      <c r="H461" s="108"/>
    </row>
    <row r="462" spans="8:8" s="89" customFormat="1" x14ac:dyDescent="0.2">
      <c r="H462" s="108"/>
    </row>
    <row r="463" spans="8:8" s="89" customFormat="1" x14ac:dyDescent="0.2">
      <c r="H463" s="108"/>
    </row>
    <row r="464" spans="8:8" s="89" customFormat="1" x14ac:dyDescent="0.2">
      <c r="H464" s="108"/>
    </row>
    <row r="465" spans="8:8" s="89" customFormat="1" x14ac:dyDescent="0.2">
      <c r="H465" s="108"/>
    </row>
    <row r="466" spans="8:8" s="89" customFormat="1" x14ac:dyDescent="0.2">
      <c r="H466" s="108"/>
    </row>
    <row r="467" spans="8:8" s="89" customFormat="1" x14ac:dyDescent="0.2">
      <c r="H467" s="108"/>
    </row>
    <row r="468" spans="8:8" s="89" customFormat="1" x14ac:dyDescent="0.2">
      <c r="H468" s="108"/>
    </row>
    <row r="469" spans="8:8" s="89" customFormat="1" x14ac:dyDescent="0.2">
      <c r="H469" s="108"/>
    </row>
    <row r="470" spans="8:8" s="89" customFormat="1" x14ac:dyDescent="0.2">
      <c r="H470" s="108"/>
    </row>
    <row r="471" spans="8:8" s="89" customFormat="1" x14ac:dyDescent="0.2">
      <c r="H471" s="108"/>
    </row>
    <row r="472" spans="8:8" s="89" customFormat="1" x14ac:dyDescent="0.2">
      <c r="H472" s="108"/>
    </row>
    <row r="473" spans="8:8" s="89" customFormat="1" x14ac:dyDescent="0.2">
      <c r="H473" s="108"/>
    </row>
    <row r="474" spans="8:8" s="89" customFormat="1" x14ac:dyDescent="0.2">
      <c r="H474" s="108"/>
    </row>
    <row r="475" spans="8:8" s="89" customFormat="1" x14ac:dyDescent="0.2">
      <c r="H475" s="108"/>
    </row>
    <row r="476" spans="8:8" s="89" customFormat="1" x14ac:dyDescent="0.2">
      <c r="H476" s="108"/>
    </row>
    <row r="477" spans="8:8" s="89" customFormat="1" x14ac:dyDescent="0.2">
      <c r="H477" s="108"/>
    </row>
    <row r="478" spans="8:8" s="89" customFormat="1" x14ac:dyDescent="0.2">
      <c r="H478" s="108"/>
    </row>
    <row r="479" spans="8:8" s="89" customFormat="1" x14ac:dyDescent="0.2">
      <c r="H479" s="108"/>
    </row>
    <row r="480" spans="8:8" s="89" customFormat="1" x14ac:dyDescent="0.2">
      <c r="H480" s="108"/>
    </row>
    <row r="481" spans="8:8" s="89" customFormat="1" x14ac:dyDescent="0.2">
      <c r="H481" s="108"/>
    </row>
    <row r="482" spans="8:8" s="89" customFormat="1" x14ac:dyDescent="0.2">
      <c r="H482" s="108"/>
    </row>
    <row r="483" spans="8:8" s="89" customFormat="1" x14ac:dyDescent="0.2">
      <c r="H483" s="108"/>
    </row>
    <row r="484" spans="8:8" s="89" customFormat="1" x14ac:dyDescent="0.2">
      <c r="H484" s="108"/>
    </row>
    <row r="485" spans="8:8" s="89" customFormat="1" x14ac:dyDescent="0.2">
      <c r="H485" s="108"/>
    </row>
    <row r="486" spans="8:8" s="89" customFormat="1" x14ac:dyDescent="0.2">
      <c r="H486" s="108"/>
    </row>
    <row r="487" spans="8:8" s="89" customFormat="1" x14ac:dyDescent="0.2">
      <c r="H487" s="108"/>
    </row>
    <row r="488" spans="8:8" s="89" customFormat="1" x14ac:dyDescent="0.2">
      <c r="H488" s="108"/>
    </row>
    <row r="489" spans="8:8" s="89" customFormat="1" x14ac:dyDescent="0.2">
      <c r="H489" s="108"/>
    </row>
    <row r="490" spans="8:8" s="89" customFormat="1" x14ac:dyDescent="0.2">
      <c r="H490" s="108"/>
    </row>
    <row r="491" spans="8:8" s="89" customFormat="1" x14ac:dyDescent="0.2">
      <c r="H491" s="108"/>
    </row>
    <row r="492" spans="8:8" s="89" customFormat="1" x14ac:dyDescent="0.2">
      <c r="H492" s="108"/>
    </row>
    <row r="493" spans="8:8" s="89" customFormat="1" x14ac:dyDescent="0.2">
      <c r="H493" s="108"/>
    </row>
    <row r="494" spans="8:8" s="89" customFormat="1" x14ac:dyDescent="0.2">
      <c r="H494" s="108"/>
    </row>
    <row r="495" spans="8:8" s="89" customFormat="1" x14ac:dyDescent="0.2">
      <c r="H495" s="108"/>
    </row>
    <row r="496" spans="8:8" s="89" customFormat="1" x14ac:dyDescent="0.2">
      <c r="H496" s="108"/>
    </row>
    <row r="497" spans="8:8" s="89" customFormat="1" x14ac:dyDescent="0.2">
      <c r="H497" s="108"/>
    </row>
    <row r="498" spans="8:8" s="89" customFormat="1" x14ac:dyDescent="0.2">
      <c r="H498" s="108"/>
    </row>
    <row r="499" spans="8:8" s="89" customFormat="1" x14ac:dyDescent="0.2">
      <c r="H499" s="108"/>
    </row>
    <row r="500" spans="8:8" s="89" customFormat="1" x14ac:dyDescent="0.2">
      <c r="H500" s="108"/>
    </row>
    <row r="501" spans="8:8" s="89" customFormat="1" x14ac:dyDescent="0.2">
      <c r="H501" s="108"/>
    </row>
    <row r="502" spans="8:8" s="89" customFormat="1" x14ac:dyDescent="0.2">
      <c r="H502" s="108"/>
    </row>
    <row r="503" spans="8:8" s="89" customFormat="1" x14ac:dyDescent="0.2">
      <c r="H503" s="108"/>
    </row>
    <row r="504" spans="8:8" s="89" customFormat="1" x14ac:dyDescent="0.2">
      <c r="H504" s="108"/>
    </row>
    <row r="505" spans="8:8" s="89" customFormat="1" x14ac:dyDescent="0.2">
      <c r="H505" s="108"/>
    </row>
    <row r="506" spans="8:8" s="89" customFormat="1" x14ac:dyDescent="0.2">
      <c r="H506" s="108"/>
    </row>
    <row r="507" spans="8:8" s="89" customFormat="1" x14ac:dyDescent="0.2">
      <c r="H507" s="108"/>
    </row>
    <row r="508" spans="8:8" s="89" customFormat="1" x14ac:dyDescent="0.2">
      <c r="H508" s="108"/>
    </row>
    <row r="509" spans="8:8" s="89" customFormat="1" x14ac:dyDescent="0.2">
      <c r="H509" s="108"/>
    </row>
    <row r="510" spans="8:8" s="89" customFormat="1" x14ac:dyDescent="0.2">
      <c r="H510" s="108"/>
    </row>
    <row r="511" spans="8:8" s="89" customFormat="1" x14ac:dyDescent="0.2">
      <c r="H511" s="108"/>
    </row>
    <row r="512" spans="8:8" s="89" customFormat="1" x14ac:dyDescent="0.2">
      <c r="H512" s="108"/>
    </row>
    <row r="513" spans="8:8" s="89" customFormat="1" x14ac:dyDescent="0.2">
      <c r="H513" s="108"/>
    </row>
    <row r="514" spans="8:8" s="89" customFormat="1" x14ac:dyDescent="0.2">
      <c r="H514" s="108"/>
    </row>
    <row r="515" spans="8:8" s="89" customFormat="1" x14ac:dyDescent="0.2">
      <c r="H515" s="108"/>
    </row>
    <row r="516" spans="8:8" s="89" customFormat="1" x14ac:dyDescent="0.2">
      <c r="H516" s="108"/>
    </row>
    <row r="517" spans="8:8" s="89" customFormat="1" x14ac:dyDescent="0.2">
      <c r="H517" s="108"/>
    </row>
    <row r="518" spans="8:8" s="89" customFormat="1" x14ac:dyDescent="0.2">
      <c r="H518" s="108"/>
    </row>
    <row r="519" spans="8:8" s="89" customFormat="1" x14ac:dyDescent="0.2">
      <c r="H519" s="108"/>
    </row>
    <row r="520" spans="8:8" s="89" customFormat="1" x14ac:dyDescent="0.2">
      <c r="H520" s="108"/>
    </row>
    <row r="521" spans="8:8" s="89" customFormat="1" x14ac:dyDescent="0.2">
      <c r="H521" s="108"/>
    </row>
    <row r="522" spans="8:8" s="89" customFormat="1" x14ac:dyDescent="0.2">
      <c r="H522" s="108"/>
    </row>
    <row r="523" spans="8:8" s="89" customFormat="1" x14ac:dyDescent="0.2">
      <c r="H523" s="108"/>
    </row>
    <row r="524" spans="8:8" s="89" customFormat="1" x14ac:dyDescent="0.2">
      <c r="H524" s="108"/>
    </row>
    <row r="525" spans="8:8" s="89" customFormat="1" x14ac:dyDescent="0.2">
      <c r="H525" s="108"/>
    </row>
    <row r="526" spans="8:8" s="89" customFormat="1" x14ac:dyDescent="0.2">
      <c r="H526" s="108"/>
    </row>
    <row r="527" spans="8:8" s="89" customFormat="1" x14ac:dyDescent="0.2">
      <c r="H527" s="108"/>
    </row>
    <row r="528" spans="8:8" s="89" customFormat="1" x14ac:dyDescent="0.2">
      <c r="H528" s="108"/>
    </row>
    <row r="529" spans="8:8" s="89" customFormat="1" x14ac:dyDescent="0.2">
      <c r="H529" s="108"/>
    </row>
    <row r="530" spans="8:8" s="89" customFormat="1" x14ac:dyDescent="0.2">
      <c r="H530" s="108"/>
    </row>
    <row r="531" spans="8:8" s="89" customFormat="1" x14ac:dyDescent="0.2">
      <c r="H531" s="108"/>
    </row>
    <row r="532" spans="8:8" s="89" customFormat="1" x14ac:dyDescent="0.2">
      <c r="H532" s="108"/>
    </row>
    <row r="533" spans="8:8" s="89" customFormat="1" x14ac:dyDescent="0.2">
      <c r="H533" s="108"/>
    </row>
    <row r="534" spans="8:8" s="89" customFormat="1" x14ac:dyDescent="0.2">
      <c r="H534" s="108"/>
    </row>
    <row r="535" spans="8:8" s="89" customFormat="1" x14ac:dyDescent="0.2">
      <c r="H535" s="108"/>
    </row>
    <row r="536" spans="8:8" s="89" customFormat="1" x14ac:dyDescent="0.2">
      <c r="H536" s="108"/>
    </row>
    <row r="537" spans="8:8" s="89" customFormat="1" x14ac:dyDescent="0.2">
      <c r="H537" s="108"/>
    </row>
    <row r="538" spans="8:8" s="89" customFormat="1" x14ac:dyDescent="0.2">
      <c r="H538" s="108"/>
    </row>
    <row r="539" spans="8:8" s="89" customFormat="1" x14ac:dyDescent="0.2">
      <c r="H539" s="108"/>
    </row>
    <row r="540" spans="8:8" s="89" customFormat="1" x14ac:dyDescent="0.2">
      <c r="H540" s="108"/>
    </row>
    <row r="541" spans="8:8" s="89" customFormat="1" x14ac:dyDescent="0.2">
      <c r="H541" s="108"/>
    </row>
    <row r="542" spans="8:8" s="89" customFormat="1" x14ac:dyDescent="0.2">
      <c r="H542" s="108"/>
    </row>
    <row r="543" spans="8:8" s="89" customFormat="1" x14ac:dyDescent="0.2">
      <c r="H543" s="108"/>
    </row>
    <row r="544" spans="8:8" s="89" customFormat="1" x14ac:dyDescent="0.2">
      <c r="H544" s="108"/>
    </row>
    <row r="545" spans="8:8" s="89" customFormat="1" x14ac:dyDescent="0.2">
      <c r="H545" s="108"/>
    </row>
    <row r="546" spans="8:8" s="89" customFormat="1" x14ac:dyDescent="0.2">
      <c r="H546" s="108"/>
    </row>
    <row r="547" spans="8:8" s="89" customFormat="1" x14ac:dyDescent="0.2">
      <c r="H547" s="108"/>
    </row>
    <row r="548" spans="8:8" s="89" customFormat="1" x14ac:dyDescent="0.2">
      <c r="H548" s="108"/>
    </row>
    <row r="549" spans="8:8" s="89" customFormat="1" x14ac:dyDescent="0.2">
      <c r="H549" s="108"/>
    </row>
    <row r="550" spans="8:8" s="89" customFormat="1" x14ac:dyDescent="0.2">
      <c r="H550" s="108"/>
    </row>
    <row r="551" spans="8:8" s="89" customFormat="1" x14ac:dyDescent="0.2">
      <c r="H551" s="108"/>
    </row>
    <row r="552" spans="8:8" s="89" customFormat="1" x14ac:dyDescent="0.2">
      <c r="H552" s="108"/>
    </row>
    <row r="553" spans="8:8" s="89" customFormat="1" x14ac:dyDescent="0.2">
      <c r="H553" s="108"/>
    </row>
    <row r="554" spans="8:8" s="89" customFormat="1" x14ac:dyDescent="0.2">
      <c r="H554" s="108"/>
    </row>
    <row r="555" spans="8:8" s="89" customFormat="1" x14ac:dyDescent="0.2">
      <c r="H555" s="108"/>
    </row>
    <row r="556" spans="8:8" s="89" customFormat="1" x14ac:dyDescent="0.2">
      <c r="H556" s="108"/>
    </row>
    <row r="557" spans="8:8" s="89" customFormat="1" x14ac:dyDescent="0.2">
      <c r="H557" s="108"/>
    </row>
    <row r="558" spans="8:8" s="89" customFormat="1" x14ac:dyDescent="0.2">
      <c r="H558" s="108"/>
    </row>
    <row r="559" spans="8:8" s="89" customFormat="1" x14ac:dyDescent="0.2">
      <c r="H559" s="108"/>
    </row>
    <row r="560" spans="8:8" s="89" customFormat="1" x14ac:dyDescent="0.2">
      <c r="H560" s="108"/>
    </row>
    <row r="561" spans="8:8" s="89" customFormat="1" x14ac:dyDescent="0.2">
      <c r="H561" s="108"/>
    </row>
    <row r="562" spans="8:8" s="89" customFormat="1" x14ac:dyDescent="0.2">
      <c r="H562" s="108"/>
    </row>
    <row r="563" spans="8:8" s="89" customFormat="1" x14ac:dyDescent="0.2">
      <c r="H563" s="108"/>
    </row>
    <row r="564" spans="8:8" s="89" customFormat="1" x14ac:dyDescent="0.2">
      <c r="H564" s="108"/>
    </row>
    <row r="565" spans="8:8" s="89" customFormat="1" x14ac:dyDescent="0.2">
      <c r="H565" s="108"/>
    </row>
    <row r="566" spans="8:8" s="89" customFormat="1" x14ac:dyDescent="0.2">
      <c r="H566" s="108"/>
    </row>
    <row r="567" spans="8:8" s="89" customFormat="1" x14ac:dyDescent="0.2">
      <c r="H567" s="108"/>
    </row>
    <row r="568" spans="8:8" s="89" customFormat="1" x14ac:dyDescent="0.2">
      <c r="H568" s="108"/>
    </row>
    <row r="569" spans="8:8" s="89" customFormat="1" x14ac:dyDescent="0.2">
      <c r="H569" s="108"/>
    </row>
    <row r="570" spans="8:8" s="89" customFormat="1" x14ac:dyDescent="0.2">
      <c r="H570" s="108"/>
    </row>
    <row r="571" spans="8:8" s="89" customFormat="1" x14ac:dyDescent="0.2">
      <c r="H571" s="108"/>
    </row>
    <row r="572" spans="8:8" s="89" customFormat="1" x14ac:dyDescent="0.2">
      <c r="H572" s="108"/>
    </row>
    <row r="573" spans="8:8" s="89" customFormat="1" x14ac:dyDescent="0.2">
      <c r="H573" s="108"/>
    </row>
    <row r="574" spans="8:8" s="89" customFormat="1" x14ac:dyDescent="0.2">
      <c r="H574" s="108"/>
    </row>
    <row r="575" spans="8:8" s="89" customFormat="1" x14ac:dyDescent="0.2">
      <c r="H575" s="108"/>
    </row>
    <row r="576" spans="8:8" s="89" customFormat="1" x14ac:dyDescent="0.2">
      <c r="H576" s="108"/>
    </row>
    <row r="577" spans="8:8" s="89" customFormat="1" x14ac:dyDescent="0.2">
      <c r="H577" s="108"/>
    </row>
    <row r="578" spans="8:8" s="89" customFormat="1" x14ac:dyDescent="0.2">
      <c r="H578" s="108"/>
    </row>
    <row r="579" spans="8:8" s="89" customFormat="1" x14ac:dyDescent="0.2">
      <c r="H579" s="108"/>
    </row>
    <row r="580" spans="8:8" s="89" customFormat="1" x14ac:dyDescent="0.2">
      <c r="H580" s="108"/>
    </row>
    <row r="581" spans="8:8" s="89" customFormat="1" x14ac:dyDescent="0.2">
      <c r="H581" s="108"/>
    </row>
    <row r="582" spans="8:8" s="89" customFormat="1" x14ac:dyDescent="0.2">
      <c r="H582" s="108"/>
    </row>
    <row r="583" spans="8:8" s="89" customFormat="1" x14ac:dyDescent="0.2">
      <c r="H583" s="108"/>
    </row>
    <row r="584" spans="8:8" s="89" customFormat="1" x14ac:dyDescent="0.2">
      <c r="H584" s="108"/>
    </row>
    <row r="585" spans="8:8" s="89" customFormat="1" x14ac:dyDescent="0.2">
      <c r="H585" s="108"/>
    </row>
    <row r="586" spans="8:8" s="89" customFormat="1" x14ac:dyDescent="0.2">
      <c r="H586" s="108"/>
    </row>
    <row r="587" spans="8:8" s="89" customFormat="1" x14ac:dyDescent="0.2">
      <c r="H587" s="108"/>
    </row>
    <row r="588" spans="8:8" s="89" customFormat="1" x14ac:dyDescent="0.2">
      <c r="H588" s="108"/>
    </row>
    <row r="589" spans="8:8" s="89" customFormat="1" x14ac:dyDescent="0.2">
      <c r="H589" s="108"/>
    </row>
    <row r="590" spans="8:8" s="89" customFormat="1" x14ac:dyDescent="0.2">
      <c r="H590" s="108"/>
    </row>
    <row r="591" spans="8:8" s="89" customFormat="1" x14ac:dyDescent="0.2">
      <c r="H591" s="108"/>
    </row>
    <row r="592" spans="8:8" s="89" customFormat="1" x14ac:dyDescent="0.2">
      <c r="H592" s="108"/>
    </row>
    <row r="593" spans="8:8" s="89" customFormat="1" x14ac:dyDescent="0.2">
      <c r="H593" s="108"/>
    </row>
    <row r="594" spans="8:8" s="89" customFormat="1" x14ac:dyDescent="0.2">
      <c r="H594" s="108"/>
    </row>
    <row r="595" spans="8:8" s="89" customFormat="1" x14ac:dyDescent="0.2">
      <c r="H595" s="108"/>
    </row>
    <row r="596" spans="8:8" s="89" customFormat="1" x14ac:dyDescent="0.2">
      <c r="H596" s="108"/>
    </row>
    <row r="597" spans="8:8" s="89" customFormat="1" x14ac:dyDescent="0.2">
      <c r="H597" s="108"/>
    </row>
    <row r="598" spans="8:8" s="89" customFormat="1" x14ac:dyDescent="0.2">
      <c r="H598" s="108"/>
    </row>
    <row r="599" spans="8:8" s="89" customFormat="1" x14ac:dyDescent="0.2">
      <c r="H599" s="108"/>
    </row>
    <row r="600" spans="8:8" s="89" customFormat="1" x14ac:dyDescent="0.2">
      <c r="H600" s="108"/>
    </row>
    <row r="601" spans="8:8" s="89" customFormat="1" x14ac:dyDescent="0.2">
      <c r="H601" s="108"/>
    </row>
    <row r="602" spans="8:8" s="89" customFormat="1" x14ac:dyDescent="0.2">
      <c r="H602" s="108"/>
    </row>
    <row r="603" spans="8:8" s="89" customFormat="1" x14ac:dyDescent="0.2">
      <c r="H603" s="108"/>
    </row>
    <row r="604" spans="8:8" s="89" customFormat="1" x14ac:dyDescent="0.2">
      <c r="H604" s="108"/>
    </row>
    <row r="605" spans="8:8" s="89" customFormat="1" x14ac:dyDescent="0.2">
      <c r="H605" s="108"/>
    </row>
    <row r="606" spans="8:8" s="89" customFormat="1" x14ac:dyDescent="0.2">
      <c r="H606" s="108"/>
    </row>
    <row r="607" spans="8:8" s="89" customFormat="1" x14ac:dyDescent="0.2">
      <c r="H607" s="108"/>
    </row>
    <row r="608" spans="8:8" s="89" customFormat="1" x14ac:dyDescent="0.2">
      <c r="H608" s="108"/>
    </row>
    <row r="609" spans="8:8" s="89" customFormat="1" x14ac:dyDescent="0.2">
      <c r="H609" s="108"/>
    </row>
    <row r="610" spans="8:8" s="89" customFormat="1" x14ac:dyDescent="0.2">
      <c r="H610" s="108"/>
    </row>
    <row r="611" spans="8:8" s="89" customFormat="1" x14ac:dyDescent="0.2">
      <c r="H611" s="108"/>
    </row>
    <row r="612" spans="8:8" s="89" customFormat="1" x14ac:dyDescent="0.2">
      <c r="H612" s="108"/>
    </row>
    <row r="613" spans="8:8" s="89" customFormat="1" x14ac:dyDescent="0.2">
      <c r="H613" s="108"/>
    </row>
    <row r="614" spans="8:8" s="89" customFormat="1" x14ac:dyDescent="0.2">
      <c r="H614" s="108"/>
    </row>
    <row r="615" spans="8:8" s="89" customFormat="1" x14ac:dyDescent="0.2">
      <c r="H615" s="108"/>
    </row>
    <row r="616" spans="8:8" s="89" customFormat="1" x14ac:dyDescent="0.2">
      <c r="H616" s="108"/>
    </row>
    <row r="617" spans="8:8" s="89" customFormat="1" x14ac:dyDescent="0.2">
      <c r="H617" s="108"/>
    </row>
    <row r="618" spans="8:8" s="89" customFormat="1" x14ac:dyDescent="0.2">
      <c r="H618" s="108"/>
    </row>
    <row r="619" spans="8:8" s="89" customFormat="1" x14ac:dyDescent="0.2">
      <c r="H619" s="108"/>
    </row>
    <row r="620" spans="8:8" s="89" customFormat="1" x14ac:dyDescent="0.2">
      <c r="H620" s="108"/>
    </row>
    <row r="621" spans="8:8" s="89" customFormat="1" x14ac:dyDescent="0.2">
      <c r="H621" s="108"/>
    </row>
    <row r="622" spans="8:8" s="89" customFormat="1" x14ac:dyDescent="0.2">
      <c r="H622" s="108"/>
    </row>
    <row r="623" spans="8:8" s="89" customFormat="1" x14ac:dyDescent="0.2">
      <c r="H623" s="108"/>
    </row>
    <row r="624" spans="8:8" s="89" customFormat="1" x14ac:dyDescent="0.2">
      <c r="H624" s="108"/>
    </row>
    <row r="625" spans="8:8" s="89" customFormat="1" x14ac:dyDescent="0.2">
      <c r="H625" s="108"/>
    </row>
    <row r="626" spans="8:8" s="89" customFormat="1" x14ac:dyDescent="0.2">
      <c r="H626" s="108"/>
    </row>
    <row r="627" spans="8:8" s="89" customFormat="1" x14ac:dyDescent="0.2">
      <c r="H627" s="108"/>
    </row>
    <row r="628" spans="8:8" s="89" customFormat="1" x14ac:dyDescent="0.2">
      <c r="H628" s="108"/>
    </row>
    <row r="629" spans="8:8" s="89" customFormat="1" x14ac:dyDescent="0.2">
      <c r="H629" s="108"/>
    </row>
    <row r="630" spans="8:8" s="89" customFormat="1" x14ac:dyDescent="0.2">
      <c r="H630" s="108"/>
    </row>
    <row r="631" spans="8:8" s="89" customFormat="1" x14ac:dyDescent="0.2">
      <c r="H631" s="108"/>
    </row>
    <row r="632" spans="8:8" s="89" customFormat="1" x14ac:dyDescent="0.2">
      <c r="H632" s="108"/>
    </row>
    <row r="633" spans="8:8" s="89" customFormat="1" x14ac:dyDescent="0.2">
      <c r="H633" s="108"/>
    </row>
    <row r="634" spans="8:8" s="89" customFormat="1" x14ac:dyDescent="0.2">
      <c r="H634" s="108"/>
    </row>
    <row r="635" spans="8:8" s="89" customFormat="1" x14ac:dyDescent="0.2">
      <c r="H635" s="108"/>
    </row>
    <row r="636" spans="8:8" s="89" customFormat="1" x14ac:dyDescent="0.2">
      <c r="H636" s="108"/>
    </row>
    <row r="637" spans="8:8" s="89" customFormat="1" x14ac:dyDescent="0.2">
      <c r="H637" s="108"/>
    </row>
    <row r="638" spans="8:8" s="89" customFormat="1" x14ac:dyDescent="0.2">
      <c r="H638" s="108"/>
    </row>
    <row r="639" spans="8:8" s="89" customFormat="1" x14ac:dyDescent="0.2">
      <c r="H639" s="108"/>
    </row>
    <row r="640" spans="8:8" s="89" customFormat="1" x14ac:dyDescent="0.2">
      <c r="H640" s="108"/>
    </row>
    <row r="641" spans="8:8" s="89" customFormat="1" x14ac:dyDescent="0.2">
      <c r="H641" s="108"/>
    </row>
    <row r="642" spans="8:8" s="89" customFormat="1" x14ac:dyDescent="0.2">
      <c r="H642" s="108"/>
    </row>
    <row r="643" spans="8:8" s="89" customFormat="1" x14ac:dyDescent="0.2">
      <c r="H643" s="108"/>
    </row>
    <row r="644" spans="8:8" s="89" customFormat="1" x14ac:dyDescent="0.2">
      <c r="H644" s="108"/>
    </row>
    <row r="645" spans="8:8" s="89" customFormat="1" x14ac:dyDescent="0.2">
      <c r="H645" s="108"/>
    </row>
    <row r="646" spans="8:8" s="89" customFormat="1" x14ac:dyDescent="0.2">
      <c r="H646" s="108"/>
    </row>
    <row r="647" spans="8:8" s="89" customFormat="1" x14ac:dyDescent="0.2">
      <c r="H647" s="108"/>
    </row>
    <row r="648" spans="8:8" s="89" customFormat="1" x14ac:dyDescent="0.2">
      <c r="H648" s="108"/>
    </row>
    <row r="649" spans="8:8" s="89" customFormat="1" x14ac:dyDescent="0.2">
      <c r="H649" s="108"/>
    </row>
    <row r="650" spans="8:8" s="89" customFormat="1" x14ac:dyDescent="0.2">
      <c r="H650" s="108"/>
    </row>
    <row r="651" spans="8:8" s="89" customFormat="1" x14ac:dyDescent="0.2">
      <c r="H651" s="108"/>
    </row>
    <row r="652" spans="8:8" s="89" customFormat="1" x14ac:dyDescent="0.2">
      <c r="H652" s="108"/>
    </row>
    <row r="653" spans="8:8" s="89" customFormat="1" x14ac:dyDescent="0.2">
      <c r="H653" s="108"/>
    </row>
    <row r="654" spans="8:8" s="89" customFormat="1" x14ac:dyDescent="0.2">
      <c r="H654" s="108"/>
    </row>
    <row r="655" spans="8:8" s="89" customFormat="1" x14ac:dyDescent="0.2">
      <c r="H655" s="108"/>
    </row>
    <row r="656" spans="8:8" s="89" customFormat="1" x14ac:dyDescent="0.2">
      <c r="H656" s="108"/>
    </row>
    <row r="657" spans="8:8" s="89" customFormat="1" x14ac:dyDescent="0.2">
      <c r="H657" s="108"/>
    </row>
    <row r="658" spans="8:8" s="89" customFormat="1" x14ac:dyDescent="0.2">
      <c r="H658" s="108"/>
    </row>
    <row r="659" spans="8:8" s="89" customFormat="1" x14ac:dyDescent="0.2">
      <c r="H659" s="108"/>
    </row>
    <row r="660" spans="8:8" s="89" customFormat="1" x14ac:dyDescent="0.2">
      <c r="H660" s="108"/>
    </row>
    <row r="661" spans="8:8" s="89" customFormat="1" x14ac:dyDescent="0.2">
      <c r="H661" s="108"/>
    </row>
    <row r="662" spans="8:8" s="89" customFormat="1" x14ac:dyDescent="0.2">
      <c r="H662" s="108"/>
    </row>
    <row r="663" spans="8:8" s="89" customFormat="1" x14ac:dyDescent="0.2">
      <c r="H663" s="108"/>
    </row>
    <row r="664" spans="8:8" s="89" customFormat="1" x14ac:dyDescent="0.2">
      <c r="H664" s="108"/>
    </row>
    <row r="665" spans="8:8" s="89" customFormat="1" x14ac:dyDescent="0.2">
      <c r="H665" s="108"/>
    </row>
    <row r="666" spans="8:8" s="89" customFormat="1" x14ac:dyDescent="0.2">
      <c r="H666" s="108"/>
    </row>
    <row r="667" spans="8:8" s="89" customFormat="1" x14ac:dyDescent="0.2">
      <c r="H667" s="108"/>
    </row>
    <row r="668" spans="8:8" s="89" customFormat="1" x14ac:dyDescent="0.2">
      <c r="H668" s="108"/>
    </row>
    <row r="669" spans="8:8" s="89" customFormat="1" x14ac:dyDescent="0.2">
      <c r="H669" s="108"/>
    </row>
    <row r="670" spans="8:8" s="89" customFormat="1" x14ac:dyDescent="0.2">
      <c r="H670" s="108"/>
    </row>
    <row r="671" spans="8:8" s="89" customFormat="1" x14ac:dyDescent="0.2">
      <c r="H671" s="108"/>
    </row>
    <row r="672" spans="8:8" s="89" customFormat="1" x14ac:dyDescent="0.2">
      <c r="H672" s="108"/>
    </row>
    <row r="673" spans="8:8" s="89" customFormat="1" x14ac:dyDescent="0.2">
      <c r="H673" s="108"/>
    </row>
    <row r="674" spans="8:8" s="89" customFormat="1" x14ac:dyDescent="0.2">
      <c r="H674" s="108"/>
    </row>
    <row r="675" spans="8:8" s="89" customFormat="1" x14ac:dyDescent="0.2">
      <c r="H675" s="108"/>
    </row>
    <row r="676" spans="8:8" s="89" customFormat="1" x14ac:dyDescent="0.2">
      <c r="H676" s="108"/>
    </row>
    <row r="677" spans="8:8" s="89" customFormat="1" x14ac:dyDescent="0.2">
      <c r="H677" s="108"/>
    </row>
    <row r="678" spans="8:8" s="89" customFormat="1" x14ac:dyDescent="0.2">
      <c r="H678" s="108"/>
    </row>
    <row r="679" spans="8:8" s="89" customFormat="1" x14ac:dyDescent="0.2">
      <c r="H679" s="108"/>
    </row>
    <row r="680" spans="8:8" s="89" customFormat="1" x14ac:dyDescent="0.2">
      <c r="H680" s="108"/>
    </row>
    <row r="681" spans="8:8" s="89" customFormat="1" x14ac:dyDescent="0.2">
      <c r="H681" s="108"/>
    </row>
    <row r="682" spans="8:8" s="89" customFormat="1" x14ac:dyDescent="0.2">
      <c r="H682" s="108"/>
    </row>
    <row r="683" spans="8:8" s="89" customFormat="1" x14ac:dyDescent="0.2">
      <c r="H683" s="108"/>
    </row>
    <row r="684" spans="8:8" s="89" customFormat="1" x14ac:dyDescent="0.2">
      <c r="H684" s="108"/>
    </row>
    <row r="685" spans="8:8" s="89" customFormat="1" x14ac:dyDescent="0.2">
      <c r="H685" s="108"/>
    </row>
    <row r="686" spans="8:8" s="89" customFormat="1" x14ac:dyDescent="0.2">
      <c r="H686" s="108"/>
    </row>
    <row r="687" spans="8:8" s="89" customFormat="1" x14ac:dyDescent="0.2">
      <c r="H687" s="108"/>
    </row>
    <row r="688" spans="8:8" s="89" customFormat="1" x14ac:dyDescent="0.2">
      <c r="H688" s="108"/>
    </row>
    <row r="689" spans="8:8" s="89" customFormat="1" x14ac:dyDescent="0.2">
      <c r="H689" s="108"/>
    </row>
    <row r="690" spans="8:8" s="89" customFormat="1" x14ac:dyDescent="0.2">
      <c r="H690" s="108"/>
    </row>
    <row r="691" spans="8:8" s="89" customFormat="1" x14ac:dyDescent="0.2">
      <c r="H691" s="108"/>
    </row>
    <row r="692" spans="8:8" s="89" customFormat="1" x14ac:dyDescent="0.2">
      <c r="H692" s="108"/>
    </row>
    <row r="693" spans="8:8" s="89" customFormat="1" x14ac:dyDescent="0.2">
      <c r="H693" s="108"/>
    </row>
    <row r="694" spans="8:8" s="89" customFormat="1" x14ac:dyDescent="0.2">
      <c r="H694" s="108"/>
    </row>
    <row r="695" spans="8:8" s="89" customFormat="1" x14ac:dyDescent="0.2">
      <c r="H695" s="108"/>
    </row>
    <row r="696" spans="8:8" s="89" customFormat="1" x14ac:dyDescent="0.2">
      <c r="H696" s="108"/>
    </row>
    <row r="697" spans="8:8" s="89" customFormat="1" x14ac:dyDescent="0.2">
      <c r="H697" s="108"/>
    </row>
    <row r="698" spans="8:8" s="89" customFormat="1" x14ac:dyDescent="0.2">
      <c r="H698" s="108"/>
    </row>
    <row r="699" spans="8:8" s="89" customFormat="1" x14ac:dyDescent="0.2">
      <c r="H699" s="108"/>
    </row>
    <row r="700" spans="8:8" s="89" customFormat="1" x14ac:dyDescent="0.2">
      <c r="H700" s="108"/>
    </row>
    <row r="701" spans="8:8" s="89" customFormat="1" x14ac:dyDescent="0.2">
      <c r="H701" s="108"/>
    </row>
    <row r="702" spans="8:8" s="89" customFormat="1" x14ac:dyDescent="0.2">
      <c r="H702" s="108"/>
    </row>
    <row r="703" spans="8:8" s="89" customFormat="1" x14ac:dyDescent="0.2">
      <c r="H703" s="108"/>
    </row>
    <row r="704" spans="8:8" s="89" customFormat="1" x14ac:dyDescent="0.2">
      <c r="H704" s="108"/>
    </row>
    <row r="705" spans="8:8" s="89" customFormat="1" x14ac:dyDescent="0.2">
      <c r="H705" s="108"/>
    </row>
    <row r="706" spans="8:8" s="89" customFormat="1" x14ac:dyDescent="0.2">
      <c r="H706" s="108"/>
    </row>
    <row r="707" spans="8:8" s="89" customFormat="1" x14ac:dyDescent="0.2">
      <c r="H707" s="108"/>
    </row>
    <row r="708" spans="8:8" s="89" customFormat="1" x14ac:dyDescent="0.2">
      <c r="H708" s="108"/>
    </row>
    <row r="709" spans="8:8" s="89" customFormat="1" x14ac:dyDescent="0.2">
      <c r="H709" s="108"/>
    </row>
    <row r="710" spans="8:8" s="89" customFormat="1" x14ac:dyDescent="0.2">
      <c r="H710" s="108"/>
    </row>
    <row r="711" spans="8:8" s="89" customFormat="1" x14ac:dyDescent="0.2">
      <c r="H711" s="108"/>
    </row>
    <row r="712" spans="8:8" s="89" customFormat="1" x14ac:dyDescent="0.2">
      <c r="H712" s="108"/>
    </row>
    <row r="713" spans="8:8" s="89" customFormat="1" x14ac:dyDescent="0.2">
      <c r="H713" s="108"/>
    </row>
    <row r="714" spans="8:8" s="89" customFormat="1" x14ac:dyDescent="0.2">
      <c r="H714" s="108"/>
    </row>
    <row r="715" spans="8:8" s="89" customFormat="1" x14ac:dyDescent="0.2">
      <c r="H715" s="108"/>
    </row>
    <row r="716" spans="8:8" s="89" customFormat="1" x14ac:dyDescent="0.2">
      <c r="H716" s="108"/>
    </row>
    <row r="717" spans="8:8" s="89" customFormat="1" x14ac:dyDescent="0.2">
      <c r="H717" s="108"/>
    </row>
    <row r="718" spans="8:8" s="89" customFormat="1" x14ac:dyDescent="0.2">
      <c r="H718" s="108"/>
    </row>
  </sheetData>
  <sheetProtection algorithmName="SHA-512" hashValue="zV+EDlM3j/eQzlg9V1OnCDtrRLKvepjD5HVqXj0vd2nZRHsv2mV6oaroCclGentqUeb4epsWIWd+2H44Q1Ij+Q==" saltValue="cMhfWJ4xy/0Om1eb5exyZg==" spinCount="100000" sheet="1" objects="1" scenarios="1"/>
  <mergeCells count="1">
    <mergeCell ref="I2:J2"/>
  </mergeCells>
  <pageMargins left="0.7" right="0.7" top="0.78740157499999996" bottom="0.78740157499999996"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53A64-E3C9-4D06-99F0-604D2D92F0D5}">
  <dimension ref="A1:L718"/>
  <sheetViews>
    <sheetView zoomScale="130" zoomScaleNormal="130" workbookViewId="0">
      <selection activeCell="K9" sqref="K9"/>
    </sheetView>
  </sheetViews>
  <sheetFormatPr baseColWidth="10" defaultColWidth="11.5703125" defaultRowHeight="12.75" x14ac:dyDescent="0.2"/>
  <cols>
    <col min="1" max="1" width="2.85546875" style="48" customWidth="1"/>
    <col min="2" max="2" width="12.42578125" style="89" customWidth="1"/>
    <col min="3" max="3" width="53.140625" style="89" customWidth="1"/>
    <col min="4" max="4" width="18.7109375" style="89" customWidth="1"/>
    <col min="5" max="5" width="95.85546875" style="89" customWidth="1"/>
    <col min="6" max="6" width="0.85546875" style="89" customWidth="1"/>
    <col min="7" max="7" width="18.42578125" style="89" customWidth="1"/>
    <col min="8" max="8" width="0.85546875" style="89" customWidth="1"/>
    <col min="9" max="9" width="17.85546875" style="48" bestFit="1" customWidth="1"/>
    <col min="10" max="10" width="20.28515625" style="48" bestFit="1" customWidth="1"/>
    <col min="11" max="11" width="3.5703125" style="48" customWidth="1"/>
    <col min="12" max="16384" width="11.5703125" style="48"/>
  </cols>
  <sheetData>
    <row r="1" spans="1:11" ht="33" customHeight="1" x14ac:dyDescent="0.2">
      <c r="A1" s="10"/>
      <c r="B1" s="6" t="s">
        <v>62</v>
      </c>
      <c r="C1" s="7"/>
      <c r="D1" s="7"/>
      <c r="E1" s="7"/>
      <c r="F1" s="10"/>
      <c r="G1" s="9"/>
      <c r="H1" s="10"/>
      <c r="I1" s="10"/>
      <c r="J1" s="10"/>
      <c r="K1" s="10"/>
    </row>
    <row r="2" spans="1:11" s="49" customFormat="1" ht="21.75" customHeight="1" x14ac:dyDescent="0.2">
      <c r="A2" s="3"/>
      <c r="B2" s="9"/>
      <c r="C2" s="9"/>
      <c r="D2" s="9"/>
      <c r="E2" s="9"/>
      <c r="F2" s="3"/>
      <c r="G2" s="37" t="s">
        <v>46</v>
      </c>
      <c r="H2" s="3"/>
      <c r="I2" s="119" t="s">
        <v>38</v>
      </c>
      <c r="J2" s="119"/>
      <c r="K2" s="3"/>
    </row>
    <row r="3" spans="1:11" ht="44.25" customHeight="1" x14ac:dyDescent="0.2">
      <c r="A3" s="10"/>
      <c r="B3" s="41" t="s">
        <v>6</v>
      </c>
      <c r="C3" s="42" t="s">
        <v>22</v>
      </c>
      <c r="D3" s="42" t="s">
        <v>23</v>
      </c>
      <c r="E3" s="41" t="s">
        <v>24</v>
      </c>
      <c r="F3" s="12" t="s">
        <v>44</v>
      </c>
      <c r="G3" s="41" t="s">
        <v>11</v>
      </c>
      <c r="H3" s="12" t="s">
        <v>39</v>
      </c>
      <c r="I3" s="41" t="s">
        <v>5</v>
      </c>
      <c r="J3" s="41" t="s">
        <v>14</v>
      </c>
      <c r="K3" s="10"/>
    </row>
    <row r="4" spans="1:11" s="62" customFormat="1" ht="25.5" x14ac:dyDescent="0.2">
      <c r="A4" s="58"/>
      <c r="B4" s="51">
        <v>1088</v>
      </c>
      <c r="C4" s="54" t="s">
        <v>59</v>
      </c>
      <c r="D4" s="96" t="s">
        <v>25</v>
      </c>
      <c r="E4" s="92" t="s">
        <v>125</v>
      </c>
      <c r="F4" s="22"/>
      <c r="G4" s="38">
        <v>51</v>
      </c>
      <c r="H4" s="22"/>
      <c r="I4" s="23"/>
      <c r="J4" s="56">
        <f>G4*Tabelle1426[[#This Row],[Angebotspreis]]</f>
        <v>0</v>
      </c>
      <c r="K4" s="58"/>
    </row>
    <row r="5" spans="1:11" s="62" customFormat="1" ht="38.25" x14ac:dyDescent="0.2">
      <c r="A5" s="58"/>
      <c r="B5" s="51">
        <v>1089</v>
      </c>
      <c r="C5" s="54" t="s">
        <v>95</v>
      </c>
      <c r="D5" s="98" t="s">
        <v>25</v>
      </c>
      <c r="E5" s="95" t="s">
        <v>156</v>
      </c>
      <c r="F5" s="22"/>
      <c r="G5" s="38">
        <v>2</v>
      </c>
      <c r="H5" s="22"/>
      <c r="I5" s="23"/>
      <c r="J5" s="56">
        <f>G5*Tabelle1426[[#This Row],[Angebotspreis]]</f>
        <v>0</v>
      </c>
      <c r="K5" s="58"/>
    </row>
    <row r="6" spans="1:11" s="62" customFormat="1" ht="25.5" x14ac:dyDescent="0.2">
      <c r="A6" s="58"/>
      <c r="B6" s="51">
        <v>1090</v>
      </c>
      <c r="C6" s="54" t="s">
        <v>94</v>
      </c>
      <c r="D6" s="98" t="s">
        <v>25</v>
      </c>
      <c r="E6" s="95" t="s">
        <v>157</v>
      </c>
      <c r="F6" s="22"/>
      <c r="G6" s="38">
        <v>5</v>
      </c>
      <c r="H6" s="22"/>
      <c r="I6" s="23"/>
      <c r="J6" s="56">
        <f>G6*Tabelle1426[[#This Row],[Angebotspreis]]</f>
        <v>0</v>
      </c>
      <c r="K6" s="58"/>
    </row>
    <row r="7" spans="1:11" s="62" customFormat="1" ht="25.5" x14ac:dyDescent="0.2">
      <c r="A7" s="58"/>
      <c r="B7" s="51">
        <v>1091</v>
      </c>
      <c r="C7" s="54" t="s">
        <v>104</v>
      </c>
      <c r="D7" s="98" t="s">
        <v>25</v>
      </c>
      <c r="E7" s="95" t="s">
        <v>105</v>
      </c>
      <c r="F7" s="22"/>
      <c r="G7" s="38">
        <v>3</v>
      </c>
      <c r="H7" s="22"/>
      <c r="I7" s="23"/>
      <c r="J7" s="56">
        <f>G7*Tabelle1426[[#This Row],[Angebotspreis]]</f>
        <v>0</v>
      </c>
      <c r="K7" s="58"/>
    </row>
    <row r="8" spans="1:11" s="62" customFormat="1" ht="51" x14ac:dyDescent="0.2">
      <c r="A8" s="58"/>
      <c r="B8" s="51">
        <v>1092</v>
      </c>
      <c r="C8" s="109" t="s">
        <v>124</v>
      </c>
      <c r="D8" s="110" t="s">
        <v>25</v>
      </c>
      <c r="E8" s="95" t="s">
        <v>141</v>
      </c>
      <c r="F8" s="19"/>
      <c r="G8" s="38">
        <v>2</v>
      </c>
      <c r="H8" s="20"/>
      <c r="I8" s="23"/>
      <c r="J8" s="56">
        <f>G8*Tabelle1426[[#This Row],[Angebotspreis]]</f>
        <v>0</v>
      </c>
      <c r="K8" s="58"/>
    </row>
    <row r="9" spans="1:11" s="62" customFormat="1" ht="63.75" x14ac:dyDescent="0.2">
      <c r="A9" s="58"/>
      <c r="B9" s="51">
        <v>1093</v>
      </c>
      <c r="C9" s="111" t="s">
        <v>122</v>
      </c>
      <c r="D9" s="110" t="s">
        <v>25</v>
      </c>
      <c r="E9" s="95" t="s">
        <v>133</v>
      </c>
      <c r="F9" s="22"/>
      <c r="G9" s="38">
        <v>2</v>
      </c>
      <c r="H9" s="22"/>
      <c r="I9" s="23"/>
      <c r="J9" s="56">
        <f>G9*Tabelle1426[[#This Row],[Angebotspreis]]</f>
        <v>0</v>
      </c>
      <c r="K9" s="58"/>
    </row>
    <row r="10" spans="1:11" s="62" customFormat="1" ht="63.75" x14ac:dyDescent="0.2">
      <c r="A10" s="58"/>
      <c r="B10" s="51">
        <v>1094</v>
      </c>
      <c r="C10" s="111" t="s">
        <v>123</v>
      </c>
      <c r="D10" s="110" t="s">
        <v>25</v>
      </c>
      <c r="E10" s="95" t="s">
        <v>134</v>
      </c>
      <c r="F10" s="22"/>
      <c r="G10" s="38">
        <v>2</v>
      </c>
      <c r="H10" s="22"/>
      <c r="I10" s="23"/>
      <c r="J10" s="56">
        <f>G10*Tabelle1426[[#This Row],[Angebotspreis]]</f>
        <v>0</v>
      </c>
      <c r="K10" s="58"/>
    </row>
    <row r="11" spans="1:11" s="62" customFormat="1" ht="25.5" x14ac:dyDescent="0.2">
      <c r="A11" s="58"/>
      <c r="B11" s="51">
        <v>1095</v>
      </c>
      <c r="C11" s="51" t="s">
        <v>28</v>
      </c>
      <c r="D11" s="96" t="s">
        <v>25</v>
      </c>
      <c r="E11" s="94" t="s">
        <v>158</v>
      </c>
      <c r="F11" s="22"/>
      <c r="G11" s="38">
        <v>38</v>
      </c>
      <c r="H11" s="22"/>
      <c r="I11" s="23"/>
      <c r="J11" s="56">
        <f>G11*Tabelle1426[[#This Row],[Angebotspreis]]</f>
        <v>0</v>
      </c>
      <c r="K11" s="58"/>
    </row>
    <row r="12" spans="1:11" s="62" customFormat="1" ht="25.5" x14ac:dyDescent="0.2">
      <c r="A12" s="58"/>
      <c r="B12" s="51">
        <v>1096</v>
      </c>
      <c r="C12" s="54" t="s">
        <v>109</v>
      </c>
      <c r="D12" s="98" t="s">
        <v>25</v>
      </c>
      <c r="E12" s="95" t="s">
        <v>140</v>
      </c>
      <c r="F12" s="27"/>
      <c r="G12" s="39">
        <v>2</v>
      </c>
      <c r="H12" s="22"/>
      <c r="I12" s="23"/>
      <c r="J12" s="56">
        <f>G12*Tabelle1426[[#This Row],[Angebotspreis]]</f>
        <v>0</v>
      </c>
      <c r="K12" s="58"/>
    </row>
    <row r="13" spans="1:11" s="62" customFormat="1" ht="38.25" x14ac:dyDescent="0.2">
      <c r="A13" s="58"/>
      <c r="B13" s="51">
        <v>1097</v>
      </c>
      <c r="C13" s="95" t="s">
        <v>116</v>
      </c>
      <c r="D13" s="96" t="s">
        <v>25</v>
      </c>
      <c r="E13" s="94" t="s">
        <v>120</v>
      </c>
      <c r="F13" s="22"/>
      <c r="G13" s="38">
        <v>27</v>
      </c>
      <c r="H13" s="22"/>
      <c r="I13" s="23"/>
      <c r="J13" s="56">
        <f>G13*Tabelle1426[[#This Row],[Angebotspreis]]</f>
        <v>0</v>
      </c>
      <c r="K13" s="58"/>
    </row>
    <row r="14" spans="1:11" s="62" customFormat="1" ht="38.25" x14ac:dyDescent="0.2">
      <c r="A14" s="58"/>
      <c r="B14" s="51">
        <v>1098</v>
      </c>
      <c r="C14" s="95" t="s">
        <v>117</v>
      </c>
      <c r="D14" s="96" t="s">
        <v>25</v>
      </c>
      <c r="E14" s="94" t="s">
        <v>121</v>
      </c>
      <c r="F14" s="22"/>
      <c r="G14" s="38">
        <v>18</v>
      </c>
      <c r="H14" s="22"/>
      <c r="I14" s="23"/>
      <c r="J14" s="56">
        <f>G14*Tabelle1426[[#This Row],[Angebotspreis]]</f>
        <v>0</v>
      </c>
      <c r="K14" s="58"/>
    </row>
    <row r="15" spans="1:11" s="62" customFormat="1" ht="15" x14ac:dyDescent="0.2">
      <c r="A15" s="58"/>
      <c r="B15" s="51">
        <v>1099</v>
      </c>
      <c r="C15" s="54" t="s">
        <v>144</v>
      </c>
      <c r="D15" s="96" t="s">
        <v>25</v>
      </c>
      <c r="E15" s="92" t="s">
        <v>142</v>
      </c>
      <c r="F15" s="22"/>
      <c r="G15" s="38">
        <v>1</v>
      </c>
      <c r="H15" s="22"/>
      <c r="I15" s="23"/>
      <c r="J15" s="56">
        <f>G15*Tabelle1426[[#This Row],[Angebotspreis]]</f>
        <v>0</v>
      </c>
      <c r="K15" s="58"/>
    </row>
    <row r="16" spans="1:11" s="62" customFormat="1" ht="15" x14ac:dyDescent="0.2">
      <c r="A16" s="58"/>
      <c r="B16" s="51">
        <v>1100</v>
      </c>
      <c r="C16" s="54" t="s">
        <v>145</v>
      </c>
      <c r="D16" s="96" t="s">
        <v>25</v>
      </c>
      <c r="E16" s="92" t="s">
        <v>143</v>
      </c>
      <c r="F16" s="22"/>
      <c r="G16" s="38">
        <v>1</v>
      </c>
      <c r="H16" s="22"/>
      <c r="I16" s="23"/>
      <c r="J16" s="56">
        <f>G16*Tabelle1426[[#This Row],[Angebotspreis]]</f>
        <v>0</v>
      </c>
      <c r="K16" s="58"/>
    </row>
    <row r="17" spans="1:11" s="62" customFormat="1" ht="15" x14ac:dyDescent="0.2">
      <c r="A17" s="58"/>
      <c r="B17" s="51">
        <v>1101</v>
      </c>
      <c r="C17" s="54" t="s">
        <v>146</v>
      </c>
      <c r="D17" s="96" t="s">
        <v>25</v>
      </c>
      <c r="E17" s="92" t="s">
        <v>148</v>
      </c>
      <c r="F17" s="36"/>
      <c r="G17" s="38">
        <v>1</v>
      </c>
      <c r="H17" s="115"/>
      <c r="I17" s="23"/>
      <c r="J17" s="112">
        <f>G17*Tabelle1426[[#This Row],[Angebotspreis]]</f>
        <v>0</v>
      </c>
      <c r="K17" s="58"/>
    </row>
    <row r="18" spans="1:11" s="62" customFormat="1" ht="15" x14ac:dyDescent="0.2">
      <c r="A18" s="58"/>
      <c r="B18" s="51">
        <v>1102</v>
      </c>
      <c r="C18" s="54" t="s">
        <v>147</v>
      </c>
      <c r="D18" s="96" t="s">
        <v>25</v>
      </c>
      <c r="E18" s="92" t="s">
        <v>149</v>
      </c>
      <c r="F18" s="36"/>
      <c r="G18" s="38">
        <v>1</v>
      </c>
      <c r="H18" s="115"/>
      <c r="I18" s="23"/>
      <c r="J18" s="112">
        <f>G18*Tabelle1426[[#This Row],[Angebotspreis]]</f>
        <v>0</v>
      </c>
      <c r="K18" s="58"/>
    </row>
    <row r="19" spans="1:11" s="62" customFormat="1" ht="27.75" x14ac:dyDescent="0.2">
      <c r="A19" s="58"/>
      <c r="B19" s="51">
        <v>1103</v>
      </c>
      <c r="C19" s="54" t="s">
        <v>135</v>
      </c>
      <c r="D19" s="96" t="s">
        <v>25</v>
      </c>
      <c r="E19" s="92" t="s">
        <v>137</v>
      </c>
      <c r="F19" s="22"/>
      <c r="G19" s="38">
        <v>2</v>
      </c>
      <c r="H19" s="22"/>
      <c r="I19" s="23"/>
      <c r="J19" s="56">
        <f>G19*Tabelle1426[[#This Row],[Angebotspreis]]</f>
        <v>0</v>
      </c>
      <c r="K19" s="58"/>
    </row>
    <row r="20" spans="1:11" s="62" customFormat="1" ht="27.75" x14ac:dyDescent="0.2">
      <c r="A20" s="58"/>
      <c r="B20" s="51">
        <v>1104</v>
      </c>
      <c r="C20" s="54" t="s">
        <v>136</v>
      </c>
      <c r="D20" s="96" t="s">
        <v>25</v>
      </c>
      <c r="E20" s="92" t="s">
        <v>138</v>
      </c>
      <c r="F20" s="22"/>
      <c r="G20" s="38">
        <v>2</v>
      </c>
      <c r="H20" s="22"/>
      <c r="I20" s="23"/>
      <c r="J20" s="56">
        <f>G20*Tabelle1426[[#This Row],[Angebotspreis]]</f>
        <v>0</v>
      </c>
      <c r="K20" s="58"/>
    </row>
    <row r="21" spans="1:11" s="62" customFormat="1" ht="25.5" x14ac:dyDescent="0.2">
      <c r="A21" s="58"/>
      <c r="B21" s="51">
        <v>1105</v>
      </c>
      <c r="C21" s="54" t="s">
        <v>119</v>
      </c>
      <c r="D21" s="96" t="s">
        <v>25</v>
      </c>
      <c r="E21" s="94" t="s">
        <v>118</v>
      </c>
      <c r="F21" s="19"/>
      <c r="G21" s="38">
        <v>2</v>
      </c>
      <c r="H21" s="20"/>
      <c r="I21" s="23"/>
      <c r="J21" s="56">
        <f>G21*Tabelle1426[[#This Row],[Angebotspreis]]</f>
        <v>0</v>
      </c>
      <c r="K21" s="58"/>
    </row>
    <row r="22" spans="1:11" s="62" customFormat="1" ht="25.5" x14ac:dyDescent="0.2">
      <c r="A22" s="58"/>
      <c r="B22" s="51">
        <v>1106</v>
      </c>
      <c r="C22" s="54" t="s">
        <v>106</v>
      </c>
      <c r="D22" s="96" t="s">
        <v>25</v>
      </c>
      <c r="E22" s="94" t="s">
        <v>107</v>
      </c>
      <c r="F22" s="19"/>
      <c r="G22" s="38">
        <v>2</v>
      </c>
      <c r="H22" s="20"/>
      <c r="I22" s="23"/>
      <c r="J22" s="56">
        <f>G22*Tabelle1426[[#This Row],[Angebotspreis]]</f>
        <v>0</v>
      </c>
      <c r="K22" s="58"/>
    </row>
    <row r="23" spans="1:11" s="62" customFormat="1" x14ac:dyDescent="0.2">
      <c r="A23" s="58"/>
      <c r="B23" s="51">
        <v>1107</v>
      </c>
      <c r="C23" s="54" t="s">
        <v>152</v>
      </c>
      <c r="D23" s="96" t="s">
        <v>25</v>
      </c>
      <c r="E23" s="94" t="s">
        <v>150</v>
      </c>
      <c r="F23" s="19"/>
      <c r="G23" s="38">
        <v>1</v>
      </c>
      <c r="H23" s="20"/>
      <c r="I23" s="23"/>
      <c r="J23" s="56">
        <f>G23*Tabelle1426[[#This Row],[Angebotspreis]]</f>
        <v>0</v>
      </c>
      <c r="K23" s="58"/>
    </row>
    <row r="24" spans="1:11" s="62" customFormat="1" x14ac:dyDescent="0.2">
      <c r="A24" s="58"/>
      <c r="B24" s="51">
        <v>1108</v>
      </c>
      <c r="C24" s="54" t="s">
        <v>153</v>
      </c>
      <c r="D24" s="96" t="s">
        <v>25</v>
      </c>
      <c r="E24" s="94" t="s">
        <v>151</v>
      </c>
      <c r="F24" s="19"/>
      <c r="G24" s="38">
        <v>1</v>
      </c>
      <c r="H24" s="20"/>
      <c r="I24" s="23"/>
      <c r="J24" s="56">
        <f>G24*Tabelle1426[[#This Row],[Angebotspreis]]</f>
        <v>0</v>
      </c>
      <c r="K24" s="58"/>
    </row>
    <row r="25" spans="1:11" s="62" customFormat="1" ht="15" x14ac:dyDescent="0.2">
      <c r="A25" s="58"/>
      <c r="B25" s="51">
        <v>1109</v>
      </c>
      <c r="C25" s="51" t="s">
        <v>87</v>
      </c>
      <c r="D25" s="96" t="s">
        <v>25</v>
      </c>
      <c r="E25" s="94" t="s">
        <v>100</v>
      </c>
      <c r="F25" s="22"/>
      <c r="G25" s="38">
        <v>13</v>
      </c>
      <c r="H25" s="22"/>
      <c r="I25" s="23"/>
      <c r="J25" s="56">
        <f>G25*Tabelle1426[[#This Row],[Angebotspreis]]</f>
        <v>0</v>
      </c>
      <c r="K25" s="58"/>
    </row>
    <row r="26" spans="1:11" s="62" customFormat="1" ht="15" x14ac:dyDescent="0.2">
      <c r="A26" s="58"/>
      <c r="B26" s="51">
        <v>1110</v>
      </c>
      <c r="C26" s="51" t="s">
        <v>88</v>
      </c>
      <c r="D26" s="96" t="s">
        <v>25</v>
      </c>
      <c r="E26" s="94" t="s">
        <v>102</v>
      </c>
      <c r="F26" s="22"/>
      <c r="G26" s="38">
        <v>20</v>
      </c>
      <c r="H26" s="22"/>
      <c r="I26" s="23"/>
      <c r="J26" s="56">
        <f>G26*Tabelle1426[[#This Row],[Angebotspreis]]</f>
        <v>0</v>
      </c>
      <c r="K26" s="58"/>
    </row>
    <row r="27" spans="1:11" s="62" customFormat="1" ht="15" x14ac:dyDescent="0.2">
      <c r="A27" s="58"/>
      <c r="B27" s="51">
        <v>1111</v>
      </c>
      <c r="C27" s="51" t="s">
        <v>89</v>
      </c>
      <c r="D27" s="96" t="s">
        <v>25</v>
      </c>
      <c r="E27" s="94" t="s">
        <v>101</v>
      </c>
      <c r="F27" s="22"/>
      <c r="G27" s="38">
        <v>22</v>
      </c>
      <c r="H27" s="22"/>
      <c r="I27" s="23"/>
      <c r="J27" s="56">
        <f>G27*Tabelle1426[[#This Row],[Angebotspreis]]</f>
        <v>0</v>
      </c>
      <c r="K27" s="58"/>
    </row>
    <row r="28" spans="1:11" s="62" customFormat="1" ht="15" x14ac:dyDescent="0.2">
      <c r="A28" s="58"/>
      <c r="B28" s="51">
        <v>1112</v>
      </c>
      <c r="C28" s="51" t="s">
        <v>90</v>
      </c>
      <c r="D28" s="96" t="s">
        <v>25</v>
      </c>
      <c r="E28" s="94" t="s">
        <v>103</v>
      </c>
      <c r="F28" s="22"/>
      <c r="G28" s="38">
        <v>29</v>
      </c>
      <c r="H28" s="22"/>
      <c r="I28" s="23"/>
      <c r="J28" s="56">
        <f>G28*Tabelle1426[[#This Row],[Angebotspreis]]</f>
        <v>0</v>
      </c>
      <c r="K28" s="58"/>
    </row>
    <row r="29" spans="1:11" s="64" customFormat="1" ht="15" x14ac:dyDescent="0.2">
      <c r="A29" s="63"/>
      <c r="B29" s="51">
        <v>1113</v>
      </c>
      <c r="C29" s="60" t="s">
        <v>126</v>
      </c>
      <c r="D29" s="97" t="s">
        <v>25</v>
      </c>
      <c r="E29" s="94" t="s">
        <v>128</v>
      </c>
      <c r="F29" s="26"/>
      <c r="G29" s="38">
        <v>2</v>
      </c>
      <c r="H29" s="26"/>
      <c r="I29" s="23"/>
      <c r="J29" s="56">
        <f>G29*Tabelle1426[[#This Row],[Angebotspreis]]</f>
        <v>0</v>
      </c>
      <c r="K29" s="63"/>
    </row>
    <row r="30" spans="1:11" s="64" customFormat="1" ht="15" x14ac:dyDescent="0.2">
      <c r="A30" s="63"/>
      <c r="B30" s="51">
        <v>1114</v>
      </c>
      <c r="C30" s="60" t="s">
        <v>127</v>
      </c>
      <c r="D30" s="97" t="s">
        <v>25</v>
      </c>
      <c r="E30" s="94" t="s">
        <v>129</v>
      </c>
      <c r="F30" s="26"/>
      <c r="G30" s="38">
        <v>2</v>
      </c>
      <c r="H30" s="26"/>
      <c r="I30" s="23"/>
      <c r="J30" s="56">
        <f>G30*Tabelle1426[[#This Row],[Angebotspreis]]</f>
        <v>0</v>
      </c>
      <c r="K30" s="63"/>
    </row>
    <row r="31" spans="1:11" s="62" customFormat="1" x14ac:dyDescent="0.2">
      <c r="A31" s="58"/>
      <c r="B31" s="51">
        <v>1115</v>
      </c>
      <c r="C31" s="51" t="s">
        <v>29</v>
      </c>
      <c r="D31" s="96" t="s">
        <v>25</v>
      </c>
      <c r="E31" s="94" t="s">
        <v>60</v>
      </c>
      <c r="F31" s="22"/>
      <c r="G31" s="38">
        <v>435</v>
      </c>
      <c r="H31" s="22"/>
      <c r="I31" s="23"/>
      <c r="J31" s="56">
        <f>G31*Tabelle1426[[#This Row],[Angebotspreis]]</f>
        <v>0</v>
      </c>
      <c r="K31" s="58"/>
    </row>
    <row r="32" spans="1:11" s="69" customFormat="1" ht="15" x14ac:dyDescent="0.2">
      <c r="A32" s="67"/>
      <c r="B32" s="51">
        <v>1116</v>
      </c>
      <c r="C32" s="51" t="s">
        <v>91</v>
      </c>
      <c r="D32" s="97" t="s">
        <v>25</v>
      </c>
      <c r="E32" s="94" t="s">
        <v>130</v>
      </c>
      <c r="F32" s="25"/>
      <c r="G32" s="38">
        <v>55</v>
      </c>
      <c r="H32" s="20"/>
      <c r="I32" s="23"/>
      <c r="J32" s="56">
        <f>G32*Tabelle1426[[#This Row],[Angebotspreis]]</f>
        <v>0</v>
      </c>
      <c r="K32" s="67"/>
    </row>
    <row r="33" spans="1:12" s="69" customFormat="1" ht="15" x14ac:dyDescent="0.2">
      <c r="A33" s="67"/>
      <c r="B33" s="51">
        <v>1117</v>
      </c>
      <c r="C33" s="94" t="s">
        <v>92</v>
      </c>
      <c r="D33" s="97" t="s">
        <v>25</v>
      </c>
      <c r="E33" s="94" t="s">
        <v>131</v>
      </c>
      <c r="F33" s="25"/>
      <c r="G33" s="38">
        <v>189</v>
      </c>
      <c r="H33" s="20"/>
      <c r="I33" s="23"/>
      <c r="J33" s="56">
        <f>G33*Tabelle1426[[#This Row],[Angebotspreis]]</f>
        <v>0</v>
      </c>
      <c r="K33" s="67"/>
    </row>
    <row r="34" spans="1:12" s="69" customFormat="1" ht="15.75" thickBot="1" x14ac:dyDescent="0.25">
      <c r="A34" s="67"/>
      <c r="B34" s="51">
        <v>1118</v>
      </c>
      <c r="C34" s="95" t="s">
        <v>93</v>
      </c>
      <c r="D34" s="98" t="s">
        <v>25</v>
      </c>
      <c r="E34" s="95" t="s">
        <v>132</v>
      </c>
      <c r="F34" s="19"/>
      <c r="G34" s="38">
        <v>137</v>
      </c>
      <c r="H34" s="20"/>
      <c r="I34" s="23"/>
      <c r="J34" s="81">
        <f>G34*Tabelle1426[[#This Row],[Angebotspreis]]</f>
        <v>0</v>
      </c>
      <c r="K34" s="67"/>
    </row>
    <row r="35" spans="1:12" ht="13.5" thickBot="1" x14ac:dyDescent="0.25">
      <c r="A35" s="10"/>
      <c r="B35" s="85"/>
      <c r="C35" s="85"/>
      <c r="D35" s="85"/>
      <c r="E35" s="83"/>
      <c r="F35" s="14"/>
      <c r="G35" s="113"/>
      <c r="H35" s="14"/>
      <c r="I35" s="114"/>
      <c r="J35" s="107">
        <f>SUM(J4:J34)</f>
        <v>0</v>
      </c>
      <c r="K35" s="9"/>
      <c r="L35" s="88"/>
    </row>
    <row r="36" spans="1:12" x14ac:dyDescent="0.2">
      <c r="A36" s="10"/>
      <c r="B36" s="7"/>
      <c r="C36" s="7"/>
      <c r="D36" s="7"/>
      <c r="E36" s="7"/>
      <c r="F36" s="9"/>
      <c r="G36" s="9"/>
      <c r="H36" s="9"/>
      <c r="I36" s="9"/>
      <c r="J36" s="9"/>
      <c r="K36" s="9"/>
      <c r="L36" s="88"/>
    </row>
    <row r="42" spans="1:12" s="89" customFormat="1" x14ac:dyDescent="0.2"/>
    <row r="43" spans="1:12" s="89" customFormat="1" x14ac:dyDescent="0.2"/>
    <row r="44" spans="1:12" s="89" customFormat="1" x14ac:dyDescent="0.2"/>
    <row r="45" spans="1:12" s="89" customFormat="1" x14ac:dyDescent="0.2"/>
    <row r="46" spans="1:12" s="89" customFormat="1" x14ac:dyDescent="0.2"/>
    <row r="47" spans="1:12" s="89" customFormat="1" x14ac:dyDescent="0.2"/>
    <row r="48" spans="1:12" s="89" customFormat="1" x14ac:dyDescent="0.2"/>
    <row r="49" s="89" customFormat="1" x14ac:dyDescent="0.2"/>
    <row r="50" s="89" customFormat="1" x14ac:dyDescent="0.2"/>
    <row r="51" s="89" customFormat="1" x14ac:dyDescent="0.2"/>
    <row r="52" s="89" customFormat="1" x14ac:dyDescent="0.2"/>
    <row r="53" s="89" customFormat="1" x14ac:dyDescent="0.2"/>
    <row r="54" s="89" customFormat="1" x14ac:dyDescent="0.2"/>
    <row r="55" s="89" customFormat="1" x14ac:dyDescent="0.2"/>
    <row r="56" s="89" customFormat="1" x14ac:dyDescent="0.2"/>
    <row r="57" s="89" customFormat="1" x14ac:dyDescent="0.2"/>
    <row r="58" s="89" customFormat="1" x14ac:dyDescent="0.2"/>
    <row r="59" s="89" customFormat="1" x14ac:dyDescent="0.2"/>
    <row r="60" s="89" customFormat="1" x14ac:dyDescent="0.2"/>
    <row r="61" s="89" customFormat="1" x14ac:dyDescent="0.2"/>
    <row r="62" s="89" customFormat="1" x14ac:dyDescent="0.2"/>
    <row r="63" s="89" customFormat="1" x14ac:dyDescent="0.2"/>
    <row r="64" s="89" customFormat="1" x14ac:dyDescent="0.2"/>
    <row r="65" s="89" customFormat="1" x14ac:dyDescent="0.2"/>
    <row r="66" s="89" customFormat="1" x14ac:dyDescent="0.2"/>
    <row r="67" s="89" customFormat="1" x14ac:dyDescent="0.2"/>
    <row r="68" s="89" customFormat="1" x14ac:dyDescent="0.2"/>
    <row r="69" s="89" customFormat="1" x14ac:dyDescent="0.2"/>
    <row r="70" s="89" customFormat="1" x14ac:dyDescent="0.2"/>
    <row r="71" s="89" customFormat="1" x14ac:dyDescent="0.2"/>
    <row r="72" s="89" customFormat="1" x14ac:dyDescent="0.2"/>
    <row r="73" s="89" customFormat="1" x14ac:dyDescent="0.2"/>
    <row r="74" s="89" customFormat="1" x14ac:dyDescent="0.2"/>
    <row r="75" s="89" customFormat="1" x14ac:dyDescent="0.2"/>
    <row r="76" s="89" customFormat="1" x14ac:dyDescent="0.2"/>
    <row r="77" s="89" customFormat="1" x14ac:dyDescent="0.2"/>
    <row r="78" s="89" customFormat="1" x14ac:dyDescent="0.2"/>
    <row r="79" s="89" customFormat="1" x14ac:dyDescent="0.2"/>
    <row r="80" s="89" customFormat="1" x14ac:dyDescent="0.2"/>
    <row r="81" s="89" customFormat="1" x14ac:dyDescent="0.2"/>
    <row r="82" s="89" customFormat="1" x14ac:dyDescent="0.2"/>
    <row r="83" s="89" customFormat="1" x14ac:dyDescent="0.2"/>
    <row r="84" s="89" customFormat="1" x14ac:dyDescent="0.2"/>
    <row r="85" s="89" customFormat="1" x14ac:dyDescent="0.2"/>
    <row r="86" s="89" customFormat="1" x14ac:dyDescent="0.2"/>
    <row r="87" s="89" customFormat="1" x14ac:dyDescent="0.2"/>
    <row r="88" s="89" customFormat="1" x14ac:dyDescent="0.2"/>
    <row r="89" s="89" customFormat="1" x14ac:dyDescent="0.2"/>
    <row r="90" s="89" customFormat="1" x14ac:dyDescent="0.2"/>
    <row r="91" s="89" customFormat="1" x14ac:dyDescent="0.2"/>
    <row r="92" s="89" customFormat="1" x14ac:dyDescent="0.2"/>
    <row r="93" s="89" customFormat="1" x14ac:dyDescent="0.2"/>
    <row r="94" s="89" customFormat="1" x14ac:dyDescent="0.2"/>
    <row r="95" s="89" customFormat="1" x14ac:dyDescent="0.2"/>
    <row r="96" s="89" customFormat="1" x14ac:dyDescent="0.2"/>
    <row r="97" s="89" customFormat="1" x14ac:dyDescent="0.2"/>
    <row r="98" s="89" customFormat="1" x14ac:dyDescent="0.2"/>
    <row r="99" s="89" customFormat="1" x14ac:dyDescent="0.2"/>
    <row r="100" s="89" customFormat="1" x14ac:dyDescent="0.2"/>
    <row r="101" s="89" customFormat="1" x14ac:dyDescent="0.2"/>
    <row r="102" s="89" customFormat="1" x14ac:dyDescent="0.2"/>
    <row r="103" s="89" customFormat="1" x14ac:dyDescent="0.2"/>
    <row r="104" s="89" customFormat="1" x14ac:dyDescent="0.2"/>
    <row r="105" s="89" customFormat="1" x14ac:dyDescent="0.2"/>
    <row r="106" s="89" customFormat="1" x14ac:dyDescent="0.2"/>
    <row r="107" s="89" customFormat="1" x14ac:dyDescent="0.2"/>
    <row r="108" s="89" customFormat="1" x14ac:dyDescent="0.2"/>
    <row r="109" s="89" customFormat="1" x14ac:dyDescent="0.2"/>
    <row r="110" s="89" customFormat="1" x14ac:dyDescent="0.2"/>
    <row r="111" s="89" customFormat="1" x14ac:dyDescent="0.2"/>
    <row r="112" s="89" customFormat="1" x14ac:dyDescent="0.2"/>
    <row r="113" s="89" customFormat="1" x14ac:dyDescent="0.2"/>
    <row r="114" s="89" customFormat="1" x14ac:dyDescent="0.2"/>
    <row r="115" s="89" customFormat="1" x14ac:dyDescent="0.2"/>
    <row r="116" s="89" customFormat="1" x14ac:dyDescent="0.2"/>
    <row r="117" s="89" customFormat="1" x14ac:dyDescent="0.2"/>
    <row r="118" s="89" customFormat="1" x14ac:dyDescent="0.2"/>
    <row r="119" s="89" customFormat="1" x14ac:dyDescent="0.2"/>
    <row r="120" s="89" customFormat="1" x14ac:dyDescent="0.2"/>
    <row r="121" s="89" customFormat="1" x14ac:dyDescent="0.2"/>
    <row r="122" s="89" customFormat="1" x14ac:dyDescent="0.2"/>
    <row r="123" s="89" customFormat="1" x14ac:dyDescent="0.2"/>
    <row r="124" s="89" customFormat="1" x14ac:dyDescent="0.2"/>
    <row r="125" s="89" customFormat="1" x14ac:dyDescent="0.2"/>
    <row r="126" s="89" customFormat="1" x14ac:dyDescent="0.2"/>
    <row r="127" s="89" customFormat="1" x14ac:dyDescent="0.2"/>
    <row r="128" s="89" customFormat="1" x14ac:dyDescent="0.2"/>
    <row r="129" s="89" customFormat="1" x14ac:dyDescent="0.2"/>
    <row r="130" s="89" customFormat="1" x14ac:dyDescent="0.2"/>
    <row r="131" s="89" customFormat="1" x14ac:dyDescent="0.2"/>
    <row r="132" s="89" customFormat="1" x14ac:dyDescent="0.2"/>
    <row r="133" s="89" customFormat="1" x14ac:dyDescent="0.2"/>
    <row r="134" s="89" customFormat="1" x14ac:dyDescent="0.2"/>
    <row r="135" s="89" customFormat="1" x14ac:dyDescent="0.2"/>
    <row r="136" s="89" customFormat="1" x14ac:dyDescent="0.2"/>
    <row r="137" s="89" customFormat="1" x14ac:dyDescent="0.2"/>
    <row r="138" s="89" customFormat="1" x14ac:dyDescent="0.2"/>
    <row r="139" s="89" customFormat="1" x14ac:dyDescent="0.2"/>
    <row r="140" s="89" customFormat="1" x14ac:dyDescent="0.2"/>
    <row r="141" s="89" customFormat="1" x14ac:dyDescent="0.2"/>
    <row r="142" s="89" customFormat="1" x14ac:dyDescent="0.2"/>
    <row r="143" s="89" customFormat="1" x14ac:dyDescent="0.2"/>
    <row r="144" s="89" customFormat="1" x14ac:dyDescent="0.2"/>
    <row r="145" s="89" customFormat="1" x14ac:dyDescent="0.2"/>
    <row r="146" s="89" customFormat="1" x14ac:dyDescent="0.2"/>
    <row r="147" s="89" customFormat="1" x14ac:dyDescent="0.2"/>
    <row r="148" s="89" customFormat="1" x14ac:dyDescent="0.2"/>
    <row r="149" s="89" customFormat="1" x14ac:dyDescent="0.2"/>
    <row r="150" s="89" customFormat="1" x14ac:dyDescent="0.2"/>
    <row r="151" s="89" customFormat="1" x14ac:dyDescent="0.2"/>
    <row r="152" s="89" customFormat="1" x14ac:dyDescent="0.2"/>
    <row r="153" s="89" customFormat="1" x14ac:dyDescent="0.2"/>
    <row r="154" s="89" customFormat="1" x14ac:dyDescent="0.2"/>
    <row r="155" s="89" customFormat="1" x14ac:dyDescent="0.2"/>
    <row r="156" s="89" customFormat="1" x14ac:dyDescent="0.2"/>
    <row r="157" s="89" customFormat="1" x14ac:dyDescent="0.2"/>
    <row r="158" s="89" customFormat="1" x14ac:dyDescent="0.2"/>
    <row r="159" s="89" customFormat="1" x14ac:dyDescent="0.2"/>
    <row r="160" s="89" customFormat="1" x14ac:dyDescent="0.2"/>
    <row r="161" s="89" customFormat="1" x14ac:dyDescent="0.2"/>
    <row r="162" s="89" customFormat="1" x14ac:dyDescent="0.2"/>
    <row r="163" s="89" customFormat="1" x14ac:dyDescent="0.2"/>
    <row r="164" s="89" customFormat="1" x14ac:dyDescent="0.2"/>
    <row r="165" s="89" customFormat="1" x14ac:dyDescent="0.2"/>
    <row r="166" s="89" customFormat="1" x14ac:dyDescent="0.2"/>
    <row r="167" s="89" customFormat="1" x14ac:dyDescent="0.2"/>
    <row r="168" s="89" customFormat="1" x14ac:dyDescent="0.2"/>
    <row r="169" s="89" customFormat="1" x14ac:dyDescent="0.2"/>
    <row r="170" s="89" customFormat="1" x14ac:dyDescent="0.2"/>
    <row r="171" s="89" customFormat="1" x14ac:dyDescent="0.2"/>
    <row r="172" s="89" customFormat="1" x14ac:dyDescent="0.2"/>
    <row r="173" s="89" customFormat="1" x14ac:dyDescent="0.2"/>
    <row r="174" s="89" customFormat="1" x14ac:dyDescent="0.2"/>
    <row r="175" s="89" customFormat="1" x14ac:dyDescent="0.2"/>
    <row r="176" s="89" customFormat="1" x14ac:dyDescent="0.2"/>
    <row r="177" s="89" customFormat="1" x14ac:dyDescent="0.2"/>
    <row r="178" s="89" customFormat="1" x14ac:dyDescent="0.2"/>
    <row r="179" s="89" customFormat="1" x14ac:dyDescent="0.2"/>
    <row r="180" s="89" customFormat="1" x14ac:dyDescent="0.2"/>
    <row r="181" s="89" customFormat="1" x14ac:dyDescent="0.2"/>
    <row r="182" s="89" customFormat="1" x14ac:dyDescent="0.2"/>
    <row r="183" s="89" customFormat="1" x14ac:dyDescent="0.2"/>
    <row r="184" s="89" customFormat="1" x14ac:dyDescent="0.2"/>
    <row r="185" s="89" customFormat="1" x14ac:dyDescent="0.2"/>
    <row r="186" s="89" customFormat="1" x14ac:dyDescent="0.2"/>
    <row r="187" s="89" customFormat="1" x14ac:dyDescent="0.2"/>
    <row r="188" s="89" customFormat="1" x14ac:dyDescent="0.2"/>
    <row r="189" s="89" customFormat="1" x14ac:dyDescent="0.2"/>
    <row r="190" s="89" customFormat="1" x14ac:dyDescent="0.2"/>
    <row r="191" s="89" customFormat="1" x14ac:dyDescent="0.2"/>
    <row r="192" s="89" customFormat="1" x14ac:dyDescent="0.2"/>
    <row r="193" s="89" customFormat="1" x14ac:dyDescent="0.2"/>
    <row r="194" s="89" customFormat="1" x14ac:dyDescent="0.2"/>
    <row r="195" s="89" customFormat="1" x14ac:dyDescent="0.2"/>
    <row r="196" s="89" customFormat="1" x14ac:dyDescent="0.2"/>
    <row r="197" s="89" customFormat="1" x14ac:dyDescent="0.2"/>
    <row r="198" s="89" customFormat="1" x14ac:dyDescent="0.2"/>
    <row r="199" s="89" customFormat="1" x14ac:dyDescent="0.2"/>
    <row r="200" s="89" customFormat="1" x14ac:dyDescent="0.2"/>
    <row r="201" s="89" customFormat="1" x14ac:dyDescent="0.2"/>
    <row r="202" s="89" customFormat="1" x14ac:dyDescent="0.2"/>
    <row r="203" s="89" customFormat="1" x14ac:dyDescent="0.2"/>
    <row r="204" s="89" customFormat="1" x14ac:dyDescent="0.2"/>
    <row r="205" s="89" customFormat="1" x14ac:dyDescent="0.2"/>
    <row r="206" s="89" customFormat="1" x14ac:dyDescent="0.2"/>
    <row r="207" s="89" customFormat="1" x14ac:dyDescent="0.2"/>
    <row r="208" s="89" customFormat="1" x14ac:dyDescent="0.2"/>
    <row r="209" s="89" customFormat="1" x14ac:dyDescent="0.2"/>
    <row r="210" s="89" customFormat="1" x14ac:dyDescent="0.2"/>
    <row r="211" s="89" customFormat="1" x14ac:dyDescent="0.2"/>
    <row r="212" s="89" customFormat="1" x14ac:dyDescent="0.2"/>
    <row r="213" s="89" customFormat="1" x14ac:dyDescent="0.2"/>
    <row r="214" s="89" customFormat="1" x14ac:dyDescent="0.2"/>
    <row r="215" s="89" customFormat="1" x14ac:dyDescent="0.2"/>
    <row r="216" s="89" customFormat="1" x14ac:dyDescent="0.2"/>
    <row r="217" s="89" customFormat="1" x14ac:dyDescent="0.2"/>
    <row r="218" s="89" customFormat="1" x14ac:dyDescent="0.2"/>
    <row r="219" s="89" customFormat="1" x14ac:dyDescent="0.2"/>
    <row r="220" s="89" customFormat="1" x14ac:dyDescent="0.2"/>
    <row r="221" s="89" customFormat="1" x14ac:dyDescent="0.2"/>
    <row r="222" s="89" customFormat="1" x14ac:dyDescent="0.2"/>
    <row r="223" s="89" customFormat="1" x14ac:dyDescent="0.2"/>
    <row r="224" s="89" customFormat="1" x14ac:dyDescent="0.2"/>
    <row r="225" s="89" customFormat="1" x14ac:dyDescent="0.2"/>
    <row r="226" s="89" customFormat="1" x14ac:dyDescent="0.2"/>
    <row r="227" s="89" customFormat="1" x14ac:dyDescent="0.2"/>
    <row r="228" s="89" customFormat="1" x14ac:dyDescent="0.2"/>
    <row r="229" s="89" customFormat="1" x14ac:dyDescent="0.2"/>
    <row r="230" s="89" customFormat="1" x14ac:dyDescent="0.2"/>
    <row r="231" s="89" customFormat="1" x14ac:dyDescent="0.2"/>
    <row r="232" s="89" customFormat="1" x14ac:dyDescent="0.2"/>
    <row r="233" s="89" customFormat="1" x14ac:dyDescent="0.2"/>
    <row r="234" s="89" customFormat="1" x14ac:dyDescent="0.2"/>
    <row r="235" s="89" customFormat="1" x14ac:dyDescent="0.2"/>
    <row r="236" s="89" customFormat="1" x14ac:dyDescent="0.2"/>
    <row r="237" s="89" customFormat="1" x14ac:dyDescent="0.2"/>
    <row r="238" s="89" customFormat="1" x14ac:dyDescent="0.2"/>
    <row r="239" s="89" customFormat="1" x14ac:dyDescent="0.2"/>
    <row r="240" s="89" customFormat="1" x14ac:dyDescent="0.2"/>
    <row r="241" s="89" customFormat="1" x14ac:dyDescent="0.2"/>
    <row r="242" s="89" customFormat="1" x14ac:dyDescent="0.2"/>
    <row r="243" s="89" customFormat="1" x14ac:dyDescent="0.2"/>
    <row r="244" s="89" customFormat="1" x14ac:dyDescent="0.2"/>
    <row r="245" s="89" customFormat="1" x14ac:dyDescent="0.2"/>
    <row r="246" s="89" customFormat="1" x14ac:dyDescent="0.2"/>
    <row r="247" s="89" customFormat="1" x14ac:dyDescent="0.2"/>
    <row r="248" s="89" customFormat="1" x14ac:dyDescent="0.2"/>
    <row r="249" s="89" customFormat="1" x14ac:dyDescent="0.2"/>
    <row r="250" s="89" customFormat="1" x14ac:dyDescent="0.2"/>
    <row r="251" s="89" customFormat="1" x14ac:dyDescent="0.2"/>
    <row r="252" s="89" customFormat="1" x14ac:dyDescent="0.2"/>
    <row r="253" s="89" customFormat="1" x14ac:dyDescent="0.2"/>
    <row r="254" s="89" customFormat="1" x14ac:dyDescent="0.2"/>
    <row r="255" s="89" customFormat="1" x14ac:dyDescent="0.2"/>
    <row r="256" s="89" customFormat="1" x14ac:dyDescent="0.2"/>
    <row r="257" s="89" customFormat="1" x14ac:dyDescent="0.2"/>
    <row r="258" s="89" customFormat="1" x14ac:dyDescent="0.2"/>
    <row r="259" s="89" customFormat="1" x14ac:dyDescent="0.2"/>
    <row r="260" s="89" customFormat="1" x14ac:dyDescent="0.2"/>
    <row r="261" s="89" customFormat="1" x14ac:dyDescent="0.2"/>
    <row r="262" s="89" customFormat="1" x14ac:dyDescent="0.2"/>
    <row r="263" s="89" customFormat="1" x14ac:dyDescent="0.2"/>
    <row r="264" s="89" customFormat="1" x14ac:dyDescent="0.2"/>
    <row r="265" s="89" customFormat="1" x14ac:dyDescent="0.2"/>
    <row r="266" s="89" customFormat="1" x14ac:dyDescent="0.2"/>
    <row r="267" s="89" customFormat="1" x14ac:dyDescent="0.2"/>
    <row r="268" s="89" customFormat="1" x14ac:dyDescent="0.2"/>
    <row r="269" s="89" customFormat="1" x14ac:dyDescent="0.2"/>
    <row r="270" s="89" customFormat="1" x14ac:dyDescent="0.2"/>
    <row r="271" s="89" customFormat="1" x14ac:dyDescent="0.2"/>
    <row r="272" s="89" customFormat="1" x14ac:dyDescent="0.2"/>
    <row r="273" s="89" customFormat="1" x14ac:dyDescent="0.2"/>
    <row r="274" s="89" customFormat="1" x14ac:dyDescent="0.2"/>
    <row r="275" s="89" customFormat="1" x14ac:dyDescent="0.2"/>
    <row r="276" s="89" customFormat="1" x14ac:dyDescent="0.2"/>
    <row r="277" s="89" customFormat="1" x14ac:dyDescent="0.2"/>
    <row r="278" s="89" customFormat="1" x14ac:dyDescent="0.2"/>
    <row r="279" s="89" customFormat="1" x14ac:dyDescent="0.2"/>
    <row r="280" s="89" customFormat="1" x14ac:dyDescent="0.2"/>
    <row r="281" s="89" customFormat="1" x14ac:dyDescent="0.2"/>
    <row r="282" s="89" customFormat="1" x14ac:dyDescent="0.2"/>
    <row r="283" s="89" customFormat="1" x14ac:dyDescent="0.2"/>
    <row r="284" s="89" customFormat="1" x14ac:dyDescent="0.2"/>
    <row r="285" s="89" customFormat="1" x14ac:dyDescent="0.2"/>
    <row r="286" s="89" customFormat="1" x14ac:dyDescent="0.2"/>
    <row r="287" s="89" customFormat="1" x14ac:dyDescent="0.2"/>
    <row r="288" s="89" customFormat="1" x14ac:dyDescent="0.2"/>
    <row r="289" s="89" customFormat="1" x14ac:dyDescent="0.2"/>
    <row r="290" s="89" customFormat="1" x14ac:dyDescent="0.2"/>
    <row r="291" s="89" customFormat="1" x14ac:dyDescent="0.2"/>
    <row r="292" s="89" customFormat="1" x14ac:dyDescent="0.2"/>
    <row r="293" s="89" customFormat="1" x14ac:dyDescent="0.2"/>
    <row r="294" s="89" customFormat="1" x14ac:dyDescent="0.2"/>
    <row r="295" s="89" customFormat="1" x14ac:dyDescent="0.2"/>
    <row r="296" s="89" customFormat="1" x14ac:dyDescent="0.2"/>
    <row r="297" s="89" customFormat="1" x14ac:dyDescent="0.2"/>
    <row r="298" s="89" customFormat="1" x14ac:dyDescent="0.2"/>
    <row r="299" s="89" customFormat="1" x14ac:dyDescent="0.2"/>
    <row r="300" s="89" customFormat="1" x14ac:dyDescent="0.2"/>
    <row r="301" s="89" customFormat="1" x14ac:dyDescent="0.2"/>
    <row r="302" s="89" customFormat="1" x14ac:dyDescent="0.2"/>
    <row r="303" s="89" customFormat="1" x14ac:dyDescent="0.2"/>
    <row r="304" s="89" customFormat="1" x14ac:dyDescent="0.2"/>
    <row r="305" s="89" customFormat="1" x14ac:dyDescent="0.2"/>
    <row r="306" s="89" customFormat="1" x14ac:dyDescent="0.2"/>
    <row r="307" s="89" customFormat="1" x14ac:dyDescent="0.2"/>
    <row r="308" s="89" customFormat="1" x14ac:dyDescent="0.2"/>
    <row r="309" s="89" customFormat="1" x14ac:dyDescent="0.2"/>
    <row r="310" s="89" customFormat="1" x14ac:dyDescent="0.2"/>
    <row r="311" s="89" customFormat="1" x14ac:dyDescent="0.2"/>
    <row r="312" s="89" customFormat="1" x14ac:dyDescent="0.2"/>
    <row r="313" s="89" customFormat="1" x14ac:dyDescent="0.2"/>
    <row r="314" s="89" customFormat="1" x14ac:dyDescent="0.2"/>
    <row r="315" s="89" customFormat="1" x14ac:dyDescent="0.2"/>
    <row r="316" s="89" customFormat="1" x14ac:dyDescent="0.2"/>
    <row r="317" s="89" customFormat="1" x14ac:dyDescent="0.2"/>
    <row r="318" s="89" customFormat="1" x14ac:dyDescent="0.2"/>
    <row r="319" s="89" customFormat="1" x14ac:dyDescent="0.2"/>
    <row r="320" s="89" customFormat="1" x14ac:dyDescent="0.2"/>
    <row r="321" s="89" customFormat="1" x14ac:dyDescent="0.2"/>
    <row r="322" s="89" customFormat="1" x14ac:dyDescent="0.2"/>
    <row r="323" s="89" customFormat="1" x14ac:dyDescent="0.2"/>
    <row r="324" s="89" customFormat="1" x14ac:dyDescent="0.2"/>
    <row r="325" s="89" customFormat="1" x14ac:dyDescent="0.2"/>
    <row r="326" s="89" customFormat="1" x14ac:dyDescent="0.2"/>
    <row r="327" s="89" customFormat="1" x14ac:dyDescent="0.2"/>
    <row r="328" s="89" customFormat="1" x14ac:dyDescent="0.2"/>
    <row r="329" s="89" customFormat="1" x14ac:dyDescent="0.2"/>
    <row r="330" s="89" customFormat="1" x14ac:dyDescent="0.2"/>
    <row r="331" s="89" customFormat="1" x14ac:dyDescent="0.2"/>
    <row r="332" s="89" customFormat="1" x14ac:dyDescent="0.2"/>
    <row r="333" s="89" customFormat="1" x14ac:dyDescent="0.2"/>
    <row r="334" s="89" customFormat="1" x14ac:dyDescent="0.2"/>
    <row r="335" s="89" customFormat="1" x14ac:dyDescent="0.2"/>
    <row r="336" s="89" customFormat="1" x14ac:dyDescent="0.2"/>
    <row r="337" s="89" customFormat="1" x14ac:dyDescent="0.2"/>
    <row r="338" s="89" customFormat="1" x14ac:dyDescent="0.2"/>
    <row r="339" s="89" customFormat="1" x14ac:dyDescent="0.2"/>
    <row r="340" s="89" customFormat="1" x14ac:dyDescent="0.2"/>
    <row r="341" s="89" customFormat="1" x14ac:dyDescent="0.2"/>
    <row r="342" s="89" customFormat="1" x14ac:dyDescent="0.2"/>
    <row r="343" s="89" customFormat="1" x14ac:dyDescent="0.2"/>
    <row r="344" s="89" customFormat="1" x14ac:dyDescent="0.2"/>
    <row r="345" s="89" customFormat="1" x14ac:dyDescent="0.2"/>
    <row r="346" s="89" customFormat="1" x14ac:dyDescent="0.2"/>
    <row r="347" s="89" customFormat="1" x14ac:dyDescent="0.2"/>
    <row r="348" s="89" customFormat="1" x14ac:dyDescent="0.2"/>
    <row r="349" s="89" customFormat="1" x14ac:dyDescent="0.2"/>
    <row r="350" s="89" customFormat="1" x14ac:dyDescent="0.2"/>
    <row r="351" s="89" customFormat="1" x14ac:dyDescent="0.2"/>
    <row r="352" s="89" customFormat="1" x14ac:dyDescent="0.2"/>
    <row r="353" s="89" customFormat="1" x14ac:dyDescent="0.2"/>
    <row r="354" s="89" customFormat="1" x14ac:dyDescent="0.2"/>
    <row r="355" s="89" customFormat="1" x14ac:dyDescent="0.2"/>
    <row r="356" s="89" customFormat="1" x14ac:dyDescent="0.2"/>
    <row r="357" s="89" customFormat="1" x14ac:dyDescent="0.2"/>
    <row r="358" s="89" customFormat="1" x14ac:dyDescent="0.2"/>
    <row r="359" s="89" customFormat="1" x14ac:dyDescent="0.2"/>
    <row r="360" s="89" customFormat="1" x14ac:dyDescent="0.2"/>
    <row r="361" s="89" customFormat="1" x14ac:dyDescent="0.2"/>
    <row r="362" s="89" customFormat="1" x14ac:dyDescent="0.2"/>
    <row r="363" s="89" customFormat="1" x14ac:dyDescent="0.2"/>
    <row r="364" s="89" customFormat="1" x14ac:dyDescent="0.2"/>
    <row r="365" s="89" customFormat="1" x14ac:dyDescent="0.2"/>
    <row r="366" s="89" customFormat="1" x14ac:dyDescent="0.2"/>
    <row r="367" s="89" customFormat="1" x14ac:dyDescent="0.2"/>
    <row r="368" s="89" customFormat="1" x14ac:dyDescent="0.2"/>
    <row r="369" s="89" customFormat="1" x14ac:dyDescent="0.2"/>
    <row r="370" s="89" customFormat="1" x14ac:dyDescent="0.2"/>
    <row r="371" s="89" customFormat="1" x14ac:dyDescent="0.2"/>
    <row r="372" s="89" customFormat="1" x14ac:dyDescent="0.2"/>
    <row r="373" s="89" customFormat="1" x14ac:dyDescent="0.2"/>
    <row r="374" s="89" customFormat="1" x14ac:dyDescent="0.2"/>
    <row r="375" s="89" customFormat="1" x14ac:dyDescent="0.2"/>
    <row r="376" s="89" customFormat="1" x14ac:dyDescent="0.2"/>
    <row r="377" s="89" customFormat="1" x14ac:dyDescent="0.2"/>
    <row r="378" s="89" customFormat="1" x14ac:dyDescent="0.2"/>
    <row r="379" s="89" customFormat="1" x14ac:dyDescent="0.2"/>
    <row r="380" s="89" customFormat="1" x14ac:dyDescent="0.2"/>
    <row r="381" s="89" customFormat="1" x14ac:dyDescent="0.2"/>
    <row r="382" s="89" customFormat="1" x14ac:dyDescent="0.2"/>
    <row r="383" s="89" customFormat="1" x14ac:dyDescent="0.2"/>
    <row r="384" s="89" customFormat="1" x14ac:dyDescent="0.2"/>
    <row r="385" s="89" customFormat="1" x14ac:dyDescent="0.2"/>
    <row r="386" s="89" customFormat="1" x14ac:dyDescent="0.2"/>
    <row r="387" s="89" customFormat="1" x14ac:dyDescent="0.2"/>
    <row r="388" s="89" customFormat="1" x14ac:dyDescent="0.2"/>
    <row r="389" s="89" customFormat="1" x14ac:dyDescent="0.2"/>
    <row r="390" s="89" customFormat="1" x14ac:dyDescent="0.2"/>
    <row r="391" s="89" customFormat="1" x14ac:dyDescent="0.2"/>
    <row r="392" s="89" customFormat="1" x14ac:dyDescent="0.2"/>
    <row r="393" s="89" customFormat="1" x14ac:dyDescent="0.2"/>
    <row r="394" s="89" customFormat="1" x14ac:dyDescent="0.2"/>
    <row r="395" s="89" customFormat="1" x14ac:dyDescent="0.2"/>
    <row r="396" s="89" customFormat="1" x14ac:dyDescent="0.2"/>
    <row r="397" s="89" customFormat="1" x14ac:dyDescent="0.2"/>
    <row r="398" s="89" customFormat="1" x14ac:dyDescent="0.2"/>
    <row r="399" s="89" customFormat="1" x14ac:dyDescent="0.2"/>
    <row r="400" s="89" customFormat="1" x14ac:dyDescent="0.2"/>
    <row r="401" s="89" customFormat="1" x14ac:dyDescent="0.2"/>
    <row r="402" s="89" customFormat="1" x14ac:dyDescent="0.2"/>
    <row r="403" s="89" customFormat="1" x14ac:dyDescent="0.2"/>
    <row r="404" s="89" customFormat="1" x14ac:dyDescent="0.2"/>
    <row r="405" s="89" customFormat="1" x14ac:dyDescent="0.2"/>
    <row r="406" s="89" customFormat="1" x14ac:dyDescent="0.2"/>
    <row r="407" s="89" customFormat="1" x14ac:dyDescent="0.2"/>
    <row r="408" s="89" customFormat="1" x14ac:dyDescent="0.2"/>
    <row r="409" s="89" customFormat="1" x14ac:dyDescent="0.2"/>
    <row r="410" s="89" customFormat="1" x14ac:dyDescent="0.2"/>
    <row r="411" s="89" customFormat="1" x14ac:dyDescent="0.2"/>
    <row r="412" s="89" customFormat="1" x14ac:dyDescent="0.2"/>
    <row r="413" s="89" customFormat="1" x14ac:dyDescent="0.2"/>
    <row r="414" s="89" customFormat="1" x14ac:dyDescent="0.2"/>
    <row r="415" s="89" customFormat="1" x14ac:dyDescent="0.2"/>
    <row r="416" s="89" customFormat="1" x14ac:dyDescent="0.2"/>
    <row r="417" s="89" customFormat="1" x14ac:dyDescent="0.2"/>
    <row r="418" s="89" customFormat="1" x14ac:dyDescent="0.2"/>
    <row r="419" s="89" customFormat="1" x14ac:dyDescent="0.2"/>
    <row r="420" s="89" customFormat="1" x14ac:dyDescent="0.2"/>
    <row r="421" s="89" customFormat="1" x14ac:dyDescent="0.2"/>
    <row r="422" s="89" customFormat="1" x14ac:dyDescent="0.2"/>
    <row r="423" s="89" customFormat="1" x14ac:dyDescent="0.2"/>
    <row r="424" s="89" customFormat="1" x14ac:dyDescent="0.2"/>
    <row r="425" s="89" customFormat="1" x14ac:dyDescent="0.2"/>
    <row r="426" s="89" customFormat="1" x14ac:dyDescent="0.2"/>
    <row r="427" s="89" customFormat="1" x14ac:dyDescent="0.2"/>
    <row r="428" s="89" customFormat="1" x14ac:dyDescent="0.2"/>
    <row r="429" s="89" customFormat="1" x14ac:dyDescent="0.2"/>
    <row r="430" s="89" customFormat="1" x14ac:dyDescent="0.2"/>
    <row r="431" s="89" customFormat="1" x14ac:dyDescent="0.2"/>
    <row r="432" s="89" customFormat="1" x14ac:dyDescent="0.2"/>
    <row r="433" s="89" customFormat="1" x14ac:dyDescent="0.2"/>
    <row r="434" s="89" customFormat="1" x14ac:dyDescent="0.2"/>
    <row r="435" s="89" customFormat="1" x14ac:dyDescent="0.2"/>
    <row r="436" s="89" customFormat="1" x14ac:dyDescent="0.2"/>
    <row r="437" s="89" customFormat="1" x14ac:dyDescent="0.2"/>
    <row r="438" s="89" customFormat="1" x14ac:dyDescent="0.2"/>
    <row r="439" s="89" customFormat="1" x14ac:dyDescent="0.2"/>
    <row r="440" s="89" customFormat="1" x14ac:dyDescent="0.2"/>
    <row r="441" s="89" customFormat="1" x14ac:dyDescent="0.2"/>
    <row r="442" s="89" customFormat="1" x14ac:dyDescent="0.2"/>
    <row r="443" s="89" customFormat="1" x14ac:dyDescent="0.2"/>
    <row r="444" s="89" customFormat="1" x14ac:dyDescent="0.2"/>
    <row r="445" s="89" customFormat="1" x14ac:dyDescent="0.2"/>
    <row r="446" s="89" customFormat="1" x14ac:dyDescent="0.2"/>
    <row r="447" s="89" customFormat="1" x14ac:dyDescent="0.2"/>
    <row r="448" s="89" customFormat="1" x14ac:dyDescent="0.2"/>
    <row r="449" s="89" customFormat="1" x14ac:dyDescent="0.2"/>
    <row r="450" s="89" customFormat="1" x14ac:dyDescent="0.2"/>
    <row r="451" s="89" customFormat="1" x14ac:dyDescent="0.2"/>
    <row r="452" s="89" customFormat="1" x14ac:dyDescent="0.2"/>
    <row r="453" s="89" customFormat="1" x14ac:dyDescent="0.2"/>
    <row r="454" s="89" customFormat="1" x14ac:dyDescent="0.2"/>
    <row r="455" s="89" customFormat="1" x14ac:dyDescent="0.2"/>
    <row r="456" s="89" customFormat="1" x14ac:dyDescent="0.2"/>
    <row r="457" s="89" customFormat="1" x14ac:dyDescent="0.2"/>
    <row r="458" s="89" customFormat="1" x14ac:dyDescent="0.2"/>
    <row r="459" s="89" customFormat="1" x14ac:dyDescent="0.2"/>
    <row r="460" s="89" customFormat="1" x14ac:dyDescent="0.2"/>
    <row r="461" s="89" customFormat="1" x14ac:dyDescent="0.2"/>
    <row r="462" s="89" customFormat="1" x14ac:dyDescent="0.2"/>
    <row r="463" s="89" customFormat="1" x14ac:dyDescent="0.2"/>
    <row r="464" s="89" customFormat="1" x14ac:dyDescent="0.2"/>
    <row r="465" s="89" customFormat="1" x14ac:dyDescent="0.2"/>
    <row r="466" s="89" customFormat="1" x14ac:dyDescent="0.2"/>
    <row r="467" s="89" customFormat="1" x14ac:dyDescent="0.2"/>
    <row r="468" s="89" customFormat="1" x14ac:dyDescent="0.2"/>
    <row r="469" s="89" customFormat="1" x14ac:dyDescent="0.2"/>
    <row r="470" s="89" customFormat="1" x14ac:dyDescent="0.2"/>
    <row r="471" s="89" customFormat="1" x14ac:dyDescent="0.2"/>
    <row r="472" s="89" customFormat="1" x14ac:dyDescent="0.2"/>
    <row r="473" s="89" customFormat="1" x14ac:dyDescent="0.2"/>
    <row r="474" s="89" customFormat="1" x14ac:dyDescent="0.2"/>
    <row r="475" s="89" customFormat="1" x14ac:dyDescent="0.2"/>
    <row r="476" s="89" customFormat="1" x14ac:dyDescent="0.2"/>
    <row r="477" s="89" customFormat="1" x14ac:dyDescent="0.2"/>
    <row r="478" s="89" customFormat="1" x14ac:dyDescent="0.2"/>
    <row r="479" s="89" customFormat="1" x14ac:dyDescent="0.2"/>
    <row r="480" s="89" customFormat="1" x14ac:dyDescent="0.2"/>
    <row r="481" s="89" customFormat="1" x14ac:dyDescent="0.2"/>
    <row r="482" s="89" customFormat="1" x14ac:dyDescent="0.2"/>
    <row r="483" s="89" customFormat="1" x14ac:dyDescent="0.2"/>
    <row r="484" s="89" customFormat="1" x14ac:dyDescent="0.2"/>
    <row r="485" s="89" customFormat="1" x14ac:dyDescent="0.2"/>
    <row r="486" s="89" customFormat="1" x14ac:dyDescent="0.2"/>
    <row r="487" s="89" customFormat="1" x14ac:dyDescent="0.2"/>
    <row r="488" s="89" customFormat="1" x14ac:dyDescent="0.2"/>
    <row r="489" s="89" customFormat="1" x14ac:dyDescent="0.2"/>
    <row r="490" s="89" customFormat="1" x14ac:dyDescent="0.2"/>
    <row r="491" s="89" customFormat="1" x14ac:dyDescent="0.2"/>
    <row r="492" s="89" customFormat="1" x14ac:dyDescent="0.2"/>
    <row r="493" s="89" customFormat="1" x14ac:dyDescent="0.2"/>
    <row r="494" s="89" customFormat="1" x14ac:dyDescent="0.2"/>
    <row r="495" s="89" customFormat="1" x14ac:dyDescent="0.2"/>
    <row r="496" s="89" customFormat="1" x14ac:dyDescent="0.2"/>
    <row r="497" s="89" customFormat="1" x14ac:dyDescent="0.2"/>
    <row r="498" s="89" customFormat="1" x14ac:dyDescent="0.2"/>
    <row r="499" s="89" customFormat="1" x14ac:dyDescent="0.2"/>
    <row r="500" s="89" customFormat="1" x14ac:dyDescent="0.2"/>
    <row r="501" s="89" customFormat="1" x14ac:dyDescent="0.2"/>
    <row r="502" s="89" customFormat="1" x14ac:dyDescent="0.2"/>
    <row r="503" s="89" customFormat="1" x14ac:dyDescent="0.2"/>
    <row r="504" s="89" customFormat="1" x14ac:dyDescent="0.2"/>
    <row r="505" s="89" customFormat="1" x14ac:dyDescent="0.2"/>
    <row r="506" s="89" customFormat="1" x14ac:dyDescent="0.2"/>
    <row r="507" s="89" customFormat="1" x14ac:dyDescent="0.2"/>
    <row r="508" s="89" customFormat="1" x14ac:dyDescent="0.2"/>
    <row r="509" s="89" customFormat="1" x14ac:dyDescent="0.2"/>
    <row r="510" s="89" customFormat="1" x14ac:dyDescent="0.2"/>
    <row r="511" s="89" customFormat="1" x14ac:dyDescent="0.2"/>
    <row r="512" s="89" customFormat="1" x14ac:dyDescent="0.2"/>
    <row r="513" s="89" customFormat="1" x14ac:dyDescent="0.2"/>
    <row r="514" s="89" customFormat="1" x14ac:dyDescent="0.2"/>
    <row r="515" s="89" customFormat="1" x14ac:dyDescent="0.2"/>
    <row r="516" s="89" customFormat="1" x14ac:dyDescent="0.2"/>
    <row r="517" s="89" customFormat="1" x14ac:dyDescent="0.2"/>
    <row r="518" s="89" customFormat="1" x14ac:dyDescent="0.2"/>
    <row r="519" s="89" customFormat="1" x14ac:dyDescent="0.2"/>
    <row r="520" s="89" customFormat="1" x14ac:dyDescent="0.2"/>
    <row r="521" s="89" customFormat="1" x14ac:dyDescent="0.2"/>
    <row r="522" s="89" customFormat="1" x14ac:dyDescent="0.2"/>
    <row r="523" s="89" customFormat="1" x14ac:dyDescent="0.2"/>
    <row r="524" s="89" customFormat="1" x14ac:dyDescent="0.2"/>
    <row r="525" s="89" customFormat="1" x14ac:dyDescent="0.2"/>
    <row r="526" s="89" customFormat="1" x14ac:dyDescent="0.2"/>
    <row r="527" s="89" customFormat="1" x14ac:dyDescent="0.2"/>
    <row r="528" s="89" customFormat="1" x14ac:dyDescent="0.2"/>
    <row r="529" s="89" customFormat="1" x14ac:dyDescent="0.2"/>
    <row r="530" s="89" customFormat="1" x14ac:dyDescent="0.2"/>
    <row r="531" s="89" customFormat="1" x14ac:dyDescent="0.2"/>
    <row r="532" s="89" customFormat="1" x14ac:dyDescent="0.2"/>
    <row r="533" s="89" customFormat="1" x14ac:dyDescent="0.2"/>
    <row r="534" s="89" customFormat="1" x14ac:dyDescent="0.2"/>
    <row r="535" s="89" customFormat="1" x14ac:dyDescent="0.2"/>
    <row r="536" s="89" customFormat="1" x14ac:dyDescent="0.2"/>
    <row r="537" s="89" customFormat="1" x14ac:dyDescent="0.2"/>
    <row r="538" s="89" customFormat="1" x14ac:dyDescent="0.2"/>
    <row r="539" s="89" customFormat="1" x14ac:dyDescent="0.2"/>
    <row r="540" s="89" customFormat="1" x14ac:dyDescent="0.2"/>
    <row r="541" s="89" customFormat="1" x14ac:dyDescent="0.2"/>
    <row r="542" s="89" customFormat="1" x14ac:dyDescent="0.2"/>
    <row r="543" s="89" customFormat="1" x14ac:dyDescent="0.2"/>
    <row r="544" s="89" customFormat="1" x14ac:dyDescent="0.2"/>
    <row r="545" s="89" customFormat="1" x14ac:dyDescent="0.2"/>
    <row r="546" s="89" customFormat="1" x14ac:dyDescent="0.2"/>
    <row r="547" s="89" customFormat="1" x14ac:dyDescent="0.2"/>
    <row r="548" s="89" customFormat="1" x14ac:dyDescent="0.2"/>
    <row r="549" s="89" customFormat="1" x14ac:dyDescent="0.2"/>
    <row r="550" s="89" customFormat="1" x14ac:dyDescent="0.2"/>
    <row r="551" s="89" customFormat="1" x14ac:dyDescent="0.2"/>
    <row r="552" s="89" customFormat="1" x14ac:dyDescent="0.2"/>
    <row r="553" s="89" customFormat="1" x14ac:dyDescent="0.2"/>
    <row r="554" s="89" customFormat="1" x14ac:dyDescent="0.2"/>
    <row r="555" s="89" customFormat="1" x14ac:dyDescent="0.2"/>
    <row r="556" s="89" customFormat="1" x14ac:dyDescent="0.2"/>
    <row r="557" s="89" customFormat="1" x14ac:dyDescent="0.2"/>
    <row r="558" s="89" customFormat="1" x14ac:dyDescent="0.2"/>
    <row r="559" s="89" customFormat="1" x14ac:dyDescent="0.2"/>
    <row r="560" s="89" customFormat="1" x14ac:dyDescent="0.2"/>
    <row r="561" s="89" customFormat="1" x14ac:dyDescent="0.2"/>
    <row r="562" s="89" customFormat="1" x14ac:dyDescent="0.2"/>
    <row r="563" s="89" customFormat="1" x14ac:dyDescent="0.2"/>
    <row r="564" s="89" customFormat="1" x14ac:dyDescent="0.2"/>
    <row r="565" s="89" customFormat="1" x14ac:dyDescent="0.2"/>
    <row r="566" s="89" customFormat="1" x14ac:dyDescent="0.2"/>
    <row r="567" s="89" customFormat="1" x14ac:dyDescent="0.2"/>
    <row r="568" s="89" customFormat="1" x14ac:dyDescent="0.2"/>
    <row r="569" s="89" customFormat="1" x14ac:dyDescent="0.2"/>
    <row r="570" s="89" customFormat="1" x14ac:dyDescent="0.2"/>
    <row r="571" s="89" customFormat="1" x14ac:dyDescent="0.2"/>
    <row r="572" s="89" customFormat="1" x14ac:dyDescent="0.2"/>
    <row r="573" s="89" customFormat="1" x14ac:dyDescent="0.2"/>
    <row r="574" s="89" customFormat="1" x14ac:dyDescent="0.2"/>
    <row r="575" s="89" customFormat="1" x14ac:dyDescent="0.2"/>
    <row r="576" s="89" customFormat="1" x14ac:dyDescent="0.2"/>
    <row r="577" s="89" customFormat="1" x14ac:dyDescent="0.2"/>
    <row r="578" s="89" customFormat="1" x14ac:dyDescent="0.2"/>
    <row r="579" s="89" customFormat="1" x14ac:dyDescent="0.2"/>
    <row r="580" s="89" customFormat="1" x14ac:dyDescent="0.2"/>
    <row r="581" s="89" customFormat="1" x14ac:dyDescent="0.2"/>
    <row r="582" s="89" customFormat="1" x14ac:dyDescent="0.2"/>
    <row r="583" s="89" customFormat="1" x14ac:dyDescent="0.2"/>
    <row r="584" s="89" customFormat="1" x14ac:dyDescent="0.2"/>
    <row r="585" s="89" customFormat="1" x14ac:dyDescent="0.2"/>
    <row r="586" s="89" customFormat="1" x14ac:dyDescent="0.2"/>
    <row r="587" s="89" customFormat="1" x14ac:dyDescent="0.2"/>
    <row r="588" s="89" customFormat="1" x14ac:dyDescent="0.2"/>
    <row r="589" s="89" customFormat="1" x14ac:dyDescent="0.2"/>
    <row r="590" s="89" customFormat="1" x14ac:dyDescent="0.2"/>
    <row r="591" s="89" customFormat="1" x14ac:dyDescent="0.2"/>
    <row r="592" s="89" customFormat="1" x14ac:dyDescent="0.2"/>
    <row r="593" s="89" customFormat="1" x14ac:dyDescent="0.2"/>
    <row r="594" s="89" customFormat="1" x14ac:dyDescent="0.2"/>
    <row r="595" s="89" customFormat="1" x14ac:dyDescent="0.2"/>
    <row r="596" s="89" customFormat="1" x14ac:dyDescent="0.2"/>
    <row r="597" s="89" customFormat="1" x14ac:dyDescent="0.2"/>
    <row r="598" s="89" customFormat="1" x14ac:dyDescent="0.2"/>
    <row r="599" s="89" customFormat="1" x14ac:dyDescent="0.2"/>
    <row r="600" s="89" customFormat="1" x14ac:dyDescent="0.2"/>
    <row r="601" s="89" customFormat="1" x14ac:dyDescent="0.2"/>
    <row r="602" s="89" customFormat="1" x14ac:dyDescent="0.2"/>
    <row r="603" s="89" customFormat="1" x14ac:dyDescent="0.2"/>
    <row r="604" s="89" customFormat="1" x14ac:dyDescent="0.2"/>
    <row r="605" s="89" customFormat="1" x14ac:dyDescent="0.2"/>
    <row r="606" s="89" customFormat="1" x14ac:dyDescent="0.2"/>
    <row r="607" s="89" customFormat="1" x14ac:dyDescent="0.2"/>
    <row r="608" s="89" customFormat="1" x14ac:dyDescent="0.2"/>
    <row r="609" s="89" customFormat="1" x14ac:dyDescent="0.2"/>
    <row r="610" s="89" customFormat="1" x14ac:dyDescent="0.2"/>
    <row r="611" s="89" customFormat="1" x14ac:dyDescent="0.2"/>
    <row r="612" s="89" customFormat="1" x14ac:dyDescent="0.2"/>
    <row r="613" s="89" customFormat="1" x14ac:dyDescent="0.2"/>
    <row r="614" s="89" customFormat="1" x14ac:dyDescent="0.2"/>
    <row r="615" s="89" customFormat="1" x14ac:dyDescent="0.2"/>
    <row r="616" s="89" customFormat="1" x14ac:dyDescent="0.2"/>
    <row r="617" s="89" customFormat="1" x14ac:dyDescent="0.2"/>
    <row r="618" s="89" customFormat="1" x14ac:dyDescent="0.2"/>
    <row r="619" s="89" customFormat="1" x14ac:dyDescent="0.2"/>
    <row r="620" s="89" customFormat="1" x14ac:dyDescent="0.2"/>
    <row r="621" s="89" customFormat="1" x14ac:dyDescent="0.2"/>
    <row r="622" s="89" customFormat="1" x14ac:dyDescent="0.2"/>
    <row r="623" s="89" customFormat="1" x14ac:dyDescent="0.2"/>
    <row r="624" s="89" customFormat="1" x14ac:dyDescent="0.2"/>
    <row r="625" s="89" customFormat="1" x14ac:dyDescent="0.2"/>
    <row r="626" s="89" customFormat="1" x14ac:dyDescent="0.2"/>
    <row r="627" s="89" customFormat="1" x14ac:dyDescent="0.2"/>
    <row r="628" s="89" customFormat="1" x14ac:dyDescent="0.2"/>
    <row r="629" s="89" customFormat="1" x14ac:dyDescent="0.2"/>
    <row r="630" s="89" customFormat="1" x14ac:dyDescent="0.2"/>
    <row r="631" s="89" customFormat="1" x14ac:dyDescent="0.2"/>
    <row r="632" s="89" customFormat="1" x14ac:dyDescent="0.2"/>
    <row r="633" s="89" customFormat="1" x14ac:dyDescent="0.2"/>
    <row r="634" s="89" customFormat="1" x14ac:dyDescent="0.2"/>
    <row r="635" s="89" customFormat="1" x14ac:dyDescent="0.2"/>
    <row r="636" s="89" customFormat="1" x14ac:dyDescent="0.2"/>
    <row r="637" s="89" customFormat="1" x14ac:dyDescent="0.2"/>
    <row r="638" s="89" customFormat="1" x14ac:dyDescent="0.2"/>
    <row r="639" s="89" customFormat="1" x14ac:dyDescent="0.2"/>
    <row r="640" s="89" customFormat="1" x14ac:dyDescent="0.2"/>
    <row r="641" s="89" customFormat="1" x14ac:dyDescent="0.2"/>
    <row r="642" s="89" customFormat="1" x14ac:dyDescent="0.2"/>
    <row r="643" s="89" customFormat="1" x14ac:dyDescent="0.2"/>
    <row r="644" s="89" customFormat="1" x14ac:dyDescent="0.2"/>
    <row r="645" s="89" customFormat="1" x14ac:dyDescent="0.2"/>
    <row r="646" s="89" customFormat="1" x14ac:dyDescent="0.2"/>
    <row r="647" s="89" customFormat="1" x14ac:dyDescent="0.2"/>
    <row r="648" s="89" customFormat="1" x14ac:dyDescent="0.2"/>
    <row r="649" s="89" customFormat="1" x14ac:dyDescent="0.2"/>
    <row r="650" s="89" customFormat="1" x14ac:dyDescent="0.2"/>
    <row r="651" s="89" customFormat="1" x14ac:dyDescent="0.2"/>
    <row r="652" s="89" customFormat="1" x14ac:dyDescent="0.2"/>
    <row r="653" s="89" customFormat="1" x14ac:dyDescent="0.2"/>
    <row r="654" s="89" customFormat="1" x14ac:dyDescent="0.2"/>
    <row r="655" s="89" customFormat="1" x14ac:dyDescent="0.2"/>
    <row r="656" s="89" customFormat="1" x14ac:dyDescent="0.2"/>
    <row r="657" s="89" customFormat="1" x14ac:dyDescent="0.2"/>
    <row r="658" s="89" customFormat="1" x14ac:dyDescent="0.2"/>
    <row r="659" s="89" customFormat="1" x14ac:dyDescent="0.2"/>
    <row r="660" s="89" customFormat="1" x14ac:dyDescent="0.2"/>
    <row r="661" s="89" customFormat="1" x14ac:dyDescent="0.2"/>
    <row r="662" s="89" customFormat="1" x14ac:dyDescent="0.2"/>
    <row r="663" s="89" customFormat="1" x14ac:dyDescent="0.2"/>
    <row r="664" s="89" customFormat="1" x14ac:dyDescent="0.2"/>
    <row r="665" s="89" customFormat="1" x14ac:dyDescent="0.2"/>
    <row r="666" s="89" customFormat="1" x14ac:dyDescent="0.2"/>
    <row r="667" s="89" customFormat="1" x14ac:dyDescent="0.2"/>
    <row r="668" s="89" customFormat="1" x14ac:dyDescent="0.2"/>
    <row r="669" s="89" customFormat="1" x14ac:dyDescent="0.2"/>
    <row r="670" s="89" customFormat="1" x14ac:dyDescent="0.2"/>
    <row r="671" s="89" customFormat="1" x14ac:dyDescent="0.2"/>
    <row r="672" s="89" customFormat="1" x14ac:dyDescent="0.2"/>
    <row r="673" s="89" customFormat="1" x14ac:dyDescent="0.2"/>
    <row r="674" s="89" customFormat="1" x14ac:dyDescent="0.2"/>
    <row r="675" s="89" customFormat="1" x14ac:dyDescent="0.2"/>
    <row r="676" s="89" customFormat="1" x14ac:dyDescent="0.2"/>
    <row r="677" s="89" customFormat="1" x14ac:dyDescent="0.2"/>
    <row r="678" s="89" customFormat="1" x14ac:dyDescent="0.2"/>
    <row r="679" s="89" customFormat="1" x14ac:dyDescent="0.2"/>
    <row r="680" s="89" customFormat="1" x14ac:dyDescent="0.2"/>
    <row r="681" s="89" customFormat="1" x14ac:dyDescent="0.2"/>
    <row r="682" s="89" customFormat="1" x14ac:dyDescent="0.2"/>
    <row r="683" s="89" customFormat="1" x14ac:dyDescent="0.2"/>
    <row r="684" s="89" customFormat="1" x14ac:dyDescent="0.2"/>
    <row r="685" s="89" customFormat="1" x14ac:dyDescent="0.2"/>
    <row r="686" s="89" customFormat="1" x14ac:dyDescent="0.2"/>
    <row r="687" s="89" customFormat="1" x14ac:dyDescent="0.2"/>
    <row r="688" s="89" customFormat="1" x14ac:dyDescent="0.2"/>
    <row r="689" s="89" customFormat="1" x14ac:dyDescent="0.2"/>
    <row r="690" s="89" customFormat="1" x14ac:dyDescent="0.2"/>
    <row r="691" s="89" customFormat="1" x14ac:dyDescent="0.2"/>
    <row r="692" s="89" customFormat="1" x14ac:dyDescent="0.2"/>
    <row r="693" s="89" customFormat="1" x14ac:dyDescent="0.2"/>
    <row r="694" s="89" customFormat="1" x14ac:dyDescent="0.2"/>
    <row r="695" s="89" customFormat="1" x14ac:dyDescent="0.2"/>
    <row r="696" s="89" customFormat="1" x14ac:dyDescent="0.2"/>
    <row r="697" s="89" customFormat="1" x14ac:dyDescent="0.2"/>
    <row r="698" s="89" customFormat="1" x14ac:dyDescent="0.2"/>
    <row r="699" s="89" customFormat="1" x14ac:dyDescent="0.2"/>
    <row r="700" s="89" customFormat="1" x14ac:dyDescent="0.2"/>
    <row r="701" s="89" customFormat="1" x14ac:dyDescent="0.2"/>
    <row r="702" s="89" customFormat="1" x14ac:dyDescent="0.2"/>
    <row r="703" s="89" customFormat="1" x14ac:dyDescent="0.2"/>
    <row r="704" s="89" customFormat="1" x14ac:dyDescent="0.2"/>
    <row r="705" s="89" customFormat="1" x14ac:dyDescent="0.2"/>
    <row r="706" s="89" customFormat="1" x14ac:dyDescent="0.2"/>
    <row r="707" s="89" customFormat="1" x14ac:dyDescent="0.2"/>
    <row r="708" s="89" customFormat="1" x14ac:dyDescent="0.2"/>
    <row r="709" s="89" customFormat="1" x14ac:dyDescent="0.2"/>
    <row r="710" s="89" customFormat="1" x14ac:dyDescent="0.2"/>
    <row r="711" s="89" customFormat="1" x14ac:dyDescent="0.2"/>
    <row r="712" s="89" customFormat="1" x14ac:dyDescent="0.2"/>
    <row r="713" s="89" customFormat="1" x14ac:dyDescent="0.2"/>
    <row r="714" s="89" customFormat="1" x14ac:dyDescent="0.2"/>
    <row r="715" s="89" customFormat="1" x14ac:dyDescent="0.2"/>
    <row r="716" s="89" customFormat="1" x14ac:dyDescent="0.2"/>
    <row r="717" s="89" customFormat="1" x14ac:dyDescent="0.2"/>
    <row r="718" s="89" customFormat="1" x14ac:dyDescent="0.2"/>
  </sheetData>
  <sheetProtection algorithmName="SHA-512" hashValue="kTeTxDGC8VCP8vIMWVejIhyuWXrlMyT7XANk2hmniJu6nEgr8tMqsVr8E+1aqbVcezPYGO0C2h7fcG7Lwv3pVQ==" saltValue="/DMRdeemKr6vEdVFkLzhqg==" spinCount="100000" sheet="1" objects="1" scenarios="1"/>
  <mergeCells count="1">
    <mergeCell ref="I2:J2"/>
  </mergeCells>
  <pageMargins left="0.7" right="0.7" top="0.78740157499999996" bottom="0.78740157499999996"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U D A A B Q S w M E F A A C A A g A l U K Y X I Q B g y 2 m A A A A 9 w A A A B I A H A B D b 2 5 m a W c v U G F j a 2 F n Z S 5 4 b W w g o h g A K K A U A A A A A A A A A A A A A A A A A A A A A A A A A A A A h Y 9 L D o I w G I S v Q r q n D z C G k J + y U H e S m J g Y t 0 2 p 0 A j F 0 G K 5 m w u P 5 B X E + N y 5 n G + + x c z t c o V 8 b J v g r H q r O 5 M h h i k K l J F d q U 2 V o c E d w g T l H D Z C H k W l g k k 2 N h 1 t m a H a u V N K i P c e + x h 3 f U U i S h n Z F + u t r F U r 0 E f W / + V Q G + u E k Q p x 2 D 3 H 8 A i z 2 R y z h M a Y A n l T K L T 5 G t E 0 + N H + Q F g M j R t 6 x U s V L l d A 3 h H I 6 w S / A 1 B L A w Q U A A I A C A C V Q p h 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U K Y X K / v L O a t A A A A 4 Q A A A B M A H A B G b 3 J t d W x h c y 9 T Z W N 0 a W 9 u M S 5 t I K I Y A C i g F A A A A A A A A A A A A A A A A A A A A A A A A A A A A H W N z w q C Q B D G 7 w u + w 7 J d F E Q Q q o t 0 k o g u Q S h 0 E A + r T i S u s z K 7 Q i G + T W / S i 7 U i H f s u A 9 + f 3 x i o b a u R Z + u N E 4 9 5 z D w k Q c N z W Y F S s O M H r s B 6 j D t d x 8 V y z v F Z g 4 r S k Q j Q 3 j R 1 l d a d H 0 z F R f Z w E L + t K O c i 1 W h d q Q x X x E a c 4 P P G B s g C 8 f w 1 C I d z f Q V R T h L N X V O f a j X 2 6 D I w / v o y n C a R D V J Z i E X I z 2 j 3 2 2 j J 5 z n w W I v / 0 M k X U E s B A i 0 A F A A C A A g A l U K Y X I Q B g y 2 m A A A A 9 w A A A B I A A A A A A A A A A A A A A A A A A A A A A E N v b m Z p Z y 9 Q Y W N r Y W d l L n h t b F B L A Q I t A B Q A A g A I A J V C m F w P y u m r p A A A A O k A A A A T A A A A A A A A A A A A A A A A A P I A A A B b Q 2 9 u d G V u d F 9 U e X B l c 1 0 u e G 1 s U E s B A i 0 A F A A C A A g A l U K Y X K / v L O a t A A A A 4 Q A A A B M A A A A A A A A A A A A A A A A A 4 w E A A E Z v c m 1 1 b G F z L 1 N l Y 3 R p b 2 4 x L m 1 Q S w U G A A A A A A M A A w D C A A A A 3 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A g A A A A A A A A 2 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Z W x s Z T 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N j M z g 5 N D l l N i 1 j Z j M 5 L T R k M j U t O T A y Y S 1 h M 2 Q 1 Y m R i Y W Y 2 O W M 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T d G F 0 d X M i I F Z h b H V l P S J z Q 2 9 t c G x l d G U i I C 8 + P E V u d H J 5 I F R 5 c G U 9 I k Z p b G x D b 2 x 1 b W 5 O Y W 1 l c y I g V m F s d W U 9 I n N b J n F 1 b 3 Q 7 U 3 B h b H R l M S Z x d W 9 0 O 1 0 i I C 8 + P E V u d H J 5 I F R 5 c G U 9 I k Z p b G x D b 2 x 1 b W 5 U e X B l c y I g V m F s d W U 9 I n N B d z 0 9 I i A v P j x F b n R y e S B U e X B l P S J G a W x s T G F z d F V w Z G F 0 Z W Q i I F Z h b H V l P S J k M j A y N i 0 w N C 0 y N F Q w N j o y M D o 0 M y 4 x N z Q z N D k 2 W i I g L z 4 8 R W 5 0 c n k g V H l w Z T 0 i R m l s b E V y c m 9 y Q 2 9 1 b n Q i I F Z h b H V l P S J s M C I g L z 4 8 R W 5 0 c n k g V H l w Z T 0 i R m l s b E V y c m 9 y Q 2 9 k Z S I g V m F s d W U 9 I n N V b m t u b 3 d u I i A v P j x F b n R y e S B U e X B l P S J G a W x s Q 2 9 1 b n Q i I F Z h b H V l P S J s N i I g L z 4 8 R W 5 0 c n k g V H l w Z T 0 i Q W R k Z W R U b 0 R h d G F N b 2 R l b C I g V m F s d W U 9 I m w w I i A v P j x F b n R y e S B U e X B l P S J S Z W x h d G l v b n N o a X B J b m Z v Q 2 9 u d G F p b m V y I i B W Y W x 1 Z T 0 i c 3 s m c X V v d D t j b 2 x 1 b W 5 D b 3 V u d C Z x d W 9 0 O z o x L C Z x d W 9 0 O 2 t l e U N v b H V t b k 5 h b W V z J n F 1 b 3 Q 7 O l t d L C Z x d W 9 0 O 3 F 1 Z X J 5 U m V s Y X R p b 2 5 z a G l w c y Z x d W 9 0 O z p b X S w m c X V v d D t j b 2 x 1 b W 5 J Z G V u d G l 0 a W V z J n F 1 b 3 Q 7 O l s m c X V v d D t T Z W N 0 a W 9 u M S 9 U Y W J l b G x l N S 9 B d X R v U m V t b 3 Z l Z E N v b H V t b n M x L n t T c G F s d G U x L D B 9 J n F 1 b 3 Q 7 X S w m c X V v d D t D b 2 x 1 b W 5 D b 3 V u d C Z x d W 9 0 O z o x L C Z x d W 9 0 O 0 t l e U N v b H V t b k 5 h b W V z J n F 1 b 3 Q 7 O l t d L C Z x d W 9 0 O 0 N v b H V t b k l k Z W 5 0 a X R p Z X M m c X V v d D s 6 W y Z x d W 9 0 O 1 N l Y 3 R p b 2 4 x L 1 R h Y m V s b G U 1 L 0 F 1 d G 9 S Z W 1 v d m V k Q 2 9 s d W 1 u c z E u e 1 N w Y W x 0 Z T E s M H 0 m c X V v d D t d L C Z x d W 9 0 O 1 J l b G F 0 a W 9 u c 2 h p c E l u Z m 8 m c X V v d D s 6 W 1 1 9 I i A v P j w v U 3 R h Y m x l R W 5 0 c m l l c z 4 8 L 0 l 0 Z W 0 + P E l 0 Z W 0 + P E l 0 Z W 1 M b 2 N h d G l v b j 4 8 S X R l b V R 5 c G U + R m 9 y b X V s Y T w v S X R l b V R 5 c G U + P E l 0 Z W 1 Q Y X R o P l N l Y 3 R p b 2 4 x L 1 R h Y m V s b G U 1 L 1 F 1 Z W x s Z T w v S X R l b V B h d G g + P C 9 J d G V t T G 9 j Y X R p b 2 4 + P F N 0 Y W J s Z U V u d H J p Z X M g L z 4 8 L 0 l 0 Z W 0 + P E l 0 Z W 0 + P E l 0 Z W 1 M b 2 N h d G l v b j 4 8 S X R l b V R 5 c G U + R m 9 y b X V s Y T w v S X R l b V R 5 c G U + P E l 0 Z W 1 Q Y X R o P l N l Y 3 R p b 2 4 x L 1 R h Y m V s b G U 1 L 0 d l J U M z J U E 0 b m R l c n R l c i U y M F R 5 c D w v S X R l b V B h d G g + P C 9 J d G V t T G 9 j Y X R p b 2 4 + P F N 0 Y W J s Z U V u d H J p Z X M g L z 4 8 L 0 l 0 Z W 0 + P C 9 J d G V t c z 4 8 L 0 x v Y 2 F s U G F j a 2 F n Z U 1 l d G F k Y X R h R m l s Z T 4 W A A A A U E s F B g A A A A A A A A A A A A A A A A A A A A A A A C Y B A A A B A A A A 0 I y d 3 w E V 0 R G M e g D A T 8 K X 6 w E A A A C P X j h / / A e n Q o R 7 f y 3 3 K U U / A A A A A A I A A A A A A B B m A A A A A Q A A I A A A A K b E b B 1 k W F r 6 b 2 / 2 w + O w L 8 r i Z k Z Y P 7 s Z 9 + o G 5 m K P 3 M z 6 A A A A A A 6 A A A A A A g A A I A A A A C d K a N Y G O C n 4 u M Y z e O / K Q d 6 Y 7 F q 7 3 f D 7 o l H Z X a Y 9 6 A k h U A A A A P e E k + Z B j b U r 8 3 4 m u z S l c K F o u Y 1 E m e u X z k i w g o 4 B s f 9 8 g d G H x u 9 e F 2 a 6 U t P t y k l E e 5 a n G Y r H J i k O R o i v J s e C G n R u Z s 7 g r g B G k b O y W 1 / a k p E D Q A A A A D I 8 O w Y J J f c R Z U G W M Q q 2 r d 7 R 7 H W i e a 0 E A M 0 G q D i / U 2 2 j a C Y L o i L e v s T 3 V M c X e Q 6 W y b J i b R T I K 5 t i C Z F k F c 8 u 8 y 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f32d5e-146a-43bf-bce7-2efcc2ea5b03">
      <Terms xmlns="http://schemas.microsoft.com/office/infopath/2007/PartnerControls"/>
    </lcf76f155ced4ddcb4097134ff3c332f>
    <TaxCatchAll xmlns="bc7eafda-d430-4e36-b99f-b772f04eae8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24376BBF623BE1419C705CFC7199A2AF" ma:contentTypeVersion="15" ma:contentTypeDescription="Ein neues Dokument erstellen." ma:contentTypeScope="" ma:versionID="149f202fe648d8bce3d89aace5f9175f">
  <xsd:schema xmlns:xsd="http://www.w3.org/2001/XMLSchema" xmlns:xs="http://www.w3.org/2001/XMLSchema" xmlns:p="http://schemas.microsoft.com/office/2006/metadata/properties" xmlns:ns2="0cf32d5e-146a-43bf-bce7-2efcc2ea5b03" xmlns:ns3="bc7eafda-d430-4e36-b99f-b772f04eae8b" targetNamespace="http://schemas.microsoft.com/office/2006/metadata/properties" ma:root="true" ma:fieldsID="36ac04b61f90f7a1fbafe8c4d0c663de" ns2:_="" ns3:_="">
    <xsd:import namespace="0cf32d5e-146a-43bf-bce7-2efcc2ea5b03"/>
    <xsd:import namespace="bc7eafda-d430-4e36-b99f-b772f04eae8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f32d5e-146a-43bf-bce7-2efcc2ea5b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81694422-2b07-46da-88d8-5ad29c96ceb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7eafda-d430-4e36-b99f-b772f04eae8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9a0ff23-612c-453b-a91a-8db4c963edfe}" ma:internalName="TaxCatchAll" ma:showField="CatchAllData" ma:web="bc7eafda-d430-4e36-b99f-b772f04eae8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152859-53B7-43CB-8501-03177EED02E1}">
  <ds:schemaRefs>
    <ds:schemaRef ds:uri="http://schemas.microsoft.com/DataMashup"/>
  </ds:schemaRefs>
</ds:datastoreItem>
</file>

<file path=customXml/itemProps2.xml><?xml version="1.0" encoding="utf-8"?>
<ds:datastoreItem xmlns:ds="http://schemas.openxmlformats.org/officeDocument/2006/customXml" ds:itemID="{A2647FA4-26E4-41B9-ACDE-9CA8A97BC5ED}">
  <ds:schemaRefs>
    <ds:schemaRef ds:uri="http://purl.org/dc/terms/"/>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elements/1.1/"/>
    <ds:schemaRef ds:uri="bc7eafda-d430-4e36-b99f-b772f04eae8b"/>
    <ds:schemaRef ds:uri="http://schemas.microsoft.com/office/infopath/2007/PartnerControls"/>
    <ds:schemaRef ds:uri="0cf32d5e-146a-43bf-bce7-2efcc2ea5b03"/>
  </ds:schemaRefs>
</ds:datastoreItem>
</file>

<file path=customXml/itemProps3.xml><?xml version="1.0" encoding="utf-8"?>
<ds:datastoreItem xmlns:ds="http://schemas.openxmlformats.org/officeDocument/2006/customXml" ds:itemID="{2D1C05F3-D7D7-49D4-BDA1-4BC312EE1D8E}">
  <ds:schemaRefs>
    <ds:schemaRef ds:uri="http://schemas.microsoft.com/sharepoint/v3/contenttype/forms"/>
  </ds:schemaRefs>
</ds:datastoreItem>
</file>

<file path=customXml/itemProps4.xml><?xml version="1.0" encoding="utf-8"?>
<ds:datastoreItem xmlns:ds="http://schemas.openxmlformats.org/officeDocument/2006/customXml" ds:itemID="{179A05CA-CF5C-496C-92DC-09AF0BAD9B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f32d5e-146a-43bf-bce7-2efcc2ea5b03"/>
    <ds:schemaRef ds:uri="bc7eafda-d430-4e36-b99f-b772f04ea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1bd299f-351c-4bd9-8b4f-3c7bc9fa9a32}" enabled="0" method="" siteId="{a1bd299f-351c-4bd9-8b4f-3c7bc9fa9a3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Zusammenfassung</vt:lpstr>
      <vt:lpstr>Verkehrszeichen</vt:lpstr>
      <vt:lpstr>Befestigungszubehör</vt:lpstr>
      <vt:lpstr>Gründungszubehör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Laube, Christopher</dc:creator>
  <cp:keywords/>
  <dc:description/>
  <cp:lastModifiedBy>Geiler, Sten</cp:lastModifiedBy>
  <cp:revision/>
  <dcterms:created xsi:type="dcterms:W3CDTF">2022-03-28T15:01:21Z</dcterms:created>
  <dcterms:modified xsi:type="dcterms:W3CDTF">2026-07-22T08:04:18Z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0x01010024376BBF623BE1419C705CFC7199A2AF</vt:lpwstr>
  </property>
  <property fmtid="{D5CDD505-2E9C-101B-9397-08002B2CF9AE}" pid="3" name="MediaServiceImageTags">
    <vt:lpwstr/>
  </property>
</Properties>
</file>