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N:\03_Beschaffungen &amp; Nachträge\2025 Alle Vorgänge\25-08644 Reisebüro\040_Vergabeunterlagen\finale Unterlagen\"/>
    </mc:Choice>
  </mc:AlternateContent>
  <xr:revisionPtr revIDLastSave="0" documentId="13_ncr:1_{0B13A46E-A28D-466F-8781-A316480B1068}" xr6:coauthVersionLast="47" xr6:coauthVersionMax="47" xr10:uidLastSave="{00000000-0000-0000-0000-000000000000}"/>
  <bookViews>
    <workbookView xWindow="20604" yWindow="156" windowWidth="20652" windowHeight="16464" xr2:uid="{00000000-000D-0000-FFFF-FFFF00000000}"/>
  </bookViews>
  <sheets>
    <sheet name="A1 - Preisblatt" sheetId="1" r:id="rId1"/>
  </sheets>
  <definedNames>
    <definedName name="_xlnm.Print_Area" localSheetId="0">'A1 - Preisblatt'!$B$1:$I$70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 l="1"/>
  <c r="I13" i="1"/>
  <c r="I31" i="1"/>
  <c r="I45" i="1"/>
  <c r="I32" i="1"/>
  <c r="I33" i="1"/>
  <c r="I34" i="1"/>
  <c r="I43" i="1"/>
  <c r="I44" i="1"/>
  <c r="I24" i="1"/>
  <c r="I25" i="1"/>
  <c r="I26" i="1"/>
  <c r="I27" i="1"/>
  <c r="I28" i="1"/>
  <c r="I29" i="1"/>
  <c r="I48" i="1"/>
  <c r="I46" i="1"/>
  <c r="I47" i="1"/>
  <c r="I36" i="1"/>
  <c r="I37" i="1"/>
  <c r="I39" i="1"/>
  <c r="I40" i="1"/>
  <c r="I41" i="1"/>
  <c r="I23" i="1"/>
  <c r="I17" i="1"/>
  <c r="I15" i="1"/>
  <c r="I16" i="1"/>
  <c r="I49" i="1" l="1"/>
  <c r="I19" i="1"/>
  <c r="I62" i="1" l="1"/>
  <c r="I63" i="1" s="1"/>
  <c r="I64" i="1" s="1"/>
  <c r="I65" i="1" s="1"/>
  <c r="I66" i="1" l="1"/>
  <c r="I68" i="1" s="1"/>
</calcChain>
</file>

<file path=xl/sharedStrings.xml><?xml version="1.0" encoding="utf-8"?>
<sst xmlns="http://schemas.openxmlformats.org/spreadsheetml/2006/main" count="120" uniqueCount="91">
  <si>
    <t>Anlage A1</t>
  </si>
  <si>
    <t>Preisblatt</t>
  </si>
  <si>
    <t>Bietername:</t>
  </si>
  <si>
    <t>1. Ausfüllhinweise zu den Preisangaben</t>
  </si>
  <si>
    <t>2. Preisangaben</t>
  </si>
  <si>
    <t>Pos.</t>
  </si>
  <si>
    <t>Bezeichnung</t>
  </si>
  <si>
    <t>Einheit</t>
  </si>
  <si>
    <t>1.</t>
  </si>
  <si>
    <t>2.</t>
  </si>
  <si>
    <t>3. Zahlungsbedingungen</t>
  </si>
  <si>
    <r>
      <rPr>
        <sz val="10"/>
        <color rgb="FF000000"/>
        <rFont val="Arial"/>
      </rPr>
      <t>Rechnungen sind 30 Tage nach Erhalt einer prüfbaren Rechnung zur Zahlung fällig. Wir gewähren einen Nachlass auf den Rechnungsbetrag (Skonto) in Höhe von</t>
    </r>
    <r>
      <rPr>
        <b/>
        <sz val="10"/>
        <color rgb="FF000000"/>
        <rFont val="Arial"/>
      </rPr>
      <t xml:space="preserve"> A.)</t>
    </r>
    <r>
      <rPr>
        <sz val="10"/>
        <color rgb="FF000000"/>
        <rFont val="Arial"/>
      </rPr>
      <t xml:space="preserve"> %, wenn Sie spätestens nach </t>
    </r>
    <r>
      <rPr>
        <b/>
        <sz val="10"/>
        <color rgb="FF000000"/>
        <rFont val="Arial"/>
      </rPr>
      <t>B.)</t>
    </r>
    <r>
      <rPr>
        <sz val="10"/>
        <color rgb="FF000000"/>
        <rFont val="Arial"/>
      </rPr>
      <t xml:space="preserve"> Tagen nach Eingang der prüfbaren Rechnung die Zahlung vorgenommen haben.</t>
    </r>
  </si>
  <si>
    <t>A.) Skonto in %</t>
  </si>
  <si>
    <t>B.) Tage nach Eingang einer prüfbaren Rechnung</t>
  </si>
  <si>
    <t>4. Angebotsvergleichspreis</t>
  </si>
  <si>
    <t>zzgl. gesetzl. USt.* in €</t>
  </si>
  <si>
    <t xml:space="preserve">Gesamtangebotspreis inkl. USt. in € </t>
  </si>
  <si>
    <t>abzgl. Skonto (vgl. Ziffer 3.), sofern angeboten und wertbar</t>
  </si>
  <si>
    <r>
      <rPr>
        <b/>
        <u/>
        <sz val="12"/>
        <rFont val="Arial"/>
        <family val="2"/>
      </rPr>
      <t>Angebotsvergleichspreis</t>
    </r>
    <r>
      <rPr>
        <b/>
        <sz val="12"/>
        <rFont val="Arial"/>
        <family val="2"/>
      </rPr>
      <t xml:space="preserve"> inkl. USt. in € nach Skontoabzug</t>
    </r>
  </si>
  <si>
    <t>*HINWEIS: Für die Ermittlung des Angebotsvergleichspreises wird von einem USt.-Satz von 19% ausgegangen. Während der Vertragslaufzeit wird die USt. mit dem jeweils zum Zeitpunkt der Leistungserbringung gesetzlich gültigen Satz berechnet.</t>
  </si>
  <si>
    <t>Zusatzleistungen Flug: Check-in</t>
  </si>
  <si>
    <t>3.</t>
  </si>
  <si>
    <t>4.</t>
  </si>
  <si>
    <t>5.</t>
  </si>
  <si>
    <t>6.</t>
  </si>
  <si>
    <t>7.</t>
  </si>
  <si>
    <t>8.</t>
  </si>
  <si>
    <t>9.</t>
  </si>
  <si>
    <t>10.</t>
  </si>
  <si>
    <t>Transaktion</t>
  </si>
  <si>
    <t>Visabeschaffung</t>
  </si>
  <si>
    <t>Hotel Buchungen über CRC (NON GDS)</t>
  </si>
  <si>
    <t>Mietwagen (Buchungen GDS mit Flug)</t>
  </si>
  <si>
    <t>Mietwagen (Buchungen GDS ohne Flug)</t>
  </si>
  <si>
    <t>Mietwagen (Stornierungen)</t>
  </si>
  <si>
    <t>11.</t>
  </si>
  <si>
    <t>12.</t>
  </si>
  <si>
    <t>13.</t>
  </si>
  <si>
    <t>14.</t>
  </si>
  <si>
    <t>15.</t>
  </si>
  <si>
    <t>16.</t>
  </si>
  <si>
    <t>17.</t>
  </si>
  <si>
    <t>18.</t>
  </si>
  <si>
    <t>19.</t>
  </si>
  <si>
    <t>20.</t>
  </si>
  <si>
    <r>
      <rPr>
        <b/>
        <sz val="10"/>
        <color theme="1"/>
        <rFont val="Arial"/>
        <family val="2"/>
      </rPr>
      <t>Hinweis zu den angegebenen Mengen:</t>
    </r>
    <r>
      <rPr>
        <sz val="10"/>
        <color theme="1"/>
        <rFont val="Arial"/>
        <family val="2"/>
      </rPr>
      <t xml:space="preserve">
Bei sämtlichen Angaben zum geschätzten durchschnittlichen Auftragsvolumen und seiner voraussichtlichen Verteilung auf die einzelnen Leistungen handelt es sich um Schätzungen der TK auf der Grundlage von Erfahrungswerten aus der Vergangenheit. Eine verbindliche Prognose für die in Zukunft durchzuführenden Maßnahmen kann hieraus nicht abgeleitet werden. Alle nachfolgend aufgeführten Mengenangaben beziehen sich auf die im Vertrag genannte maximale Vertragslaufzeit. Sie dienen als Kalkulationsgrundlage und können sich während der Vertragslaufzeit nach oben oder unten verändern. Folglich besteht kein Anspruch der AN auf Beauftragung bestimmter Leistungen oder eines bestimmten Umfangs einer Leistung. </t>
    </r>
  </si>
  <si>
    <t>einmalige Pauschale</t>
  </si>
  <si>
    <t>monatl. Pauschale</t>
  </si>
  <si>
    <r>
      <t xml:space="preserve">Einzelpreis exkl. USt. in €
</t>
    </r>
    <r>
      <rPr>
        <b/>
        <sz val="8"/>
        <rFont val="Arial"/>
        <family val="2"/>
      </rPr>
      <t>inkl. sämtlicher Nebenkosten</t>
    </r>
  </si>
  <si>
    <t>Einzelpreis exkl. USt. in €
(Transaction Fee - TAF) inkl. sämtlicher Nebenkosten</t>
  </si>
  <si>
    <t>Online-Buchung 
über OBE</t>
  </si>
  <si>
    <t>Offline-Buchung 
über Reisebüro</t>
  </si>
  <si>
    <t>Flug Deutschland</t>
  </si>
  <si>
    <t>Flug Europa</t>
  </si>
  <si>
    <t>Flug Interkontinental</t>
  </si>
  <si>
    <t>Flug Internet-/NDC-Aufschlag</t>
  </si>
  <si>
    <t>Flug Umbuchung</t>
  </si>
  <si>
    <t>Flug Stornierung</t>
  </si>
  <si>
    <t>Bahn Buchungen inkl. Sitzplatzreservierung In- und Ausland</t>
  </si>
  <si>
    <t>Bahncard</t>
  </si>
  <si>
    <t>Bahn Sitzplatzreservierung (ohne Ticket)</t>
  </si>
  <si>
    <t>Bahn In- und Ausland Stornierung</t>
  </si>
  <si>
    <r>
      <t xml:space="preserve">Gesamtpreis exkl. USt. 
in € pro Vertragsjahr
</t>
    </r>
    <r>
      <rPr>
        <b/>
        <sz val="8"/>
        <rFont val="Arial"/>
        <family val="2"/>
      </rPr>
      <t>(Menge x Einzelpreis)</t>
    </r>
  </si>
  <si>
    <t>je Anruf</t>
  </si>
  <si>
    <t>Anzahl je Vertragsjahr</t>
  </si>
  <si>
    <t>Uns ist bekannt, dass Skontofristen unter 21 Tagen bei der Angebotsbewertung nicht berücksichtigt werden.</t>
  </si>
  <si>
    <t>je Brief</t>
  </si>
  <si>
    <r>
      <t xml:space="preserve">Implementierung OBE/Reisebüro 
</t>
    </r>
    <r>
      <rPr>
        <sz val="10"/>
        <color theme="1"/>
        <rFont val="Arial"/>
        <family val="2"/>
      </rPr>
      <t xml:space="preserve">gem. Ziff. 11. der LB  </t>
    </r>
  </si>
  <si>
    <r>
      <t>Postalischer Versand von Reiseunterlagen (Ausnahmefälle)</t>
    </r>
    <r>
      <rPr>
        <sz val="10"/>
        <color theme="1"/>
        <rFont val="Arial"/>
        <family val="2"/>
      </rPr>
      <t xml:space="preserve"> 
gem. Ziff. 5. der LB</t>
    </r>
  </si>
  <si>
    <r>
      <t xml:space="preserve">Aufschlag 24-Std.-Hotline (Ausnahmefälle) 
</t>
    </r>
    <r>
      <rPr>
        <sz val="10"/>
        <color theme="1"/>
        <rFont val="Arial"/>
        <family val="2"/>
      </rPr>
      <t>gem. Ziff. 2.2. der LB</t>
    </r>
  </si>
  <si>
    <r>
      <t>Servicepauschale Fulfillment</t>
    </r>
    <r>
      <rPr>
        <sz val="10"/>
        <color theme="1"/>
        <rFont val="Arial"/>
        <family val="2"/>
      </rPr>
      <t xml:space="preserve"> (für z.B. Rücksprache Reiseantrag, Hotelrecherche, Reiseverbindungsauskünfte, Gruppenbuchungen) gem. LB, insbes. Ziff. 2. </t>
    </r>
    <r>
      <rPr>
        <b/>
        <sz val="10"/>
        <color theme="1"/>
        <rFont val="Arial"/>
        <family val="2"/>
      </rPr>
      <t>Zeitaufwand ca. 2 Std./Arbeitstag</t>
    </r>
  </si>
  <si>
    <r>
      <t xml:space="preserve">Key-Account-Management </t>
    </r>
    <r>
      <rPr>
        <sz val="10"/>
        <color theme="1"/>
        <rFont val="Arial"/>
        <family val="2"/>
      </rPr>
      <t xml:space="preserve">sowie evtl. Meetings inkl. Reisekosten/-zeiten gem. Ziff. 7. der LB  </t>
    </r>
    <r>
      <rPr>
        <b/>
        <sz val="10"/>
        <color theme="1"/>
        <rFont val="Arial"/>
        <family val="2"/>
      </rPr>
      <t>inkl. Reporting</t>
    </r>
    <r>
      <rPr>
        <sz val="10"/>
        <color theme="1"/>
        <rFont val="Arial"/>
        <family val="2"/>
      </rPr>
      <t xml:space="preserve"> gem. Ziff. 6. der LB</t>
    </r>
  </si>
  <si>
    <t xml:space="preserve">Flug Zusatzleistungen, z.B.Sitzplatzreservierung/Gepäck (EMD) </t>
  </si>
  <si>
    <r>
      <t xml:space="preserve">Reservierung/Upgrade Meilentickets </t>
    </r>
    <r>
      <rPr>
        <sz val="10"/>
        <color theme="1"/>
        <rFont val="Arial"/>
        <family val="2"/>
      </rPr>
      <t>(Frequent Flyer Programme)</t>
    </r>
  </si>
  <si>
    <t>Hotel Stornierungen</t>
  </si>
  <si>
    <t>Gruppenbuchung Flug</t>
  </si>
  <si>
    <t>Gruppenbuchung Hotel</t>
  </si>
  <si>
    <r>
      <t xml:space="preserve">Gruppenfahrschein Bahn </t>
    </r>
    <r>
      <rPr>
        <sz val="10"/>
        <color theme="1"/>
        <rFont val="Arial"/>
        <family val="2"/>
      </rPr>
      <t>(je Strecke)</t>
    </r>
  </si>
  <si>
    <t xml:space="preserve">Zwischensumme Transaktionen p.a. </t>
  </si>
  <si>
    <t>Laufende Reisebürokosten p.a.</t>
  </si>
  <si>
    <t>21.</t>
  </si>
  <si>
    <t>22.</t>
  </si>
  <si>
    <t>23.</t>
  </si>
  <si>
    <t>24.</t>
  </si>
  <si>
    <t>25.</t>
  </si>
  <si>
    <t>26.</t>
  </si>
  <si>
    <t>27.</t>
  </si>
  <si>
    <t>Gesamtangebotspreis (Pos. 1. - 28.) exkl. USt. in € für die maximale Vertragslaufzeit von 4 Jahren</t>
  </si>
  <si>
    <t>Gesamtpreis (Pos. 1. - 28.) exkl. USt. in € für erstes Vertragsjahr</t>
  </si>
  <si>
    <t>Reisebürodienstleistungen als Fulfillment zur OBE</t>
  </si>
  <si>
    <r>
      <rPr>
        <sz val="10"/>
        <color rgb="FF000000"/>
        <rFont val="Arial"/>
      </rPr>
      <t xml:space="preserve">In die nachfolgende Tabelle sind die für die Ausführung der unten genannten Leistungen geltenden Preise einzutragen. Eintragungen sind </t>
    </r>
    <r>
      <rPr>
        <u/>
        <sz val="10"/>
        <color rgb="FF000000"/>
        <rFont val="Arial"/>
      </rPr>
      <t>nur in den blauen Feldern</t>
    </r>
    <r>
      <rPr>
        <sz val="10"/>
        <color rgb="FF000000"/>
        <rFont val="Arial"/>
      </rPr>
      <t xml:space="preserve"> vorzunehmen.
Die eingetragenen Einzelpreise gelten für die maximale Vertragslaufzeit und verstehen sich in den einzelnen Positionen als Endpreise für die jeweils vollständige Leistung gemäß den Vertragsunterlagen sowie für alle Leistungen, die in den Vertragsunterlagen im Einzelnen nicht aufgeführt sind, jedoch für die vollständige und ordnungsgemäße Leistungserbringung erforderlich sind.
 </t>
    </r>
    <r>
      <rPr>
        <sz val="10"/>
        <color rgb="FFFF0000"/>
        <rFont val="Arial"/>
        <family val="2"/>
      </rPr>
      <t xml:space="preserve">
</t>
    </r>
    <r>
      <rPr>
        <sz val="10"/>
        <color rgb="FF000000"/>
        <rFont val="Arial"/>
      </rPr>
      <t xml:space="preserve">Alle Einzelpreise sind in Euro (€) einzutragen und auf zwei Nachkommastellen kaufmännisch zu runden. Die Umsatzsteuer (USt.) wird mit dem jeweils zum Zeitpunkt der Leistungserbringung gesetzlich gültigen Satz berechnet.
</t>
    </r>
    <r>
      <rPr>
        <b/>
        <sz val="10"/>
        <color rgb="FF000000"/>
        <rFont val="Arial"/>
      </rPr>
      <t xml:space="preserve">Es sind alle in der Tabelle unter Ziffer 2. aufgeführten (blau markierten) Positionen zu bepreisen. Je Position ist </t>
    </r>
    <r>
      <rPr>
        <b/>
        <u/>
        <sz val="10"/>
        <color rgb="FF000000"/>
        <rFont val="Arial"/>
      </rPr>
      <t>ein</t>
    </r>
    <r>
      <rPr>
        <b/>
        <sz val="10"/>
        <color rgb="FF000000"/>
        <rFont val="Arial"/>
      </rPr>
      <t xml:space="preserve"> Preis anzugeben. Insbesondere die Angabe von Preisspannen, das Hinzusetzen, Ändern, Streichen oder Freilassen von Preispositionen</t>
    </r>
    <r>
      <rPr>
        <b/>
        <sz val="10"/>
        <color rgb="FFFF0000"/>
        <rFont val="Arial"/>
      </rPr>
      <t xml:space="preserve"> </t>
    </r>
    <r>
      <rPr>
        <b/>
        <sz val="10"/>
        <color rgb="FF000000"/>
        <rFont val="Arial"/>
      </rPr>
      <t xml:space="preserve">kann ggf. zwingend zum Ausschluss des Angebotes führen. Preispositionen, die kostenlos angeboten werden, sind mit "0" (in Worten: Null) zu versehen.
</t>
    </r>
    <r>
      <rPr>
        <sz val="10"/>
        <color rgb="FF000000"/>
        <rFont val="Arial"/>
      </rPr>
      <t>Der aus allen Einzelpreisen zzgl. USt. gebildete Angebotsvergleichspreis abzgl. ggf. angebotenem und wertbarem Skonto wird für die Angebotswertung herangezogen, vgl. Ziffer 10 der Bewerbungsbedingungen (Anhang C der Aufforderung zur Abgabe von Angeboten). Sofern kein Rabatt oder Skonto angeboten wird, sind die jeweiligen Felder mit "0" (in Worten: Null) zu versehen.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</si>
</sst>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0\ &quot;€&quot;"/>
  </numFmts>
  <fonts count="28" x14ac:knownFonts="1">
    <font>
      <sz val="10"/>
      <color theme="1"/>
      <name val="Arial"/>
      <family val="2"/>
    </font>
    <font>
      <sz val="10"/>
      <color theme="1"/>
      <name val="Arial"/>
      <family val="2"/>
    </font>
    <font>
      <b/>
      <sz val="10"/>
      <color theme="1"/>
      <name val="Arial"/>
      <family val="2"/>
    </font>
    <font>
      <b/>
      <sz val="18"/>
      <color theme="1"/>
      <name val="Arial"/>
      <family val="2"/>
    </font>
    <font>
      <b/>
      <sz val="12"/>
      <color indexed="8"/>
      <name val="Arial"/>
      <family val="2"/>
    </font>
    <font>
      <sz val="10"/>
      <color indexed="8"/>
      <name val="Arial"/>
      <family val="2"/>
    </font>
    <font>
      <b/>
      <sz val="10"/>
      <color indexed="8"/>
      <name val="Arial"/>
      <family val="2"/>
    </font>
    <font>
      <sz val="10"/>
      <name val="Arial"/>
      <family val="2"/>
    </font>
    <font>
      <b/>
      <sz val="10"/>
      <name val="Arial"/>
      <family val="2"/>
    </font>
    <font>
      <b/>
      <sz val="12"/>
      <color theme="1"/>
      <name val="Arial"/>
      <family val="2"/>
    </font>
    <font>
      <b/>
      <sz val="12"/>
      <name val="Arial"/>
      <family val="2"/>
    </font>
    <font>
      <b/>
      <u/>
      <sz val="12"/>
      <name val="Arial"/>
      <family val="2"/>
    </font>
    <font>
      <i/>
      <sz val="8"/>
      <color rgb="FFFF0000"/>
      <name val="Arial"/>
      <family val="2"/>
    </font>
    <font>
      <sz val="10"/>
      <color rgb="FF0070C0"/>
      <name val="Arial"/>
      <family val="2"/>
    </font>
    <font>
      <b/>
      <sz val="8"/>
      <name val="Arial"/>
      <family val="2"/>
    </font>
    <font>
      <sz val="8"/>
      <color rgb="FF444444"/>
      <name val="Segoe UI"/>
      <family val="2"/>
    </font>
    <font>
      <sz val="10"/>
      <color rgb="FF000000"/>
      <name val="Arial"/>
    </font>
    <font>
      <u/>
      <sz val="10"/>
      <color rgb="FF000000"/>
      <name val="Arial"/>
    </font>
    <font>
      <b/>
      <sz val="10"/>
      <color rgb="FF000000"/>
      <name val="Arial"/>
    </font>
    <font>
      <b/>
      <u/>
      <sz val="10"/>
      <color rgb="FF000000"/>
      <name val="Arial"/>
    </font>
    <font>
      <b/>
      <sz val="10"/>
      <color rgb="FFFF0000"/>
      <name val="Arial"/>
    </font>
    <font>
      <sz val="8"/>
      <name val="Arial"/>
      <family val="2"/>
    </font>
    <font>
      <sz val="10"/>
      <color rgb="FFFF0000"/>
      <name val="Arial"/>
      <family val="2"/>
    </font>
    <font>
      <b/>
      <sz val="10"/>
      <color rgb="FFFF0000"/>
      <name val="Arial"/>
      <family val="2"/>
    </font>
    <font>
      <b/>
      <u/>
      <sz val="14"/>
      <color theme="1"/>
      <name val="Arial"/>
      <family val="2"/>
    </font>
    <font>
      <i/>
      <sz val="10"/>
      <color rgb="FFFF0000"/>
      <name val="Arial"/>
      <family val="2"/>
    </font>
    <font>
      <b/>
      <sz val="9"/>
      <name val="Arial"/>
      <family val="2"/>
    </font>
    <font>
      <sz val="10"/>
      <name val="Arial"/>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darkUp">
        <bgColor theme="0" tint="-0.14999847407452621"/>
      </patternFill>
    </fill>
    <fill>
      <patternFill patternType="solid">
        <fgColor theme="7" tint="0.79998168889431442"/>
        <bgColor indexed="64"/>
      </patternFill>
    </fill>
    <fill>
      <patternFill patternType="solid">
        <fgColor theme="0" tint="-0.34998626667073579"/>
        <bgColor indexed="64"/>
      </patternFill>
    </fill>
    <fill>
      <patternFill patternType="solid">
        <fgColor theme="4" tint="0.59999389629810485"/>
        <bgColor indexed="64"/>
      </patternFill>
    </fill>
    <fill>
      <patternFill patternType="lightUp">
        <bgColor theme="2" tint="-0.249977111117893"/>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54">
    <xf numFmtId="0" fontId="0" fillId="0" borderId="0" xfId="0"/>
    <xf numFmtId="165" fontId="0" fillId="8" borderId="4" xfId="0" applyNumberFormat="1" applyFill="1" applyBorder="1" applyAlignment="1" applyProtection="1">
      <alignment horizontal="center" vertical="center"/>
      <protection locked="0"/>
    </xf>
    <xf numFmtId="165" fontId="0" fillId="8" borderId="23" xfId="0" applyNumberFormat="1" applyFill="1" applyBorder="1" applyAlignment="1" applyProtection="1">
      <alignment horizontal="center" vertical="center"/>
      <protection locked="0"/>
    </xf>
    <xf numFmtId="164" fontId="6" fillId="8" borderId="7" xfId="1" applyNumberFormat="1" applyFont="1" applyFill="1" applyBorder="1" applyAlignment="1" applyProtection="1">
      <alignment horizontal="center" vertical="center"/>
      <protection locked="0"/>
    </xf>
    <xf numFmtId="0" fontId="8" fillId="8" borderId="10" xfId="1" applyNumberFormat="1" applyFont="1" applyFill="1" applyBorder="1" applyAlignment="1" applyProtection="1">
      <alignment horizontal="center" vertical="center"/>
      <protection locked="0"/>
    </xf>
    <xf numFmtId="165" fontId="0" fillId="3" borderId="2" xfId="0" applyNumberFormat="1" applyFill="1" applyBorder="1" applyAlignment="1" applyProtection="1">
      <alignment horizontal="center" vertical="center"/>
      <protection locked="0"/>
    </xf>
    <xf numFmtId="165" fontId="0" fillId="8" borderId="33" xfId="0" applyNumberFormat="1" applyFill="1" applyBorder="1" applyAlignment="1" applyProtection="1">
      <alignment horizontal="center" vertical="center"/>
      <protection locked="0"/>
    </xf>
    <xf numFmtId="0" fontId="9" fillId="8" borderId="1" xfId="0" applyFont="1" applyFill="1" applyBorder="1" applyAlignment="1" applyProtection="1">
      <alignment horizontal="center" vertical="center" wrapText="1"/>
      <protection locked="0"/>
    </xf>
    <xf numFmtId="0" fontId="9" fillId="8" borderId="2" xfId="0" applyFont="1" applyFill="1" applyBorder="1" applyAlignment="1" applyProtection="1">
      <alignment horizontal="center" vertical="center" wrapText="1"/>
      <protection locked="0"/>
    </xf>
    <xf numFmtId="0" fontId="9" fillId="8" borderId="3" xfId="0" applyFont="1" applyFill="1" applyBorder="1" applyAlignment="1" applyProtection="1">
      <alignment horizontal="center" vertical="center" wrapText="1"/>
      <protection locked="0"/>
    </xf>
    <xf numFmtId="0" fontId="2" fillId="0" borderId="0" xfId="0" applyFont="1" applyAlignment="1" applyProtection="1">
      <alignment horizontal="left"/>
    </xf>
    <xf numFmtId="0" fontId="0" fillId="0" borderId="0" xfId="0" applyProtection="1"/>
    <xf numFmtId="0" fontId="0" fillId="0" borderId="0" xfId="0" applyAlignment="1" applyProtection="1">
      <alignment horizontal="center" vertical="center"/>
    </xf>
    <xf numFmtId="0" fontId="3" fillId="0" borderId="0" xfId="0" applyFont="1" applyAlignment="1" applyProtection="1">
      <alignment horizontal="left"/>
    </xf>
    <xf numFmtId="0" fontId="9" fillId="0" borderId="0" xfId="0" applyFont="1" applyAlignment="1" applyProtection="1">
      <alignment horizontal="right" vertical="center"/>
    </xf>
    <xf numFmtId="0" fontId="24" fillId="0" borderId="0" xfId="0" applyFont="1" applyProtection="1"/>
    <xf numFmtId="0" fontId="9" fillId="0" borderId="0" xfId="0" applyFont="1" applyAlignment="1" applyProtection="1">
      <alignment horizontal="center" vertical="center" wrapText="1"/>
    </xf>
    <xf numFmtId="0" fontId="3" fillId="0" borderId="0" xfId="0" applyFont="1" applyAlignment="1" applyProtection="1">
      <alignment horizontal="center"/>
    </xf>
    <xf numFmtId="0" fontId="9" fillId="0" borderId="0" xfId="0" applyFont="1" applyAlignment="1" applyProtection="1">
      <alignment horizontal="left"/>
    </xf>
    <xf numFmtId="0" fontId="27" fillId="0" borderId="0" xfId="0" applyFont="1" applyAlignment="1" applyProtection="1">
      <alignment horizontal="left" vertical="top" wrapText="1"/>
    </xf>
    <xf numFmtId="0" fontId="7" fillId="0" borderId="0" xfId="0" applyFont="1" applyAlignment="1" applyProtection="1">
      <alignment horizontal="left" vertical="top" wrapText="1"/>
    </xf>
    <xf numFmtId="0" fontId="13" fillId="0" borderId="0" xfId="0" applyFont="1" applyAlignment="1" applyProtection="1">
      <alignment vertical="center" wrapText="1"/>
    </xf>
    <xf numFmtId="0" fontId="0" fillId="0" borderId="0" xfId="0" applyAlignment="1" applyProtection="1">
      <alignment horizontal="left" vertical="top" wrapText="1"/>
    </xf>
    <xf numFmtId="0" fontId="12" fillId="0" borderId="0" xfId="0" applyFont="1" applyAlignment="1" applyProtection="1">
      <alignment horizontal="center" vertical="top" wrapText="1"/>
    </xf>
    <xf numFmtId="0" fontId="25" fillId="0" borderId="0" xfId="0" applyFont="1" applyAlignment="1" applyProtection="1">
      <alignment horizontal="center" vertical="center" wrapText="1"/>
    </xf>
    <xf numFmtId="0" fontId="25" fillId="0" borderId="0" xfId="0" applyFont="1" applyAlignment="1" applyProtection="1">
      <alignment horizontal="center" vertical="center" wrapText="1"/>
    </xf>
    <xf numFmtId="0" fontId="9" fillId="0" borderId="0" xfId="0" applyFont="1" applyAlignment="1" applyProtection="1">
      <alignment horizontal="left" vertical="center"/>
    </xf>
    <xf numFmtId="0" fontId="12" fillId="0" borderId="0" xfId="0" applyFont="1" applyAlignment="1" applyProtection="1">
      <alignment horizontal="center" vertical="top"/>
    </xf>
    <xf numFmtId="0" fontId="25" fillId="0" borderId="0" xfId="0" applyFont="1" applyAlignment="1" applyProtection="1">
      <alignment horizontal="center" vertical="center"/>
    </xf>
    <xf numFmtId="0" fontId="25" fillId="0" borderId="0" xfId="0" applyFont="1" applyAlignment="1" applyProtection="1">
      <alignment horizontal="center" vertical="center"/>
    </xf>
    <xf numFmtId="0" fontId="9" fillId="0" borderId="0" xfId="0" applyFont="1" applyAlignment="1" applyProtection="1">
      <alignment horizontal="center" vertical="center"/>
    </xf>
    <xf numFmtId="0" fontId="12" fillId="0" borderId="19" xfId="0" applyFont="1" applyBorder="1" applyAlignment="1" applyProtection="1">
      <alignment horizontal="center" vertical="top"/>
    </xf>
    <xf numFmtId="0" fontId="25" fillId="0" borderId="19" xfId="0" applyFont="1" applyBorder="1" applyAlignment="1" applyProtection="1">
      <alignment horizontal="center" vertical="center"/>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left" vertical="center"/>
    </xf>
    <xf numFmtId="0" fontId="26" fillId="2" borderId="6"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5" borderId="27"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0" fillId="0" borderId="9" xfId="0" applyBorder="1" applyAlignment="1" applyProtection="1">
      <alignment horizontal="center" vertical="center" wrapText="1"/>
    </xf>
    <xf numFmtId="0" fontId="2" fillId="0" borderId="4" xfId="0" applyFont="1" applyBorder="1" applyAlignment="1" applyProtection="1">
      <alignment vertical="center" wrapText="1"/>
    </xf>
    <xf numFmtId="0" fontId="7" fillId="0" borderId="4" xfId="0" applyFont="1" applyBorder="1" applyAlignment="1" applyProtection="1">
      <alignment horizontal="center" vertical="center" wrapText="1"/>
    </xf>
    <xf numFmtId="3" fontId="0" fillId="0" borderId="4" xfId="0" applyNumberFormat="1" applyBorder="1" applyAlignment="1" applyProtection="1">
      <alignment horizontal="center" vertical="center" wrapText="1"/>
    </xf>
    <xf numFmtId="165" fontId="0" fillId="5" borderId="1" xfId="0" applyNumberFormat="1" applyFill="1" applyBorder="1" applyAlignment="1" applyProtection="1">
      <alignment horizontal="center" vertical="center"/>
    </xf>
    <xf numFmtId="165" fontId="2" fillId="6" borderId="8" xfId="0" applyNumberFormat="1" applyFont="1" applyFill="1" applyBorder="1" applyAlignment="1" applyProtection="1">
      <alignment vertical="center"/>
    </xf>
    <xf numFmtId="0" fontId="0" fillId="3" borderId="2" xfId="0" applyFill="1" applyBorder="1" applyAlignment="1" applyProtection="1">
      <alignment horizontal="center" vertical="center" wrapText="1"/>
    </xf>
    <xf numFmtId="0" fontId="2" fillId="3" borderId="2" xfId="0" applyFont="1" applyFill="1" applyBorder="1" applyAlignment="1" applyProtection="1">
      <alignment vertical="center" wrapText="1"/>
    </xf>
    <xf numFmtId="0" fontId="7" fillId="3" borderId="2" xfId="0" applyFont="1" applyFill="1" applyBorder="1" applyAlignment="1" applyProtection="1">
      <alignment horizontal="center" vertical="center" wrapText="1"/>
    </xf>
    <xf numFmtId="3" fontId="0" fillId="3" borderId="2" xfId="0" applyNumberFormat="1" applyFill="1" applyBorder="1" applyAlignment="1" applyProtection="1">
      <alignment horizontal="center" vertical="center" wrapText="1"/>
    </xf>
    <xf numFmtId="165" fontId="0" fillId="3" borderId="2" xfId="0" applyNumberFormat="1" applyFill="1" applyBorder="1" applyAlignment="1" applyProtection="1">
      <alignment horizontal="center" vertical="center"/>
    </xf>
    <xf numFmtId="165" fontId="0" fillId="3" borderId="2" xfId="0" applyNumberFormat="1" applyFill="1" applyBorder="1" applyAlignment="1" applyProtection="1">
      <alignment vertical="center"/>
    </xf>
    <xf numFmtId="165" fontId="0" fillId="0" borderId="8" xfId="0" applyNumberFormat="1" applyBorder="1" applyAlignment="1" applyProtection="1">
      <alignment vertical="center"/>
    </xf>
    <xf numFmtId="0" fontId="7" fillId="3" borderId="4" xfId="0" applyFont="1" applyFill="1" applyBorder="1" applyAlignment="1" applyProtection="1">
      <alignment horizontal="center" vertical="center" wrapText="1"/>
    </xf>
    <xf numFmtId="0" fontId="0" fillId="0" borderId="32" xfId="0" applyBorder="1" applyAlignment="1" applyProtection="1">
      <alignment horizontal="center" vertical="center" wrapText="1"/>
    </xf>
    <xf numFmtId="0" fontId="2" fillId="0" borderId="33" xfId="0" applyFont="1" applyBorder="1" applyAlignment="1" applyProtection="1">
      <alignment vertical="center" wrapText="1"/>
    </xf>
    <xf numFmtId="0" fontId="7" fillId="3" borderId="33" xfId="0" applyFont="1" applyFill="1" applyBorder="1" applyAlignment="1" applyProtection="1">
      <alignment horizontal="center" vertical="center" wrapText="1"/>
    </xf>
    <xf numFmtId="3" fontId="0" fillId="0" borderId="33" xfId="0" applyNumberFormat="1" applyBorder="1" applyAlignment="1" applyProtection="1">
      <alignment horizontal="center" vertical="center" wrapText="1"/>
    </xf>
    <xf numFmtId="165" fontId="0" fillId="5" borderId="33" xfId="0" applyNumberFormat="1" applyFill="1" applyBorder="1" applyAlignment="1" applyProtection="1">
      <alignment horizontal="center" vertical="center"/>
    </xf>
    <xf numFmtId="165" fontId="0" fillId="0" borderId="10" xfId="0" applyNumberFormat="1" applyBorder="1" applyAlignment="1" applyProtection="1">
      <alignment vertical="center"/>
    </xf>
    <xf numFmtId="0" fontId="0" fillId="0" borderId="0" xfId="0" applyAlignment="1" applyProtection="1">
      <alignment horizontal="center" vertical="center" wrapText="1"/>
    </xf>
    <xf numFmtId="0" fontId="2" fillId="0" borderId="0" xfId="0" applyFont="1" applyAlignment="1" applyProtection="1">
      <alignment vertical="center" wrapText="1"/>
    </xf>
    <xf numFmtId="0" fontId="7" fillId="3" borderId="0" xfId="0" applyFont="1" applyFill="1" applyAlignment="1" applyProtection="1">
      <alignment horizontal="center" vertical="center" wrapText="1"/>
    </xf>
    <xf numFmtId="3" fontId="0" fillId="0" borderId="0" xfId="0" applyNumberFormat="1" applyAlignment="1" applyProtection="1">
      <alignment horizontal="center" vertical="center" wrapText="1"/>
    </xf>
    <xf numFmtId="165" fontId="0" fillId="3" borderId="0" xfId="0" applyNumberFormat="1" applyFill="1" applyAlignment="1" applyProtection="1">
      <alignment horizontal="center" vertical="center"/>
    </xf>
    <xf numFmtId="165" fontId="2" fillId="6" borderId="34" xfId="0" applyNumberFormat="1" applyFont="1" applyFill="1" applyBorder="1" applyAlignment="1" applyProtection="1">
      <alignment horizontal="center" vertical="center"/>
    </xf>
    <xf numFmtId="165" fontId="2" fillId="6" borderId="35" xfId="0" applyNumberFormat="1" applyFont="1" applyFill="1" applyBorder="1" applyAlignment="1" applyProtection="1">
      <alignment horizontal="right" vertical="center"/>
    </xf>
    <xf numFmtId="165" fontId="2" fillId="6" borderId="37" xfId="0" applyNumberFormat="1" applyFont="1" applyFill="1" applyBorder="1" applyAlignment="1" applyProtection="1">
      <alignment vertical="center"/>
    </xf>
    <xf numFmtId="0" fontId="12" fillId="0" borderId="0" xfId="0" applyFont="1" applyAlignment="1" applyProtection="1">
      <alignment horizontal="center" vertical="top"/>
    </xf>
    <xf numFmtId="0" fontId="8" fillId="7" borderId="30" xfId="0" applyFont="1" applyFill="1" applyBorder="1" applyAlignment="1" applyProtection="1">
      <alignment horizontal="center" vertical="center" wrapText="1"/>
    </xf>
    <xf numFmtId="0" fontId="0" fillId="7" borderId="31" xfId="0" applyFill="1" applyBorder="1" applyAlignment="1" applyProtection="1">
      <alignment horizontal="center" vertical="center" wrapText="1"/>
    </xf>
    <xf numFmtId="0" fontId="0" fillId="0" borderId="0" xfId="0" applyAlignment="1" applyProtection="1">
      <alignment horizontal="left" vertical="center"/>
    </xf>
    <xf numFmtId="0" fontId="2" fillId="2" borderId="25" xfId="0" applyFont="1" applyFill="1" applyBorder="1" applyAlignment="1" applyProtection="1">
      <alignment horizontal="center" vertical="center"/>
    </xf>
    <xf numFmtId="0" fontId="2" fillId="2" borderId="24" xfId="0" applyFont="1" applyFill="1" applyBorder="1" applyAlignment="1" applyProtection="1">
      <alignment horizontal="left" vertical="center"/>
    </xf>
    <xf numFmtId="0" fontId="26" fillId="2" borderId="24" xfId="0" applyFont="1" applyFill="1" applyBorder="1" applyAlignment="1" applyProtection="1">
      <alignment horizontal="center" vertical="center" wrapText="1"/>
    </xf>
    <xf numFmtId="0" fontId="26" fillId="2" borderId="26" xfId="0" applyFont="1" applyFill="1" applyBorder="1" applyAlignment="1" applyProtection="1">
      <alignment horizontal="center" vertical="center" wrapText="1"/>
    </xf>
    <xf numFmtId="2" fontId="0" fillId="0" borderId="9" xfId="0" applyNumberFormat="1" applyBorder="1" applyAlignment="1" applyProtection="1">
      <alignment horizontal="center" vertical="center"/>
    </xf>
    <xf numFmtId="3" fontId="0" fillId="0" borderId="4" xfId="0" applyNumberFormat="1" applyBorder="1" applyAlignment="1" applyProtection="1">
      <alignment horizontal="center" vertical="center"/>
    </xf>
    <xf numFmtId="3" fontId="0" fillId="3" borderId="1" xfId="0" applyNumberFormat="1" applyFill="1" applyBorder="1" applyAlignment="1" applyProtection="1">
      <alignment horizontal="center" vertical="center"/>
    </xf>
    <xf numFmtId="0" fontId="15" fillId="0" borderId="0" xfId="0" applyFont="1" applyProtection="1"/>
    <xf numFmtId="3" fontId="0" fillId="0" borderId="23" xfId="0" applyNumberFormat="1" applyBorder="1" applyAlignment="1" applyProtection="1">
      <alignment horizontal="center" vertical="center"/>
    </xf>
    <xf numFmtId="2" fontId="0" fillId="3" borderId="2" xfId="0" applyNumberFormat="1" applyFill="1" applyBorder="1" applyAlignment="1" applyProtection="1">
      <alignment horizontal="center" vertical="center"/>
    </xf>
    <xf numFmtId="3" fontId="0" fillId="3" borderId="2" xfId="0" applyNumberFormat="1" applyFill="1" applyBorder="1" applyAlignment="1" applyProtection="1">
      <alignment horizontal="center" vertical="center"/>
    </xf>
    <xf numFmtId="2" fontId="0" fillId="0" borderId="2" xfId="0" applyNumberFormat="1" applyBorder="1" applyAlignment="1" applyProtection="1">
      <alignment horizontal="center" vertical="center"/>
    </xf>
    <xf numFmtId="0" fontId="2" fillId="0" borderId="2" xfId="0" applyFont="1" applyBorder="1" applyAlignment="1" applyProtection="1">
      <alignment vertical="center" wrapText="1"/>
    </xf>
    <xf numFmtId="0" fontId="7" fillId="0" borderId="2" xfId="0" applyFont="1" applyBorder="1" applyAlignment="1" applyProtection="1">
      <alignment horizontal="center" vertical="center" wrapText="1"/>
    </xf>
    <xf numFmtId="3" fontId="0" fillId="0" borderId="2" xfId="0" applyNumberFormat="1" applyBorder="1" applyAlignment="1" applyProtection="1">
      <alignment horizontal="center" vertical="center"/>
    </xf>
    <xf numFmtId="165" fontId="0" fillId="0" borderId="2" xfId="0" applyNumberFormat="1" applyBorder="1" applyAlignment="1" applyProtection="1">
      <alignment vertical="center"/>
    </xf>
    <xf numFmtId="0" fontId="2" fillId="3" borderId="4" xfId="0" applyFont="1" applyFill="1" applyBorder="1" applyAlignment="1" applyProtection="1">
      <alignment vertical="center" wrapText="1"/>
    </xf>
    <xf numFmtId="3" fontId="0" fillId="9" borderId="4" xfId="0" applyNumberFormat="1" applyFill="1" applyBorder="1" applyAlignment="1" applyProtection="1">
      <alignment horizontal="center" vertical="center"/>
    </xf>
    <xf numFmtId="165" fontId="0" fillId="9" borderId="4" xfId="0" applyNumberFormat="1" applyFill="1" applyBorder="1" applyAlignment="1" applyProtection="1">
      <alignment horizontal="center" vertical="center"/>
    </xf>
    <xf numFmtId="3" fontId="0" fillId="3" borderId="4" xfId="0" applyNumberFormat="1" applyFill="1" applyBorder="1" applyAlignment="1" applyProtection="1">
      <alignment horizontal="center" vertical="center"/>
    </xf>
    <xf numFmtId="3" fontId="0" fillId="9" borderId="23" xfId="0" applyNumberFormat="1" applyFill="1" applyBorder="1" applyAlignment="1" applyProtection="1">
      <alignment horizontal="center" vertical="center"/>
    </xf>
    <xf numFmtId="165" fontId="0" fillId="9" borderId="23" xfId="0" applyNumberFormat="1" applyFill="1" applyBorder="1" applyAlignment="1" applyProtection="1">
      <alignment horizontal="center" vertical="center"/>
    </xf>
    <xf numFmtId="0" fontId="2" fillId="3" borderId="33" xfId="0" applyFont="1" applyFill="1" applyBorder="1" applyAlignment="1" applyProtection="1">
      <alignment vertical="center" wrapText="1"/>
    </xf>
    <xf numFmtId="0" fontId="7" fillId="0" borderId="33" xfId="0" applyFont="1" applyBorder="1" applyAlignment="1" applyProtection="1">
      <alignment horizontal="center" vertical="center" wrapText="1"/>
    </xf>
    <xf numFmtId="3" fontId="0" fillId="0" borderId="33" xfId="0" applyNumberFormat="1" applyBorder="1" applyAlignment="1" applyProtection="1">
      <alignment horizontal="center" vertical="center"/>
    </xf>
    <xf numFmtId="3" fontId="0" fillId="3" borderId="33" xfId="0" applyNumberFormat="1" applyFill="1" applyBorder="1" applyAlignment="1" applyProtection="1">
      <alignment horizontal="center" vertical="center"/>
    </xf>
    <xf numFmtId="2" fontId="0" fillId="0" borderId="0" xfId="0" applyNumberFormat="1" applyAlignment="1" applyProtection="1">
      <alignment horizontal="center" vertical="center"/>
    </xf>
    <xf numFmtId="0" fontId="2" fillId="3" borderId="0" xfId="0" applyFont="1" applyFill="1" applyAlignment="1" applyProtection="1">
      <alignment vertical="center" wrapText="1"/>
    </xf>
    <xf numFmtId="0" fontId="7" fillId="0" borderId="0" xfId="0" applyFont="1" applyAlignment="1" applyProtection="1">
      <alignment horizontal="center" vertical="center" wrapText="1"/>
    </xf>
    <xf numFmtId="3" fontId="0" fillId="0" borderId="0" xfId="0" applyNumberFormat="1" applyAlignment="1" applyProtection="1">
      <alignment horizontal="center" vertical="center"/>
    </xf>
    <xf numFmtId="3" fontId="2" fillId="6" borderId="34" xfId="0" applyNumberFormat="1" applyFont="1" applyFill="1" applyBorder="1" applyAlignment="1" applyProtection="1">
      <alignment horizontal="center" vertical="center"/>
    </xf>
    <xf numFmtId="165" fontId="2" fillId="6" borderId="36" xfId="0" applyNumberFormat="1" applyFont="1" applyFill="1" applyBorder="1" applyAlignment="1" applyProtection="1">
      <alignment vertical="center"/>
    </xf>
    <xf numFmtId="0" fontId="0" fillId="3" borderId="0" xfId="0" applyFill="1" applyAlignment="1" applyProtection="1">
      <alignment horizontal="center" vertical="center"/>
    </xf>
    <xf numFmtId="165" fontId="0" fillId="0" borderId="0" xfId="0" applyNumberFormat="1" applyAlignment="1" applyProtection="1">
      <alignment vertical="center"/>
    </xf>
    <xf numFmtId="0" fontId="4" fillId="0" borderId="0" xfId="0" applyFont="1" applyAlignment="1" applyProtection="1">
      <alignment horizontal="left"/>
    </xf>
    <xf numFmtId="0" fontId="0" fillId="0" borderId="0" xfId="0" applyAlignment="1" applyProtection="1">
      <alignment vertical="center"/>
    </xf>
    <xf numFmtId="0" fontId="16" fillId="0" borderId="0" xfId="0" applyFont="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Alignment="1" applyProtection="1">
      <alignment horizontal="center" vertical="center" wrapText="1"/>
    </xf>
    <xf numFmtId="0" fontId="5" fillId="0" borderId="0" xfId="0" applyFont="1" applyAlignment="1" applyProtection="1">
      <alignment horizontal="left" vertical="center" wrapText="1"/>
    </xf>
    <xf numFmtId="0" fontId="6" fillId="2" borderId="15" xfId="0" applyFont="1" applyFill="1" applyBorder="1" applyAlignment="1" applyProtection="1">
      <alignment horizontal="left" vertical="center" wrapText="1"/>
    </xf>
    <xf numFmtId="0" fontId="6" fillId="2" borderId="14" xfId="0" applyFont="1" applyFill="1" applyBorder="1" applyAlignment="1" applyProtection="1">
      <alignment horizontal="left" vertical="center" wrapText="1"/>
    </xf>
    <xf numFmtId="164" fontId="6" fillId="0" borderId="0" xfId="1" applyNumberFormat="1" applyFont="1" applyFill="1" applyBorder="1" applyAlignment="1" applyProtection="1">
      <alignment horizontal="center" vertical="center"/>
    </xf>
    <xf numFmtId="0" fontId="6" fillId="2" borderId="16" xfId="0" applyFont="1" applyFill="1" applyBorder="1" applyAlignment="1" applyProtection="1">
      <alignment horizontal="left" vertical="center" wrapText="1"/>
    </xf>
    <xf numFmtId="0" fontId="6" fillId="2" borderId="17" xfId="0" applyFont="1" applyFill="1" applyBorder="1" applyAlignment="1" applyProtection="1">
      <alignment horizontal="left" vertical="center" wrapText="1"/>
    </xf>
    <xf numFmtId="0" fontId="23" fillId="0" borderId="0" xfId="1" applyNumberFormat="1" applyFont="1" applyFill="1" applyBorder="1" applyAlignment="1" applyProtection="1">
      <alignment horizontal="center" vertical="center"/>
    </xf>
    <xf numFmtId="0" fontId="5" fillId="0" borderId="0" xfId="0" applyFont="1" applyAlignment="1" applyProtection="1">
      <alignment horizontal="left" vertical="center"/>
    </xf>
    <xf numFmtId="0" fontId="5" fillId="0" borderId="0" xfId="0" applyFont="1" applyAlignment="1" applyProtection="1">
      <alignment horizontal="center" vertical="center"/>
    </xf>
    <xf numFmtId="0" fontId="6" fillId="3" borderId="0" xfId="1" applyNumberFormat="1" applyFont="1" applyFill="1" applyAlignment="1" applyProtection="1">
      <alignment horizontal="center" vertical="center"/>
    </xf>
    <xf numFmtId="0" fontId="7" fillId="0" borderId="0" xfId="0" applyFont="1" applyAlignment="1" applyProtection="1">
      <alignment horizontal="left" vertical="center" wrapText="1"/>
    </xf>
    <xf numFmtId="0" fontId="8" fillId="4" borderId="12" xfId="0" applyFont="1" applyFill="1" applyBorder="1" applyAlignment="1" applyProtection="1">
      <alignment vertical="center" wrapText="1"/>
    </xf>
    <xf numFmtId="0" fontId="8" fillId="4" borderId="13" xfId="0" applyFont="1" applyFill="1" applyBorder="1" applyAlignment="1" applyProtection="1">
      <alignment vertical="center" wrapText="1"/>
    </xf>
    <xf numFmtId="0" fontId="8" fillId="4" borderId="13" xfId="0" applyFont="1" applyFill="1" applyBorder="1" applyAlignment="1" applyProtection="1">
      <alignment vertical="center" wrapText="1"/>
    </xf>
    <xf numFmtId="165" fontId="8" fillId="4" borderId="13" xfId="0" applyNumberFormat="1" applyFont="1" applyFill="1" applyBorder="1" applyAlignment="1" applyProtection="1">
      <alignment horizontal="right" wrapText="1"/>
    </xf>
    <xf numFmtId="165" fontId="2" fillId="3" borderId="11" xfId="0" applyNumberFormat="1" applyFont="1" applyFill="1" applyBorder="1" applyAlignment="1" applyProtection="1">
      <alignment vertical="center"/>
    </xf>
    <xf numFmtId="0" fontId="8" fillId="4" borderId="15" xfId="0" applyFont="1" applyFill="1" applyBorder="1" applyAlignment="1" applyProtection="1">
      <alignment horizontal="left" vertical="center"/>
    </xf>
    <xf numFmtId="0" fontId="8" fillId="4" borderId="14" xfId="0" applyFont="1" applyFill="1" applyBorder="1" applyAlignment="1" applyProtection="1">
      <alignment horizontal="left" vertical="center"/>
    </xf>
    <xf numFmtId="0" fontId="8" fillId="4" borderId="28" xfId="0" applyFont="1" applyFill="1" applyBorder="1" applyAlignment="1" applyProtection="1">
      <alignment horizontal="left" vertical="center"/>
    </xf>
    <xf numFmtId="165" fontId="2" fillId="6" borderId="20" xfId="0" applyNumberFormat="1" applyFont="1" applyFill="1" applyBorder="1" applyAlignment="1" applyProtection="1">
      <alignment horizontal="right" vertical="center"/>
    </xf>
    <xf numFmtId="0" fontId="8" fillId="4" borderId="21" xfId="0" applyFont="1" applyFill="1" applyBorder="1" applyAlignment="1" applyProtection="1">
      <alignment horizontal="left" vertical="center" wrapText="1"/>
    </xf>
    <xf numFmtId="0" fontId="8" fillId="4" borderId="2" xfId="0" applyFont="1" applyFill="1" applyBorder="1" applyAlignment="1" applyProtection="1">
      <alignment horizontal="left" vertical="center" wrapText="1"/>
    </xf>
    <xf numFmtId="9" fontId="8" fillId="4" borderId="1" xfId="0" applyNumberFormat="1"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165" fontId="2" fillId="0" borderId="8" xfId="0" applyNumberFormat="1" applyFont="1" applyBorder="1" applyAlignment="1" applyProtection="1">
      <alignment horizontal="right" vertical="center"/>
    </xf>
    <xf numFmtId="0" fontId="8" fillId="4" borderId="21" xfId="0" applyFont="1" applyFill="1" applyBorder="1" applyAlignment="1" applyProtection="1">
      <alignment horizontal="left" vertical="center"/>
    </xf>
    <xf numFmtId="0" fontId="8" fillId="4" borderId="2" xfId="0" applyFont="1" applyFill="1" applyBorder="1" applyAlignment="1" applyProtection="1">
      <alignment horizontal="left" vertical="center"/>
    </xf>
    <xf numFmtId="0" fontId="8" fillId="4" borderId="29" xfId="0" applyFont="1" applyFill="1" applyBorder="1" applyAlignment="1" applyProtection="1">
      <alignment horizontal="left" vertical="center"/>
    </xf>
    <xf numFmtId="165" fontId="2" fillId="6" borderId="18" xfId="0" applyNumberFormat="1" applyFont="1" applyFill="1" applyBorder="1" applyAlignment="1" applyProtection="1">
      <alignment horizontal="right" vertical="center"/>
    </xf>
    <xf numFmtId="0" fontId="2" fillId="4" borderId="16" xfId="0" applyFont="1" applyFill="1" applyBorder="1" applyAlignment="1" applyProtection="1">
      <alignment horizontal="left" vertical="center"/>
    </xf>
    <xf numFmtId="0" fontId="2" fillId="4" borderId="17" xfId="0" applyFont="1" applyFill="1" applyBorder="1" applyAlignment="1" applyProtection="1">
      <alignment horizontal="left" vertical="center"/>
    </xf>
    <xf numFmtId="0" fontId="2" fillId="4" borderId="17" xfId="0" applyFont="1" applyFill="1" applyBorder="1" applyAlignment="1" applyProtection="1">
      <alignment horizontal="left" vertical="center"/>
    </xf>
    <xf numFmtId="165" fontId="2" fillId="0" borderId="10" xfId="0" applyNumberFormat="1" applyFont="1" applyBorder="1" applyAlignment="1" applyProtection="1">
      <alignment vertical="center"/>
    </xf>
    <xf numFmtId="0" fontId="2" fillId="0" borderId="12" xfId="0" applyFont="1" applyBorder="1" applyAlignment="1" applyProtection="1">
      <alignment horizontal="left" vertical="center"/>
    </xf>
    <xf numFmtId="0" fontId="2" fillId="0" borderId="13" xfId="0" applyFont="1" applyBorder="1" applyAlignment="1" applyProtection="1">
      <alignment horizontal="left" vertical="center"/>
    </xf>
    <xf numFmtId="0" fontId="2" fillId="0" borderId="22" xfId="0" applyFont="1" applyBorder="1" applyAlignment="1" applyProtection="1">
      <alignment horizontal="left" vertical="center"/>
    </xf>
    <xf numFmtId="0" fontId="10" fillId="2" borderId="12" xfId="0" applyFont="1" applyFill="1" applyBorder="1" applyAlignment="1" applyProtection="1">
      <alignment horizontal="left" vertical="center"/>
    </xf>
    <xf numFmtId="0" fontId="10" fillId="2" borderId="13" xfId="0" applyFont="1" applyFill="1" applyBorder="1" applyAlignment="1" applyProtection="1">
      <alignment horizontal="left" vertical="center"/>
    </xf>
    <xf numFmtId="0" fontId="10" fillId="2" borderId="13" xfId="0" applyFont="1" applyFill="1" applyBorder="1" applyAlignment="1" applyProtection="1">
      <alignment horizontal="left" vertical="center"/>
    </xf>
    <xf numFmtId="165" fontId="9" fillId="2" borderId="11" xfId="0" applyNumberFormat="1" applyFont="1" applyFill="1" applyBorder="1" applyAlignment="1" applyProtection="1">
      <alignment vertical="center"/>
    </xf>
    <xf numFmtId="0" fontId="8" fillId="0" borderId="0" xfId="0" applyFont="1" applyAlignment="1" applyProtection="1">
      <alignment horizontal="left" vertical="top" wrapText="1"/>
    </xf>
    <xf numFmtId="0" fontId="7" fillId="0" borderId="0" xfId="0" applyFont="1" applyAlignment="1" applyProtection="1">
      <alignment vertical="top" wrapText="1"/>
    </xf>
    <xf numFmtId="0" fontId="0" fillId="0" borderId="0" xfId="0" applyAlignment="1" applyProtection="1">
      <alignment horizontal="center"/>
    </xf>
  </cellXfs>
  <cellStyles count="3">
    <cellStyle name="Standard" xfId="0" builtinId="0"/>
    <cellStyle name="Währung" xfId="1" builtinId="4"/>
    <cellStyle name="Währung 2" xfId="2" xr:uid="{00000000-0005-0000-0000-000002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70"/>
  <sheetViews>
    <sheetView showGridLines="0" tabSelected="1" topLeftCell="A8" zoomScaleNormal="100" workbookViewId="0">
      <selection activeCell="G15" sqref="G15"/>
    </sheetView>
  </sheetViews>
  <sheetFormatPr baseColWidth="10" defaultColWidth="11.44140625" defaultRowHeight="13.2" outlineLevelRow="1" x14ac:dyDescent="0.25"/>
  <cols>
    <col min="1" max="1" width="3.5546875" style="11" customWidth="1"/>
    <col min="2" max="2" width="5.5546875" style="153" customWidth="1"/>
    <col min="3" max="3" width="56.5546875" style="11" customWidth="1"/>
    <col min="4" max="4" width="10.77734375" style="12" customWidth="1"/>
    <col min="5" max="5" width="11.88671875" style="11" customWidth="1"/>
    <col min="6" max="6" width="20.88671875" style="11" customWidth="1"/>
    <col min="7" max="7" width="11.88671875" style="11" customWidth="1"/>
    <col min="8" max="8" width="20.88671875" style="11" customWidth="1"/>
    <col min="9" max="9" width="22.77734375" style="11" customWidth="1"/>
    <col min="10" max="10" width="34.44140625" style="11" customWidth="1"/>
    <col min="11" max="16384" width="11.44140625" style="11"/>
  </cols>
  <sheetData>
    <row r="1" spans="2:10" x14ac:dyDescent="0.25">
      <c r="B1" s="10" t="s">
        <v>0</v>
      </c>
    </row>
    <row r="2" spans="2:10" ht="29.4" customHeight="1" x14ac:dyDescent="0.4">
      <c r="B2" s="13" t="s">
        <v>1</v>
      </c>
      <c r="E2" s="14" t="s">
        <v>2</v>
      </c>
      <c r="F2" s="7"/>
      <c r="G2" s="8"/>
      <c r="H2" s="8"/>
      <c r="I2" s="9"/>
    </row>
    <row r="3" spans="2:10" ht="23.4" customHeight="1" x14ac:dyDescent="0.3">
      <c r="B3" s="15" t="s">
        <v>89</v>
      </c>
      <c r="E3" s="14"/>
      <c r="F3" s="16"/>
      <c r="G3" s="16"/>
      <c r="H3" s="16"/>
      <c r="I3" s="16"/>
    </row>
    <row r="4" spans="2:10" ht="12.6" customHeight="1" x14ac:dyDescent="0.4">
      <c r="B4" s="17"/>
    </row>
    <row r="5" spans="2:10" ht="15.6" x14ac:dyDescent="0.3">
      <c r="B5" s="18" t="s">
        <v>3</v>
      </c>
    </row>
    <row r="6" spans="2:10" ht="5.4" customHeight="1" x14ac:dyDescent="0.3">
      <c r="B6" s="18"/>
    </row>
    <row r="7" spans="2:10" ht="183" customHeight="1" outlineLevel="1" x14ac:dyDescent="0.25">
      <c r="B7" s="19" t="s">
        <v>90</v>
      </c>
      <c r="C7" s="20"/>
      <c r="D7" s="20"/>
      <c r="E7" s="20"/>
      <c r="F7" s="20"/>
      <c r="G7" s="20"/>
      <c r="H7" s="20"/>
      <c r="I7" s="20"/>
      <c r="J7" s="21"/>
    </row>
    <row r="8" spans="2:10" ht="73.8" customHeight="1" outlineLevel="1" x14ac:dyDescent="0.25">
      <c r="B8" s="22" t="s">
        <v>45</v>
      </c>
      <c r="C8" s="22"/>
      <c r="D8" s="22"/>
      <c r="E8" s="22"/>
      <c r="F8" s="22"/>
      <c r="G8" s="22"/>
      <c r="H8" s="22"/>
      <c r="I8" s="22"/>
      <c r="J8" s="21"/>
    </row>
    <row r="9" spans="2:10" ht="9.6" customHeight="1" x14ac:dyDescent="0.25">
      <c r="B9" s="12"/>
      <c r="E9" s="23"/>
      <c r="F9" s="24"/>
      <c r="G9" s="25"/>
      <c r="H9" s="25"/>
    </row>
    <row r="10" spans="2:10" ht="22.35" customHeight="1" x14ac:dyDescent="0.25">
      <c r="B10" s="26" t="s">
        <v>4</v>
      </c>
      <c r="E10" s="27"/>
      <c r="F10" s="28"/>
      <c r="G10" s="29"/>
      <c r="H10" s="29"/>
    </row>
    <row r="11" spans="2:10" ht="5.4" customHeight="1" thickBot="1" x14ac:dyDescent="0.3">
      <c r="B11" s="30"/>
      <c r="E11" s="31"/>
      <c r="F11" s="32"/>
      <c r="G11" s="29"/>
      <c r="H11" s="29"/>
    </row>
    <row r="12" spans="2:10" ht="45.6" customHeight="1" x14ac:dyDescent="0.25">
      <c r="B12" s="33" t="s">
        <v>5</v>
      </c>
      <c r="C12" s="34" t="s">
        <v>6</v>
      </c>
      <c r="D12" s="35" t="s">
        <v>7</v>
      </c>
      <c r="E12" s="35" t="s">
        <v>64</v>
      </c>
      <c r="F12" s="36" t="s">
        <v>48</v>
      </c>
      <c r="G12" s="37"/>
      <c r="H12" s="37"/>
      <c r="I12" s="38" t="s">
        <v>62</v>
      </c>
    </row>
    <row r="13" spans="2:10" ht="30" customHeight="1" x14ac:dyDescent="0.25">
      <c r="B13" s="39" t="s">
        <v>8</v>
      </c>
      <c r="C13" s="40" t="s">
        <v>67</v>
      </c>
      <c r="D13" s="41" t="s">
        <v>46</v>
      </c>
      <c r="E13" s="42">
        <v>1</v>
      </c>
      <c r="F13" s="1">
        <v>0</v>
      </c>
      <c r="G13" s="43"/>
      <c r="H13" s="43"/>
      <c r="I13" s="44">
        <f>E13*ROUND(F13,2)</f>
        <v>0</v>
      </c>
    </row>
    <row r="14" spans="2:10" ht="12" customHeight="1" x14ac:dyDescent="0.25">
      <c r="B14" s="45"/>
      <c r="C14" s="46"/>
      <c r="D14" s="47"/>
      <c r="E14" s="48"/>
      <c r="F14" s="5"/>
      <c r="G14" s="49"/>
      <c r="H14" s="49"/>
      <c r="I14" s="50"/>
    </row>
    <row r="15" spans="2:10" ht="43.2" customHeight="1" x14ac:dyDescent="0.25">
      <c r="B15" s="39" t="s">
        <v>9</v>
      </c>
      <c r="C15" s="40" t="s">
        <v>70</v>
      </c>
      <c r="D15" s="41" t="s">
        <v>47</v>
      </c>
      <c r="E15" s="42">
        <v>12</v>
      </c>
      <c r="F15" s="1">
        <v>0</v>
      </c>
      <c r="G15" s="43"/>
      <c r="H15" s="43"/>
      <c r="I15" s="51">
        <f t="shared" ref="I15:I18" si="0">E15*ROUND(F15,2)</f>
        <v>0</v>
      </c>
    </row>
    <row r="16" spans="2:10" ht="30" customHeight="1" x14ac:dyDescent="0.25">
      <c r="B16" s="39" t="s">
        <v>21</v>
      </c>
      <c r="C16" s="40" t="s">
        <v>71</v>
      </c>
      <c r="D16" s="41" t="s">
        <v>47</v>
      </c>
      <c r="E16" s="42">
        <v>12</v>
      </c>
      <c r="F16" s="1">
        <v>0</v>
      </c>
      <c r="G16" s="43"/>
      <c r="H16" s="43"/>
      <c r="I16" s="51">
        <f t="shared" ref="I16" si="1">E16*ROUND(F16,2)</f>
        <v>0</v>
      </c>
    </row>
    <row r="17" spans="2:11" ht="30" customHeight="1" x14ac:dyDescent="0.25">
      <c r="B17" s="39" t="s">
        <v>22</v>
      </c>
      <c r="C17" s="40" t="s">
        <v>69</v>
      </c>
      <c r="D17" s="52" t="s">
        <v>63</v>
      </c>
      <c r="E17" s="42">
        <v>10</v>
      </c>
      <c r="F17" s="1">
        <v>0</v>
      </c>
      <c r="G17" s="43"/>
      <c r="H17" s="43"/>
      <c r="I17" s="51">
        <f t="shared" si="0"/>
        <v>0</v>
      </c>
    </row>
    <row r="18" spans="2:11" ht="30" customHeight="1" thickBot="1" x14ac:dyDescent="0.3">
      <c r="B18" s="53" t="s">
        <v>23</v>
      </c>
      <c r="C18" s="54" t="s">
        <v>68</v>
      </c>
      <c r="D18" s="55" t="s">
        <v>66</v>
      </c>
      <c r="E18" s="56">
        <v>10</v>
      </c>
      <c r="F18" s="6">
        <v>0</v>
      </c>
      <c r="G18" s="57"/>
      <c r="H18" s="57"/>
      <c r="I18" s="58">
        <f t="shared" si="0"/>
        <v>0</v>
      </c>
    </row>
    <row r="19" spans="2:11" ht="24.6" customHeight="1" thickBot="1" x14ac:dyDescent="0.3">
      <c r="B19" s="59"/>
      <c r="C19" s="60"/>
      <c r="D19" s="61"/>
      <c r="E19" s="62"/>
      <c r="F19" s="63"/>
      <c r="G19" s="64"/>
      <c r="H19" s="65" t="s">
        <v>79</v>
      </c>
      <c r="I19" s="66">
        <f>SUM(I15:I18)</f>
        <v>0</v>
      </c>
    </row>
    <row r="20" spans="2:11" ht="12" customHeight="1" thickBot="1" x14ac:dyDescent="0.3">
      <c r="B20" s="30"/>
      <c r="E20" s="67"/>
      <c r="F20" s="29"/>
      <c r="G20" s="29"/>
      <c r="H20" s="29"/>
    </row>
    <row r="21" spans="2:11" s="70" customFormat="1" ht="40.200000000000003" customHeight="1" thickBot="1" x14ac:dyDescent="0.3">
      <c r="B21" s="33" t="s">
        <v>5</v>
      </c>
      <c r="C21" s="34" t="s">
        <v>6</v>
      </c>
      <c r="D21" s="35"/>
      <c r="E21" s="68" t="s">
        <v>50</v>
      </c>
      <c r="F21" s="69"/>
      <c r="G21" s="68" t="s">
        <v>51</v>
      </c>
      <c r="H21" s="69"/>
      <c r="I21" s="38" t="s">
        <v>62</v>
      </c>
    </row>
    <row r="22" spans="2:11" s="70" customFormat="1" ht="49.8" customHeight="1" x14ac:dyDescent="0.25">
      <c r="B22" s="71"/>
      <c r="C22" s="72"/>
      <c r="D22" s="73" t="s">
        <v>7</v>
      </c>
      <c r="E22" s="35" t="s">
        <v>64</v>
      </c>
      <c r="F22" s="35" t="s">
        <v>49</v>
      </c>
      <c r="G22" s="35" t="s">
        <v>64</v>
      </c>
      <c r="H22" s="35" t="s">
        <v>49</v>
      </c>
      <c r="I22" s="74"/>
    </row>
    <row r="23" spans="2:11" ht="27" customHeight="1" x14ac:dyDescent="0.25">
      <c r="B23" s="75" t="s">
        <v>24</v>
      </c>
      <c r="C23" s="40" t="s">
        <v>52</v>
      </c>
      <c r="D23" s="41" t="s">
        <v>29</v>
      </c>
      <c r="E23" s="76">
        <v>370</v>
      </c>
      <c r="F23" s="1">
        <v>0</v>
      </c>
      <c r="G23" s="77">
        <v>150</v>
      </c>
      <c r="H23" s="1">
        <v>0</v>
      </c>
      <c r="I23" s="51">
        <f>E23*ROUND(F23,2)+G23*ROUND(H23,2)</f>
        <v>0</v>
      </c>
      <c r="K23" s="78"/>
    </row>
    <row r="24" spans="2:11" ht="27" customHeight="1" x14ac:dyDescent="0.25">
      <c r="B24" s="75" t="s">
        <v>25</v>
      </c>
      <c r="C24" s="40" t="s">
        <v>53</v>
      </c>
      <c r="D24" s="41" t="s">
        <v>29</v>
      </c>
      <c r="E24" s="79">
        <v>45</v>
      </c>
      <c r="F24" s="2">
        <v>0</v>
      </c>
      <c r="G24" s="77">
        <v>15</v>
      </c>
      <c r="H24" s="1">
        <v>0</v>
      </c>
      <c r="I24" s="51">
        <f t="shared" ref="I24:I41" si="2">E24*ROUND(F24,2)+G24*ROUND(H24,2)</f>
        <v>0</v>
      </c>
      <c r="K24" s="78"/>
    </row>
    <row r="25" spans="2:11" ht="27" customHeight="1" x14ac:dyDescent="0.25">
      <c r="B25" s="75" t="s">
        <v>26</v>
      </c>
      <c r="C25" s="40" t="s">
        <v>54</v>
      </c>
      <c r="D25" s="41" t="s">
        <v>29</v>
      </c>
      <c r="E25" s="79">
        <v>1</v>
      </c>
      <c r="F25" s="2">
        <v>0</v>
      </c>
      <c r="G25" s="77">
        <v>5</v>
      </c>
      <c r="H25" s="1">
        <v>0</v>
      </c>
      <c r="I25" s="51">
        <f t="shared" si="2"/>
        <v>0</v>
      </c>
      <c r="K25" s="78"/>
    </row>
    <row r="26" spans="2:11" ht="27" customHeight="1" x14ac:dyDescent="0.25">
      <c r="B26" s="75" t="s">
        <v>27</v>
      </c>
      <c r="C26" s="40" t="s">
        <v>55</v>
      </c>
      <c r="D26" s="41" t="s">
        <v>29</v>
      </c>
      <c r="E26" s="79">
        <v>360</v>
      </c>
      <c r="F26" s="2">
        <v>0</v>
      </c>
      <c r="G26" s="77">
        <v>90</v>
      </c>
      <c r="H26" s="1">
        <v>0</v>
      </c>
      <c r="I26" s="51">
        <f t="shared" si="2"/>
        <v>0</v>
      </c>
      <c r="K26" s="78"/>
    </row>
    <row r="27" spans="2:11" ht="27" customHeight="1" x14ac:dyDescent="0.25">
      <c r="B27" s="75" t="s">
        <v>28</v>
      </c>
      <c r="C27" s="40" t="s">
        <v>56</v>
      </c>
      <c r="D27" s="41" t="s">
        <v>29</v>
      </c>
      <c r="E27" s="79">
        <v>80</v>
      </c>
      <c r="F27" s="2">
        <v>0</v>
      </c>
      <c r="G27" s="77">
        <v>20</v>
      </c>
      <c r="H27" s="1">
        <v>0</v>
      </c>
      <c r="I27" s="51">
        <f t="shared" si="2"/>
        <v>0</v>
      </c>
      <c r="K27" s="78"/>
    </row>
    <row r="28" spans="2:11" ht="27" customHeight="1" x14ac:dyDescent="0.25">
      <c r="B28" s="75" t="s">
        <v>35</v>
      </c>
      <c r="C28" s="40" t="s">
        <v>72</v>
      </c>
      <c r="D28" s="41" t="s">
        <v>29</v>
      </c>
      <c r="E28" s="79">
        <v>80</v>
      </c>
      <c r="F28" s="2">
        <v>0</v>
      </c>
      <c r="G28" s="77">
        <v>20</v>
      </c>
      <c r="H28" s="1">
        <v>0</v>
      </c>
      <c r="I28" s="51">
        <f t="shared" si="2"/>
        <v>0</v>
      </c>
      <c r="K28" s="78"/>
    </row>
    <row r="29" spans="2:11" ht="27" customHeight="1" x14ac:dyDescent="0.25">
      <c r="B29" s="75" t="s">
        <v>36</v>
      </c>
      <c r="C29" s="40" t="s">
        <v>57</v>
      </c>
      <c r="D29" s="41" t="s">
        <v>29</v>
      </c>
      <c r="E29" s="79">
        <v>40</v>
      </c>
      <c r="F29" s="2">
        <v>0</v>
      </c>
      <c r="G29" s="77">
        <v>10</v>
      </c>
      <c r="H29" s="1">
        <v>0</v>
      </c>
      <c r="I29" s="51">
        <f t="shared" si="2"/>
        <v>0</v>
      </c>
      <c r="K29" s="78"/>
    </row>
    <row r="30" spans="2:11" ht="12" customHeight="1" x14ac:dyDescent="0.25">
      <c r="B30" s="80"/>
      <c r="C30" s="46"/>
      <c r="D30" s="47"/>
      <c r="E30" s="81"/>
      <c r="F30" s="5"/>
      <c r="G30" s="81"/>
      <c r="H30" s="5"/>
      <c r="I30" s="50"/>
      <c r="K30" s="78"/>
    </row>
    <row r="31" spans="2:11" ht="27" customHeight="1" x14ac:dyDescent="0.25">
      <c r="B31" s="75" t="s">
        <v>37</v>
      </c>
      <c r="C31" s="40" t="s">
        <v>58</v>
      </c>
      <c r="D31" s="41" t="s">
        <v>29</v>
      </c>
      <c r="E31" s="76">
        <v>14500</v>
      </c>
      <c r="F31" s="2">
        <v>0</v>
      </c>
      <c r="G31" s="77">
        <v>1500</v>
      </c>
      <c r="H31" s="1">
        <v>0</v>
      </c>
      <c r="I31" s="51">
        <f t="shared" si="2"/>
        <v>0</v>
      </c>
      <c r="K31" s="78"/>
    </row>
    <row r="32" spans="2:11" ht="27" customHeight="1" x14ac:dyDescent="0.25">
      <c r="B32" s="75" t="s">
        <v>38</v>
      </c>
      <c r="C32" s="40" t="s">
        <v>59</v>
      </c>
      <c r="D32" s="41" t="s">
        <v>29</v>
      </c>
      <c r="E32" s="76">
        <v>530</v>
      </c>
      <c r="F32" s="2">
        <v>0</v>
      </c>
      <c r="G32" s="77">
        <v>50</v>
      </c>
      <c r="H32" s="1">
        <v>0</v>
      </c>
      <c r="I32" s="51">
        <f t="shared" si="2"/>
        <v>0</v>
      </c>
      <c r="K32" s="78"/>
    </row>
    <row r="33" spans="2:11" ht="27" customHeight="1" x14ac:dyDescent="0.25">
      <c r="B33" s="75" t="s">
        <v>39</v>
      </c>
      <c r="C33" s="40" t="s">
        <v>60</v>
      </c>
      <c r="D33" s="41" t="s">
        <v>29</v>
      </c>
      <c r="E33" s="76">
        <v>450</v>
      </c>
      <c r="F33" s="2">
        <v>0</v>
      </c>
      <c r="G33" s="77">
        <v>50</v>
      </c>
      <c r="H33" s="1">
        <v>0</v>
      </c>
      <c r="I33" s="51">
        <f t="shared" si="2"/>
        <v>0</v>
      </c>
      <c r="K33" s="78"/>
    </row>
    <row r="34" spans="2:11" ht="27" customHeight="1" x14ac:dyDescent="0.25">
      <c r="B34" s="75" t="s">
        <v>40</v>
      </c>
      <c r="C34" s="40" t="s">
        <v>61</v>
      </c>
      <c r="D34" s="41" t="s">
        <v>29</v>
      </c>
      <c r="E34" s="76">
        <v>1350</v>
      </c>
      <c r="F34" s="2">
        <v>0</v>
      </c>
      <c r="G34" s="77">
        <v>150</v>
      </c>
      <c r="H34" s="1">
        <v>0</v>
      </c>
      <c r="I34" s="51">
        <f t="shared" si="2"/>
        <v>0</v>
      </c>
      <c r="K34" s="78"/>
    </row>
    <row r="35" spans="2:11" ht="12" customHeight="1" x14ac:dyDescent="0.25">
      <c r="B35" s="80"/>
      <c r="C35" s="46"/>
      <c r="D35" s="47"/>
      <c r="E35" s="81"/>
      <c r="F35" s="5"/>
      <c r="G35" s="81"/>
      <c r="H35" s="5"/>
      <c r="I35" s="50"/>
      <c r="K35" s="78"/>
    </row>
    <row r="36" spans="2:11" ht="27" customHeight="1" x14ac:dyDescent="0.25">
      <c r="B36" s="75" t="s">
        <v>41</v>
      </c>
      <c r="C36" s="40" t="s">
        <v>31</v>
      </c>
      <c r="D36" s="41" t="s">
        <v>29</v>
      </c>
      <c r="E36" s="79">
        <v>4500</v>
      </c>
      <c r="F36" s="2">
        <v>0</v>
      </c>
      <c r="G36" s="77">
        <v>1000</v>
      </c>
      <c r="H36" s="1">
        <v>0</v>
      </c>
      <c r="I36" s="51">
        <f t="shared" si="2"/>
        <v>0</v>
      </c>
      <c r="K36" s="78"/>
    </row>
    <row r="37" spans="2:11" ht="27" customHeight="1" x14ac:dyDescent="0.25">
      <c r="B37" s="75" t="s">
        <v>42</v>
      </c>
      <c r="C37" s="40" t="s">
        <v>74</v>
      </c>
      <c r="D37" s="41" t="s">
        <v>29</v>
      </c>
      <c r="E37" s="79">
        <v>900</v>
      </c>
      <c r="F37" s="2">
        <v>0</v>
      </c>
      <c r="G37" s="77">
        <v>100</v>
      </c>
      <c r="H37" s="1">
        <v>0</v>
      </c>
      <c r="I37" s="51">
        <f t="shared" si="2"/>
        <v>0</v>
      </c>
      <c r="K37" s="78"/>
    </row>
    <row r="38" spans="2:11" ht="12" customHeight="1" x14ac:dyDescent="0.25">
      <c r="B38" s="80"/>
      <c r="C38" s="46"/>
      <c r="D38" s="47"/>
      <c r="E38" s="81"/>
      <c r="F38" s="5"/>
      <c r="G38" s="81"/>
      <c r="H38" s="5"/>
      <c r="I38" s="50"/>
      <c r="K38" s="78"/>
    </row>
    <row r="39" spans="2:11" ht="27" customHeight="1" x14ac:dyDescent="0.25">
      <c r="B39" s="75" t="s">
        <v>43</v>
      </c>
      <c r="C39" s="40" t="s">
        <v>32</v>
      </c>
      <c r="D39" s="41" t="s">
        <v>29</v>
      </c>
      <c r="E39" s="79">
        <v>30</v>
      </c>
      <c r="F39" s="2">
        <v>0</v>
      </c>
      <c r="G39" s="77">
        <v>20</v>
      </c>
      <c r="H39" s="1">
        <v>0</v>
      </c>
      <c r="I39" s="51">
        <f t="shared" si="2"/>
        <v>0</v>
      </c>
      <c r="K39" s="78"/>
    </row>
    <row r="40" spans="2:11" ht="27" customHeight="1" x14ac:dyDescent="0.25">
      <c r="B40" s="75" t="s">
        <v>44</v>
      </c>
      <c r="C40" s="40" t="s">
        <v>33</v>
      </c>
      <c r="D40" s="41" t="s">
        <v>29</v>
      </c>
      <c r="E40" s="79">
        <v>60</v>
      </c>
      <c r="F40" s="2">
        <v>0</v>
      </c>
      <c r="G40" s="77">
        <v>20</v>
      </c>
      <c r="H40" s="1">
        <v>0</v>
      </c>
      <c r="I40" s="51">
        <f t="shared" si="2"/>
        <v>0</v>
      </c>
      <c r="K40" s="78"/>
    </row>
    <row r="41" spans="2:11" ht="27" customHeight="1" x14ac:dyDescent="0.25">
      <c r="B41" s="75" t="s">
        <v>80</v>
      </c>
      <c r="C41" s="40" t="s">
        <v>34</v>
      </c>
      <c r="D41" s="41" t="s">
        <v>29</v>
      </c>
      <c r="E41" s="76">
        <v>24</v>
      </c>
      <c r="F41" s="1">
        <v>0</v>
      </c>
      <c r="G41" s="77">
        <v>6</v>
      </c>
      <c r="H41" s="1">
        <v>0</v>
      </c>
      <c r="I41" s="51">
        <f t="shared" si="2"/>
        <v>0</v>
      </c>
      <c r="K41" s="78"/>
    </row>
    <row r="42" spans="2:11" ht="12" customHeight="1" x14ac:dyDescent="0.25">
      <c r="B42" s="82"/>
      <c r="C42" s="83"/>
      <c r="D42" s="84"/>
      <c r="E42" s="85"/>
      <c r="F42" s="49"/>
      <c r="G42" s="81"/>
      <c r="H42" s="5"/>
      <c r="I42" s="86"/>
      <c r="K42" s="78"/>
    </row>
    <row r="43" spans="2:11" ht="27" customHeight="1" x14ac:dyDescent="0.25">
      <c r="B43" s="75" t="s">
        <v>81</v>
      </c>
      <c r="C43" s="87" t="s">
        <v>75</v>
      </c>
      <c r="D43" s="41" t="s">
        <v>29</v>
      </c>
      <c r="E43" s="88"/>
      <c r="F43" s="89"/>
      <c r="G43" s="90">
        <v>5</v>
      </c>
      <c r="H43" s="1">
        <v>0</v>
      </c>
      <c r="I43" s="51">
        <f t="shared" ref="I43:I48" si="3">E43*ROUND(F43,2)+G43*ROUND(H43,2)</f>
        <v>0</v>
      </c>
      <c r="K43" s="78"/>
    </row>
    <row r="44" spans="2:11" ht="27" customHeight="1" x14ac:dyDescent="0.25">
      <c r="B44" s="75" t="s">
        <v>82</v>
      </c>
      <c r="C44" s="87" t="s">
        <v>76</v>
      </c>
      <c r="D44" s="41" t="s">
        <v>29</v>
      </c>
      <c r="E44" s="91"/>
      <c r="F44" s="92"/>
      <c r="G44" s="77">
        <v>50</v>
      </c>
      <c r="H44" s="1">
        <v>0</v>
      </c>
      <c r="I44" s="51">
        <f t="shared" si="3"/>
        <v>0</v>
      </c>
      <c r="K44" s="78"/>
    </row>
    <row r="45" spans="2:11" ht="27" customHeight="1" x14ac:dyDescent="0.25">
      <c r="B45" s="75" t="s">
        <v>83</v>
      </c>
      <c r="C45" s="87" t="s">
        <v>77</v>
      </c>
      <c r="D45" s="41" t="s">
        <v>29</v>
      </c>
      <c r="E45" s="88"/>
      <c r="F45" s="92"/>
      <c r="G45" s="77">
        <v>30</v>
      </c>
      <c r="H45" s="1">
        <v>0</v>
      </c>
      <c r="I45" s="51">
        <f t="shared" si="3"/>
        <v>0</v>
      </c>
      <c r="K45" s="78"/>
    </row>
    <row r="46" spans="2:11" ht="27" customHeight="1" x14ac:dyDescent="0.25">
      <c r="B46" s="75" t="s">
        <v>84</v>
      </c>
      <c r="C46" s="87" t="s">
        <v>73</v>
      </c>
      <c r="D46" s="41" t="s">
        <v>29</v>
      </c>
      <c r="E46" s="88"/>
      <c r="F46" s="89"/>
      <c r="G46" s="90">
        <v>20</v>
      </c>
      <c r="H46" s="1">
        <v>0</v>
      </c>
      <c r="I46" s="51">
        <f t="shared" si="3"/>
        <v>0</v>
      </c>
      <c r="K46" s="78"/>
    </row>
    <row r="47" spans="2:11" ht="27" customHeight="1" x14ac:dyDescent="0.25">
      <c r="B47" s="75" t="s">
        <v>85</v>
      </c>
      <c r="C47" s="87" t="s">
        <v>30</v>
      </c>
      <c r="D47" s="41" t="s">
        <v>29</v>
      </c>
      <c r="E47" s="88"/>
      <c r="F47" s="89"/>
      <c r="G47" s="90">
        <v>5</v>
      </c>
      <c r="H47" s="1">
        <v>0</v>
      </c>
      <c r="I47" s="51">
        <f t="shared" si="3"/>
        <v>0</v>
      </c>
    </row>
    <row r="48" spans="2:11" ht="27" customHeight="1" thickBot="1" x14ac:dyDescent="0.3">
      <c r="B48" s="75" t="s">
        <v>86</v>
      </c>
      <c r="C48" s="93" t="s">
        <v>20</v>
      </c>
      <c r="D48" s="94" t="s">
        <v>29</v>
      </c>
      <c r="E48" s="95">
        <v>40</v>
      </c>
      <c r="F48" s="6">
        <v>0</v>
      </c>
      <c r="G48" s="96">
        <v>10</v>
      </c>
      <c r="H48" s="6">
        <v>0</v>
      </c>
      <c r="I48" s="58">
        <f t="shared" si="3"/>
        <v>0</v>
      </c>
    </row>
    <row r="49" spans="2:9" ht="24" customHeight="1" thickBot="1" x14ac:dyDescent="0.3">
      <c r="B49" s="97"/>
      <c r="C49" s="98"/>
      <c r="D49" s="99"/>
      <c r="E49" s="100"/>
      <c r="F49" s="63"/>
      <c r="G49" s="101"/>
      <c r="H49" s="65" t="s">
        <v>78</v>
      </c>
      <c r="I49" s="102">
        <f>SUM(I23:I48)</f>
        <v>0</v>
      </c>
    </row>
    <row r="50" spans="2:9" x14ac:dyDescent="0.25">
      <c r="B50" s="97"/>
      <c r="C50" s="98"/>
      <c r="D50" s="99"/>
      <c r="E50" s="100"/>
      <c r="F50" s="63"/>
      <c r="G50" s="103"/>
      <c r="H50" s="63"/>
      <c r="I50" s="104"/>
    </row>
    <row r="51" spans="2:9" ht="15.6" x14ac:dyDescent="0.3">
      <c r="B51" s="105" t="s">
        <v>10</v>
      </c>
      <c r="I51" s="106"/>
    </row>
    <row r="52" spans="2:9" ht="6.6" customHeight="1" x14ac:dyDescent="0.25">
      <c r="B52" s="30"/>
      <c r="I52" s="106"/>
    </row>
    <row r="53" spans="2:9" ht="28.35" customHeight="1" x14ac:dyDescent="0.25">
      <c r="B53" s="107" t="s">
        <v>11</v>
      </c>
      <c r="C53" s="108"/>
      <c r="D53" s="108"/>
      <c r="E53" s="108"/>
      <c r="F53" s="108"/>
      <c r="G53" s="108"/>
      <c r="H53" s="108"/>
      <c r="I53" s="108"/>
    </row>
    <row r="54" spans="2:9" ht="5.4" customHeight="1" thickBot="1" x14ac:dyDescent="0.3">
      <c r="B54" s="109"/>
      <c r="C54" s="110"/>
      <c r="D54" s="109"/>
      <c r="E54" s="110"/>
      <c r="F54" s="110"/>
      <c r="G54" s="110"/>
      <c r="H54" s="110"/>
    </row>
    <row r="55" spans="2:9" ht="18.600000000000001" customHeight="1" x14ac:dyDescent="0.25">
      <c r="B55" s="111" t="s">
        <v>12</v>
      </c>
      <c r="C55" s="112"/>
      <c r="D55" s="112"/>
      <c r="E55" s="112"/>
      <c r="F55" s="3">
        <v>0</v>
      </c>
      <c r="G55" s="113"/>
      <c r="H55" s="113"/>
    </row>
    <row r="56" spans="2:9" ht="18.600000000000001" customHeight="1" thickBot="1" x14ac:dyDescent="0.3">
      <c r="B56" s="114" t="s">
        <v>13</v>
      </c>
      <c r="C56" s="115"/>
      <c r="D56" s="115"/>
      <c r="E56" s="115"/>
      <c r="F56" s="4">
        <v>21</v>
      </c>
      <c r="G56" s="116"/>
      <c r="H56" s="116"/>
    </row>
    <row r="57" spans="2:9" ht="5.4" customHeight="1" x14ac:dyDescent="0.25">
      <c r="B57" s="109"/>
      <c r="C57" s="117"/>
      <c r="D57" s="118"/>
      <c r="E57" s="117"/>
      <c r="F57" s="119"/>
      <c r="G57" s="119"/>
      <c r="H57" s="119"/>
    </row>
    <row r="58" spans="2:9" ht="13.35" customHeight="1" x14ac:dyDescent="0.25">
      <c r="B58" s="120" t="s">
        <v>65</v>
      </c>
      <c r="C58" s="120"/>
      <c r="D58" s="120"/>
      <c r="E58" s="120"/>
      <c r="F58" s="120"/>
      <c r="G58" s="120"/>
      <c r="H58" s="120"/>
      <c r="I58" s="120"/>
    </row>
    <row r="59" spans="2:9" x14ac:dyDescent="0.25">
      <c r="B59" s="109"/>
      <c r="C59" s="110"/>
      <c r="D59" s="109"/>
      <c r="E59" s="110"/>
      <c r="F59" s="110"/>
      <c r="G59" s="110"/>
      <c r="H59" s="110"/>
      <c r="I59" s="110"/>
    </row>
    <row r="60" spans="2:9" ht="15.6" x14ac:dyDescent="0.3">
      <c r="B60" s="105" t="s">
        <v>14</v>
      </c>
      <c r="C60" s="110"/>
      <c r="D60" s="109"/>
      <c r="E60" s="110"/>
      <c r="F60" s="110"/>
      <c r="G60" s="110"/>
      <c r="H60" s="110"/>
      <c r="I60" s="110"/>
    </row>
    <row r="61" spans="2:9" ht="12.6" customHeight="1" thickBot="1" x14ac:dyDescent="0.3">
      <c r="B61" s="30"/>
      <c r="I61" s="106"/>
    </row>
    <row r="62" spans="2:9" ht="27" customHeight="1" thickBot="1" x14ac:dyDescent="0.3">
      <c r="B62" s="121" t="s">
        <v>88</v>
      </c>
      <c r="C62" s="122"/>
      <c r="D62" s="123"/>
      <c r="E62" s="123"/>
      <c r="F62" s="124"/>
      <c r="G62" s="124"/>
      <c r="H62" s="124"/>
      <c r="I62" s="125">
        <f>SUM(I13+I19+I49)</f>
        <v>0</v>
      </c>
    </row>
    <row r="63" spans="2:9" ht="27" customHeight="1" x14ac:dyDescent="0.25">
      <c r="B63" s="126" t="s">
        <v>87</v>
      </c>
      <c r="C63" s="127"/>
      <c r="D63" s="127"/>
      <c r="E63" s="127"/>
      <c r="F63" s="127"/>
      <c r="G63" s="128"/>
      <c r="H63" s="128"/>
      <c r="I63" s="129">
        <f>(I62*4)-(I13*3)</f>
        <v>0</v>
      </c>
    </row>
    <row r="64" spans="2:9" ht="27" customHeight="1" x14ac:dyDescent="0.25">
      <c r="B64" s="130" t="s">
        <v>15</v>
      </c>
      <c r="C64" s="131"/>
      <c r="D64" s="131"/>
      <c r="E64" s="131"/>
      <c r="F64" s="132">
        <v>0.19</v>
      </c>
      <c r="G64" s="133"/>
      <c r="H64" s="134"/>
      <c r="I64" s="135">
        <f>ROUND(I63*F64,2)</f>
        <v>0</v>
      </c>
    </row>
    <row r="65" spans="2:12" ht="27" customHeight="1" x14ac:dyDescent="0.25">
      <c r="B65" s="136" t="s">
        <v>16</v>
      </c>
      <c r="C65" s="137"/>
      <c r="D65" s="137"/>
      <c r="E65" s="137"/>
      <c r="F65" s="137"/>
      <c r="G65" s="138"/>
      <c r="H65" s="138"/>
      <c r="I65" s="139">
        <f>ROUND(I63+I64,2)</f>
        <v>0</v>
      </c>
    </row>
    <row r="66" spans="2:12" ht="23.4" customHeight="1" thickBot="1" x14ac:dyDescent="0.3">
      <c r="B66" s="140" t="s">
        <v>17</v>
      </c>
      <c r="C66" s="141"/>
      <c r="D66" s="141"/>
      <c r="E66" s="141"/>
      <c r="F66" s="141"/>
      <c r="G66" s="142"/>
      <c r="H66" s="142"/>
      <c r="I66" s="143">
        <f>ROUND((I63+I64)*F55,2)</f>
        <v>0</v>
      </c>
    </row>
    <row r="67" spans="2:12" ht="10.35" customHeight="1" thickBot="1" x14ac:dyDescent="0.3">
      <c r="B67" s="144"/>
      <c r="C67" s="145"/>
      <c r="D67" s="145"/>
      <c r="E67" s="145"/>
      <c r="F67" s="145"/>
      <c r="G67" s="145"/>
      <c r="H67" s="145"/>
      <c r="I67" s="146"/>
    </row>
    <row r="68" spans="2:12" ht="23.1" customHeight="1" thickBot="1" x14ac:dyDescent="0.3">
      <c r="B68" s="147" t="s">
        <v>18</v>
      </c>
      <c r="C68" s="148"/>
      <c r="D68" s="148"/>
      <c r="E68" s="148"/>
      <c r="F68" s="148"/>
      <c r="G68" s="149"/>
      <c r="H68" s="149"/>
      <c r="I68" s="150">
        <f>ROUND(I65-I66,2)</f>
        <v>0</v>
      </c>
    </row>
    <row r="69" spans="2:12" ht="15.6" x14ac:dyDescent="0.25">
      <c r="B69" s="30"/>
    </row>
    <row r="70" spans="2:12" ht="35.85" customHeight="1" x14ac:dyDescent="0.25">
      <c r="B70" s="151" t="s">
        <v>19</v>
      </c>
      <c r="C70" s="151"/>
      <c r="D70" s="151"/>
      <c r="E70" s="151"/>
      <c r="F70" s="151"/>
      <c r="G70" s="151"/>
      <c r="H70" s="151"/>
      <c r="I70" s="151"/>
      <c r="J70" s="152"/>
      <c r="K70" s="152"/>
      <c r="L70" s="152"/>
    </row>
  </sheetData>
  <sheetProtection algorithmName="SHA-512" hashValue="GJpGQqouKWxZ0b+XX3KJrRoTs5YOHB64UYGw3xXQgtWYaHKkjkUYsSOwzj9KQ0TR6S1hxrL2cFhT3a9CUVKgaQ==" saltValue="snkROjGMpu7FMCNXwir62Q==" spinCount="100000" sheet="1" objects="1" scenarios="1"/>
  <mergeCells count="20">
    <mergeCell ref="F64:H64"/>
    <mergeCell ref="B58:I58"/>
    <mergeCell ref="B53:I53"/>
    <mergeCell ref="B62:C62"/>
    <mergeCell ref="B70:I70"/>
    <mergeCell ref="B7:I7"/>
    <mergeCell ref="F2:I2"/>
    <mergeCell ref="B8:I8"/>
    <mergeCell ref="B68:F68"/>
    <mergeCell ref="B67:I67"/>
    <mergeCell ref="F9:F11"/>
    <mergeCell ref="E9:E11"/>
    <mergeCell ref="B56:E56"/>
    <mergeCell ref="B55:E55"/>
    <mergeCell ref="B66:F66"/>
    <mergeCell ref="B65:F65"/>
    <mergeCell ref="B64:E64"/>
    <mergeCell ref="B63:F63"/>
    <mergeCell ref="E21:F21"/>
    <mergeCell ref="G21:H21"/>
  </mergeCells>
  <phoneticPr fontId="21" type="noConversion"/>
  <dataValidations disablePrompts="1" count="2">
    <dataValidation type="custom" allowBlank="1" showInputMessage="1" showErrorMessage="1" errorTitle="Achtung" error="Skontofristen unter 14 Tagen können nicht berücksichtigt werden." sqref="G56:H56" xr:uid="{00000000-0002-0000-0000-000000000000}">
      <formula1>G56&gt;13.9</formula1>
    </dataValidation>
    <dataValidation type="custom" allowBlank="1" showInputMessage="1" showErrorMessage="1" errorTitle="Achtung" error="Skontofristen unter 21 Tagen können nicht berücksichtigt werden." sqref="F56" xr:uid="{F079612D-8B29-402C-9974-8EB65A6ADFBC}">
      <formula1>F56&gt;20.9</formula1>
    </dataValidation>
  </dataValidations>
  <pageMargins left="0.55118110236220474" right="0.15748031496062992" top="1.1023622047244095" bottom="0.59055118110236227" header="0.31496062992125984" footer="0.31496062992125984"/>
  <pageSetup paperSize="9" scale="60" orientation="portrait" r:id="rId1"/>
  <headerFooter>
    <oddFooter>&amp;L&amp;"Arial,Fett"&amp;9 25-08644&amp;C&amp;"Arial,Fett"&amp;9Reisebürodienstleistungen als Fulfillment zur OBE&amp;R&amp;"Arial,Fett"&amp;9Seite &amp;P von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gv_Phase xmlns="f18553e4-0ef6-4dd1-9e08-53b2286d7b98">2 Vorbereitung Vergabeverfahren</Vgv_Phase>
    <Vgv_Thema xmlns="2271AED7-8776-40B6-950E-1BC2BAC23FA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A70FD6AE5065D6449D666A278A8C41EF" ma:contentTypeVersion="0" ma:contentTypeDescription="" ma:contentTypeScope="" ma:versionID="42a13c0d134c8da540c242cfa6c95d1b">
  <xsd:schema xmlns:xsd="http://www.w3.org/2001/XMLSchema" xmlns:xs="http://www.w3.org/2001/XMLSchema" xmlns:p="http://schemas.microsoft.com/office/2006/metadata/properties" xmlns:ns2="f18553e4-0ef6-4dd1-9e08-53b2286d7b98" xmlns:ns3="2271AED7-8776-40B6-950E-1BC2BAC23FA7" targetNamespace="http://schemas.microsoft.com/office/2006/metadata/properties" ma:root="true" ma:fieldsID="5d8c990817e893dcae357d385e80d658" ns2:_="" ns3:_="">
    <xsd:import namespace="f18553e4-0ef6-4dd1-9e08-53b2286d7b98"/>
    <xsd:import namespace="2271AED7-8776-40B6-950E-1BC2BAC23FA7"/>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2271AED7-8776-40B6-950E-1BC2BAC23FA7"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DB2953-2D5D-418D-A6F9-CF3792A627D1}">
  <ds:schemaRefs>
    <ds:schemaRef ds:uri="2271AED7-8776-40B6-950E-1BC2BAC23FA7"/>
    <ds:schemaRef ds:uri="http://purl.org/dc/elements/1.1/"/>
    <ds:schemaRef ds:uri="http://schemas.microsoft.com/office/2006/metadata/properties"/>
    <ds:schemaRef ds:uri="http://www.w3.org/XML/1998/namespace"/>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f18553e4-0ef6-4dd1-9e08-53b2286d7b98"/>
  </ds:schemaRefs>
</ds:datastoreItem>
</file>

<file path=customXml/itemProps2.xml><?xml version="1.0" encoding="utf-8"?>
<ds:datastoreItem xmlns:ds="http://schemas.openxmlformats.org/officeDocument/2006/customXml" ds:itemID="{525F9059-7788-4104-BBB5-116C6025D250}">
  <ds:schemaRefs>
    <ds:schemaRef ds:uri="http://schemas.microsoft.com/sharepoint/v3/contenttype/forms"/>
  </ds:schemaRefs>
</ds:datastoreItem>
</file>

<file path=customXml/itemProps3.xml><?xml version="1.0" encoding="utf-8"?>
<ds:datastoreItem xmlns:ds="http://schemas.openxmlformats.org/officeDocument/2006/customXml" ds:itemID="{4215F5D6-E6F0-43AC-BF74-F77376E017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2271AED7-8776-40B6-950E-1BC2BAC23F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8f69af-3265-4c12-b1e3-f63a8696e71d}" enabled="1" method="Privileged" siteId="{777634b8-6549-48dd-89f9-71c677fea24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A1 - Preisblatt</vt:lpstr>
      <vt:lpstr>'A1 - Preisblatt'!Druckbereich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Techniker Krankenkasse</dc:creator>
  <cp:keywords/>
  <dc:description/>
  <cp:lastModifiedBy>Wünsche, Sandra</cp:lastModifiedBy>
  <cp:revision/>
  <cp:lastPrinted>2026-04-20T08:39:07Z</cp:lastPrinted>
  <dcterms:created xsi:type="dcterms:W3CDTF">2019-07-08T11:50:26Z</dcterms:created>
  <dcterms:modified xsi:type="dcterms:W3CDTF">2026-04-24T09:54:29Z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0x010100E65520829C044D71A30CF51927CFE11900A70FD6AE5065D6449D666A278A8C41EF</vt:lpwstr>
  </property>
  <property fmtid="{D5CDD505-2E9C-101B-9397-08002B2CF9AE}" pid="3" name="TaxKeyword">
    <vt:lpwstr/>
  </property>
  <property fmtid="{D5CDD505-2E9C-101B-9397-08002B2CF9AE}" pid="4" name="TK-Kategorie">
    <vt:lpwstr>75;#02_Vergabeunterlagen|404cba32-b76a-45f6-bd10-0762cd06b5d1</vt:lpwstr>
  </property>
  <property fmtid="{D5CDD505-2E9C-101B-9397-08002B2CF9AE}" pid="5" name="TK-Thema">
    <vt:lpwstr/>
  </property>
  <property fmtid="{D5CDD505-2E9C-101B-9397-08002B2CF9AE}" pid="6" name="TK-Unter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2023-07-06T09:36:30Z</vt:lpwstr>
  </property>
  <property fmtid="{D5CDD505-2E9C-101B-9397-08002B2CF9AE}" pid="9" name="MSIP_Label_a48f69af-3265-4c12-b1e3-f63a8696e71d_Method">
    <vt:lpwstr>Privileged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54b9de7f-de50-49d6-aceb-5b7dd03ea901</vt:lpwstr>
  </property>
  <property fmtid="{D5CDD505-2E9C-101B-9397-08002B2CF9AE}" pid="13" name="MSIP_Label_a48f69af-3265-4c12-b1e3-f63a8696e71d_ContentBits">
    <vt:lpwstr>0</vt:lpwstr>
  </property>
  <property fmtid="{D5CDD505-2E9C-101B-9397-08002B2CF9AE}" pid="14" name="Kategorie">
    <vt:lpwstr>8;#Vergabeunterlagen|a0e03506-1542-47f6-a34b-54aeef80ff37</vt:lpwstr>
  </property>
  <property fmtid="{D5CDD505-2E9C-101B-9397-08002B2CF9AE}" pid="15" name="Thema">
    <vt:lpwstr>51;#Vergabeunterlagen|d2305694-ed83-483e-b305-bffc079f7bf1</vt:lpwstr>
  </property>
</Properties>
</file>