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J:\Personal- und Sozialwesen Vergabe\02 Projekte\2026\GR-030-TW-2026 Bertolt-Brecht-Str. 8-15 - Generalplanung\06 Vergabeunterlagen\"/>
    </mc:Choice>
  </mc:AlternateContent>
  <xr:revisionPtr revIDLastSave="0" documentId="13_ncr:1_{1A934D57-B4FB-4566-968B-A04082F424FB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Gebäude und Innenräume" sheetId="3" r:id="rId1"/>
    <sheet name="Tragwerksplanung" sheetId="9" state="hidden" r:id="rId2"/>
    <sheet name="Elektro" sheetId="11" r:id="rId3"/>
    <sheet name="Freianlagen" sheetId="7" r:id="rId4"/>
    <sheet name="Besondere Leistungen" sheetId="12" r:id="rId5"/>
    <sheet name="Zusammenfassung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4" i="1" l="1"/>
  <c r="A2" i="12"/>
  <c r="A1" i="12"/>
  <c r="A3" i="12"/>
  <c r="D7" i="12"/>
  <c r="D8" i="12"/>
  <c r="D9" i="12"/>
  <c r="D10" i="12" l="1"/>
  <c r="C16" i="3" l="1"/>
  <c r="C6" i="3"/>
  <c r="C6" i="9"/>
  <c r="A27" i="1"/>
  <c r="A23" i="1"/>
  <c r="A19" i="1"/>
  <c r="A15" i="1"/>
  <c r="A3" i="9"/>
  <c r="F14" i="3" l="1"/>
  <c r="A1" i="9" l="1"/>
  <c r="E24" i="11"/>
  <c r="D24" i="11"/>
  <c r="C24" i="11"/>
  <c r="C11" i="11"/>
  <c r="A3" i="11"/>
  <c r="A2" i="11"/>
  <c r="A1" i="11"/>
  <c r="E24" i="9"/>
  <c r="D24" i="9"/>
  <c r="C24" i="9"/>
  <c r="C11" i="9"/>
  <c r="F24" i="11" l="1"/>
  <c r="F25" i="11" s="1"/>
  <c r="D25" i="1" s="1"/>
  <c r="F23" i="11"/>
  <c r="F22" i="11"/>
  <c r="F21" i="11"/>
  <c r="F20" i="11"/>
  <c r="F19" i="11"/>
  <c r="F18" i="11"/>
  <c r="F17" i="11"/>
  <c r="F16" i="11"/>
  <c r="F15" i="11"/>
  <c r="F23" i="9"/>
  <c r="F22" i="9"/>
  <c r="F21" i="9"/>
  <c r="F20" i="9"/>
  <c r="F19" i="9"/>
  <c r="F18" i="9"/>
  <c r="F17" i="9"/>
  <c r="F16" i="9"/>
  <c r="F15" i="9"/>
  <c r="F24" i="9" s="1"/>
  <c r="F25" i="9" s="1"/>
  <c r="D21" i="1" s="1"/>
  <c r="A1" i="1" l="1"/>
  <c r="E24" i="7"/>
  <c r="D24" i="7"/>
  <c r="C24" i="7"/>
  <c r="C11" i="7"/>
  <c r="A3" i="7"/>
  <c r="A2" i="7"/>
  <c r="A1" i="7"/>
  <c r="A5" i="1"/>
  <c r="F18" i="7" l="1"/>
  <c r="F23" i="7"/>
  <c r="F22" i="7"/>
  <c r="F21" i="7"/>
  <c r="F20" i="7"/>
  <c r="F19" i="7"/>
  <c r="F24" i="7"/>
  <c r="F25" i="7" s="1"/>
  <c r="D29" i="1" s="1"/>
  <c r="F15" i="7"/>
  <c r="F16" i="7"/>
  <c r="F17" i="7"/>
  <c r="A2" i="1" l="1"/>
  <c r="C11" i="3" l="1"/>
  <c r="E30" i="3"/>
  <c r="D30" i="3"/>
  <c r="C30" i="3"/>
  <c r="F22" i="3" l="1"/>
  <c r="F21" i="3"/>
  <c r="F29" i="3"/>
  <c r="F25" i="3"/>
  <c r="F28" i="3"/>
  <c r="F24" i="3"/>
  <c r="F27" i="3"/>
  <c r="F23" i="3"/>
  <c r="F26" i="3"/>
  <c r="F30" i="3" l="1"/>
  <c r="F31" i="3" l="1"/>
  <c r="D17" i="1" s="1"/>
  <c r="D39" i="1" l="1"/>
  <c r="D43" i="1" l="1"/>
  <c r="D44" i="1" s="1"/>
  <c r="D48" i="1" l="1"/>
  <c r="D49" i="1" s="1"/>
  <c r="D52" i="1" s="1"/>
  <c r="D53" i="1" s="1"/>
</calcChain>
</file>

<file path=xl/sharedStrings.xml><?xml version="1.0" encoding="utf-8"?>
<sst xmlns="http://schemas.openxmlformats.org/spreadsheetml/2006/main" count="211" uniqueCount="95">
  <si>
    <t>Verbindliche Zusammenfassung des Angebots  unter Berücksichtigung der Vorgaben aus der Aufforderung zur Angebotsabgabe sowie der Anlagen (insb. Vertragsentwurf)</t>
  </si>
  <si>
    <t>Stundensatz Geschäftsführer</t>
  </si>
  <si>
    <t>€/h</t>
  </si>
  <si>
    <t>Stundensatz Assoziierte Partner</t>
  </si>
  <si>
    <t>Stundensatz Projektleiter</t>
  </si>
  <si>
    <t>Stundensatz Techn. Zeichner/sonst. Mitarbeiter</t>
  </si>
  <si>
    <t>EUR</t>
  </si>
  <si>
    <t>EUR</t>
    <phoneticPr fontId="0" type="noConversion"/>
  </si>
  <si>
    <t>Zusammenfassung Grundleistungen und besondere Leistungen (ohne NK)</t>
  </si>
  <si>
    <t>Nebenkosten</t>
  </si>
  <si>
    <t>Nebenkosten in …%</t>
  </si>
  <si>
    <t>Generalplanerzuschlag</t>
  </si>
  <si>
    <t>Anzusetzender Mehrwertsteuersatz in … %:</t>
  </si>
  <si>
    <t>Summe Honorarangebot brutto</t>
  </si>
  <si>
    <t>Die farblich gekennzeichneten Felder sind vom Bieter auszufüllen! Die restlichen Werte auf dieser Seite generieren sich automatisch.</t>
  </si>
  <si>
    <t>(netto)</t>
  </si>
  <si>
    <t>Honorarzone</t>
  </si>
  <si>
    <t>gem. Angebotsaufforderung</t>
  </si>
  <si>
    <t>Honorarsatz</t>
  </si>
  <si>
    <t>(oben/mitte/unten)</t>
    <phoneticPr fontId="0" type="noConversion"/>
  </si>
  <si>
    <t>Vorstellung Vergabestelle</t>
  </si>
  <si>
    <t>Angebot 
in %</t>
  </si>
  <si>
    <t>Honorar
in €</t>
  </si>
  <si>
    <t>LP 1</t>
  </si>
  <si>
    <t>Grundlagenermittlung</t>
  </si>
  <si>
    <t>LP 2</t>
  </si>
  <si>
    <t>Vorplanung</t>
  </si>
  <si>
    <t>LP 3</t>
  </si>
  <si>
    <t>Entwurfsplanung</t>
  </si>
  <si>
    <t>LP 4</t>
  </si>
  <si>
    <t>Genehmigungsplanung</t>
  </si>
  <si>
    <t>LP 5</t>
  </si>
  <si>
    <t>Ausführungsplanung</t>
  </si>
  <si>
    <t>LP 6</t>
  </si>
  <si>
    <t>Vorbereitung der Vergabe</t>
  </si>
  <si>
    <t>LP 7</t>
  </si>
  <si>
    <t>Mitwirkung bei der Vergabe</t>
  </si>
  <si>
    <t>LP 8</t>
  </si>
  <si>
    <t>Objektüberwachung</t>
  </si>
  <si>
    <t>LP 9</t>
  </si>
  <si>
    <t>Objektbetreuung</t>
  </si>
  <si>
    <t>Zwischensumme 1</t>
  </si>
  <si>
    <t>Gesamtsumme netto</t>
  </si>
  <si>
    <t>Die farblich gekennzeichneten Felder sind vom Bieter auszufüllen!</t>
  </si>
  <si>
    <t>Angebotenes Grundhonorar</t>
  </si>
  <si>
    <t>unten</t>
  </si>
  <si>
    <t>Stundensatz Architekt/Ingenieur</t>
  </si>
  <si>
    <t>Gesamtsumme (einschl. besonderen Leistungen) netto</t>
  </si>
  <si>
    <t>Honorarangebot</t>
  </si>
  <si>
    <t>Unterzeichnung bevollmächtigter Vertreter in Textform</t>
  </si>
  <si>
    <t>Datum</t>
  </si>
  <si>
    <t>§ 55 HOAI 
in %</t>
  </si>
  <si>
    <t>Anrechenbare Kosten gem. § 54 HOAI</t>
  </si>
  <si>
    <t>Grundhonorar gem. § 55 f. HOAI (netto)</t>
  </si>
  <si>
    <t>Faktor in % (100%=Grundhonorar gem. § 56 HOAI)</t>
  </si>
  <si>
    <t>III</t>
  </si>
  <si>
    <t>Besondere Leistungen:</t>
  </si>
  <si>
    <t>Prüfen und Werten von Nebenangeboten</t>
  </si>
  <si>
    <t>psch</t>
  </si>
  <si>
    <t>örtliche BÜ</t>
  </si>
  <si>
    <t>von anrechenbaren Kosten</t>
  </si>
  <si>
    <t>Rechnungsprüfung einschl. Aufmaße</t>
  </si>
  <si>
    <t>Zwischensumme 2</t>
  </si>
  <si>
    <t>§ 51 HOAI 
in %</t>
  </si>
  <si>
    <t>Anrechenbare Kosten gem. § 33 HOAI</t>
  </si>
  <si>
    <t>Grundhonorar gem. § 35 f. HOAI (netto)</t>
  </si>
  <si>
    <t>Faktor in % (100%=Grundhonorar gem. § 35 HOAI)</t>
  </si>
  <si>
    <t>§ 34 HOAI 
in %</t>
  </si>
  <si>
    <t>Anrechenbare Kosten gem. § 38 HOAI</t>
  </si>
  <si>
    <t>Grundhonorar gem. § 40 f. HOAI (netto)</t>
  </si>
  <si>
    <t>Faktor in % (100%=Grundhonorar gem. § 40 HOAI)</t>
  </si>
  <si>
    <t>§ 39 HOAI 
in %</t>
  </si>
  <si>
    <t>Anrechenbare Kosten gem. § 50 HOAI</t>
  </si>
  <si>
    <t>Grundhonorar gem. § 52 f. HOAI (netto)</t>
  </si>
  <si>
    <t>Faktor in % (100%=Grundhonorar gem. § 52 HOAI)</t>
  </si>
  <si>
    <t>%</t>
  </si>
  <si>
    <t>Bieter:</t>
  </si>
  <si>
    <t>Bei Abweichungen zwischen Angebot und dem Formblatt zur Zusammenfassung des Angebots bilden die Inhalte des Formblatts die verbindliche Grundlage des Vertrages.</t>
  </si>
  <si>
    <t>Bertolt-Brecht-Str. 8-15 - Architekten- und Ingenieurleistungen</t>
  </si>
  <si>
    <t>Generalplanerzuschlag in …%</t>
  </si>
  <si>
    <t>Summe Honorarangebot netto inkl. Generalplanerzuschlag</t>
  </si>
  <si>
    <t>Summe Honorarangebot netto inkl. NK und Generalplanerzuschlag</t>
  </si>
  <si>
    <t>Gebäude / Objektplanung nach § 33 ff. HOAI</t>
  </si>
  <si>
    <t>Tragwerksplanung nach §§ 49 ff. HOAI</t>
  </si>
  <si>
    <t>Elektro / technische Ausrüstung nach §§ 53 ff. HOAI</t>
  </si>
  <si>
    <t>Freianlagen nach §§ 38 ff. HOAI</t>
  </si>
  <si>
    <t>Gesamt:</t>
  </si>
  <si>
    <t>Projektleiter</t>
  </si>
  <si>
    <t>Summe netto</t>
  </si>
  <si>
    <t>Stundenanzahl</t>
  </si>
  <si>
    <t>EUR / h</t>
  </si>
  <si>
    <t>Stundenleistungen nach Beauftragung durch AG für Tragwerksplanung</t>
  </si>
  <si>
    <t>Besondere Leistungen (Tragwerksplanung)</t>
  </si>
  <si>
    <t>Architekt/Ingenieur</t>
  </si>
  <si>
    <t>Techn. Zeichner/sonst. Mitarbeiter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</si>
</sst>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</cellStyleXfs>
  <cellXfs count="15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2" fontId="6" fillId="2" borderId="10" xfId="0" applyNumberFormat="1" applyFont="1" applyFill="1" applyBorder="1" applyProtection="1">
      <protection locked="0"/>
    </xf>
    <xf numFmtId="4" fontId="8" fillId="0" borderId="0" xfId="0" applyNumberFormat="1" applyFont="1" applyAlignment="1">
      <alignment horizontal="right"/>
    </xf>
    <xf numFmtId="0" fontId="3" fillId="3" borderId="2" xfId="0" applyFont="1" applyFill="1" applyBorder="1"/>
    <xf numFmtId="4" fontId="8" fillId="3" borderId="2" xfId="0" applyNumberFormat="1" applyFont="1" applyFill="1" applyBorder="1" applyAlignment="1">
      <alignment horizontal="right"/>
    </xf>
    <xf numFmtId="0" fontId="3" fillId="0" borderId="11" xfId="0" applyFont="1" applyBorder="1"/>
    <xf numFmtId="10" fontId="3" fillId="2" borderId="11" xfId="0" applyNumberFormat="1" applyFont="1" applyFill="1" applyBorder="1" applyProtection="1">
      <protection locked="0"/>
    </xf>
    <xf numFmtId="4" fontId="8" fillId="0" borderId="11" xfId="0" applyNumberFormat="1" applyFont="1" applyBorder="1" applyAlignment="1">
      <alignment horizontal="right"/>
    </xf>
    <xf numFmtId="10" fontId="3" fillId="0" borderId="0" xfId="0" applyNumberFormat="1" applyFont="1"/>
    <xf numFmtId="10" fontId="3" fillId="2" borderId="12" xfId="0" applyNumberFormat="1" applyFont="1" applyFill="1" applyBorder="1" applyProtection="1">
      <protection locked="0"/>
    </xf>
    <xf numFmtId="0" fontId="3" fillId="0" borderId="13" xfId="0" applyFont="1" applyBorder="1"/>
    <xf numFmtId="4" fontId="8" fillId="3" borderId="13" xfId="0" applyNumberFormat="1" applyFont="1" applyFill="1" applyBorder="1" applyAlignment="1">
      <alignment horizontal="right"/>
    </xf>
    <xf numFmtId="0" fontId="6" fillId="2" borderId="9" xfId="0" applyFont="1" applyFill="1" applyBorder="1"/>
    <xf numFmtId="0" fontId="6" fillId="0" borderId="5" xfId="0" applyFont="1" applyBorder="1"/>
    <xf numFmtId="0" fontId="10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10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44" fontId="9" fillId="0" borderId="24" xfId="2" applyFont="1" applyBorder="1" applyAlignment="1" applyProtection="1">
      <alignment horizontal="right"/>
    </xf>
    <xf numFmtId="0" fontId="6" fillId="0" borderId="25" xfId="0" applyFont="1" applyBorder="1"/>
    <xf numFmtId="0" fontId="3" fillId="0" borderId="26" xfId="0" applyFont="1" applyBorder="1"/>
    <xf numFmtId="44" fontId="6" fillId="0" borderId="24" xfId="0" applyNumberFormat="1" applyFont="1" applyBorder="1"/>
    <xf numFmtId="0" fontId="6" fillId="0" borderId="29" xfId="0" applyFont="1" applyBorder="1"/>
    <xf numFmtId="0" fontId="6" fillId="0" borderId="30" xfId="0" applyFont="1" applyBorder="1"/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6" fillId="0" borderId="20" xfId="0" applyFont="1" applyBorder="1"/>
    <xf numFmtId="10" fontId="6" fillId="0" borderId="21" xfId="3" applyNumberFormat="1" applyFont="1" applyBorder="1" applyProtection="1"/>
    <xf numFmtId="10" fontId="6" fillId="4" borderId="21" xfId="3" applyNumberFormat="1" applyFont="1" applyFill="1" applyBorder="1" applyAlignment="1" applyProtection="1">
      <alignment horizontal="right"/>
    </xf>
    <xf numFmtId="4" fontId="6" fillId="0" borderId="32" xfId="1" applyNumberFormat="1" applyFont="1" applyBorder="1" applyAlignment="1" applyProtection="1">
      <alignment horizontal="right"/>
    </xf>
    <xf numFmtId="165" fontId="6" fillId="0" borderId="0" xfId="1" applyNumberFormat="1" applyFont="1" applyBorder="1" applyProtection="1"/>
    <xf numFmtId="10" fontId="6" fillId="0" borderId="24" xfId="3" applyNumberFormat="1" applyFont="1" applyBorder="1" applyProtection="1"/>
    <xf numFmtId="10" fontId="6" fillId="2" borderId="21" xfId="3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10" fontId="6" fillId="0" borderId="30" xfId="0" applyNumberFormat="1" applyFont="1" applyBorder="1"/>
    <xf numFmtId="10" fontId="6" fillId="0" borderId="30" xfId="3" applyNumberFormat="1" applyFont="1" applyBorder="1" applyProtection="1"/>
    <xf numFmtId="4" fontId="6" fillId="0" borderId="6" xfId="1" applyNumberFormat="1" applyFont="1" applyBorder="1" applyAlignment="1" applyProtection="1">
      <alignment horizontal="right"/>
    </xf>
    <xf numFmtId="0" fontId="10" fillId="0" borderId="30" xfId="0" applyFont="1" applyBorder="1"/>
    <xf numFmtId="44" fontId="10" fillId="0" borderId="27" xfId="2" applyFont="1" applyBorder="1" applyAlignment="1" applyProtection="1"/>
    <xf numFmtId="44" fontId="10" fillId="0" borderId="31" xfId="2" applyFont="1" applyBorder="1" applyAlignment="1" applyProtection="1"/>
    <xf numFmtId="0" fontId="6" fillId="2" borderId="0" xfId="0" applyFont="1" applyFill="1"/>
    <xf numFmtId="0" fontId="3" fillId="0" borderId="25" xfId="0" applyFont="1" applyBorder="1"/>
    <xf numFmtId="44" fontId="9" fillId="2" borderId="24" xfId="2" applyFont="1" applyFill="1" applyBorder="1" applyAlignment="1" applyProtection="1">
      <alignment horizontal="right"/>
      <protection locked="0"/>
    </xf>
    <xf numFmtId="10" fontId="9" fillId="2" borderId="24" xfId="2" applyNumberFormat="1" applyFont="1" applyFill="1" applyBorder="1" applyAlignment="1" applyProtection="1">
      <alignment horizontal="right"/>
      <protection locked="0"/>
    </xf>
    <xf numFmtId="3" fontId="6" fillId="0" borderId="0" xfId="0" applyNumberFormat="1" applyFont="1"/>
    <xf numFmtId="44" fontId="6" fillId="0" borderId="0" xfId="0" applyNumberFormat="1" applyFont="1"/>
    <xf numFmtId="0" fontId="9" fillId="0" borderId="23" xfId="0" applyFont="1" applyBorder="1"/>
    <xf numFmtId="0" fontId="9" fillId="0" borderId="24" xfId="0" applyFont="1" applyBorder="1"/>
    <xf numFmtId="44" fontId="9" fillId="0" borderId="24" xfId="2" applyFont="1" applyFill="1" applyBorder="1" applyAlignment="1" applyProtection="1">
      <alignment horizontal="right"/>
    </xf>
    <xf numFmtId="4" fontId="6" fillId="0" borderId="34" xfId="1" applyNumberFormat="1" applyFont="1" applyBorder="1" applyAlignment="1" applyProtection="1">
      <alignment horizontal="right"/>
    </xf>
    <xf numFmtId="4" fontId="6" fillId="0" borderId="33" xfId="1" applyNumberFormat="1" applyFont="1" applyBorder="1" applyAlignment="1" applyProtection="1">
      <alignment horizontal="right"/>
    </xf>
    <xf numFmtId="0" fontId="6" fillId="2" borderId="7" xfId="0" applyFont="1" applyFill="1" applyBorder="1"/>
    <xf numFmtId="0" fontId="6" fillId="2" borderId="8" xfId="0" applyFont="1" applyFill="1" applyBorder="1"/>
    <xf numFmtId="3" fontId="6" fillId="0" borderId="24" xfId="1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5" fillId="0" borderId="15" xfId="0" applyFont="1" applyBorder="1"/>
    <xf numFmtId="0" fontId="5" fillId="0" borderId="16" xfId="0" applyFont="1" applyBorder="1"/>
    <xf numFmtId="0" fontId="6" fillId="0" borderId="15" xfId="0" applyFont="1" applyBorder="1"/>
    <xf numFmtId="0" fontId="6" fillId="0" borderId="16" xfId="0" applyFont="1" applyBorder="1"/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8" fillId="0" borderId="15" xfId="0" applyFont="1" applyBorder="1"/>
    <xf numFmtId="0" fontId="8" fillId="0" borderId="16" xfId="0" applyFont="1" applyBorder="1"/>
    <xf numFmtId="0" fontId="3" fillId="0" borderId="15" xfId="0" applyFont="1" applyBorder="1"/>
    <xf numFmtId="0" fontId="8" fillId="0" borderId="15" xfId="0" quotePrefix="1" applyFont="1" applyBorder="1"/>
    <xf numFmtId="0" fontId="8" fillId="3" borderId="1" xfId="0" quotePrefix="1" applyFont="1" applyFill="1" applyBorder="1"/>
    <xf numFmtId="0" fontId="8" fillId="3" borderId="3" xfId="0" applyFont="1" applyFill="1" applyBorder="1"/>
    <xf numFmtId="0" fontId="9" fillId="0" borderId="35" xfId="0" quotePrefix="1" applyFont="1" applyBorder="1"/>
    <xf numFmtId="0" fontId="8" fillId="0" borderId="36" xfId="0" applyFont="1" applyBorder="1"/>
    <xf numFmtId="0" fontId="8" fillId="0" borderId="37" xfId="0" applyFont="1" applyBorder="1"/>
    <xf numFmtId="0" fontId="9" fillId="0" borderId="15" xfId="0" applyFont="1" applyBorder="1" applyAlignment="1">
      <alignment vertical="center"/>
    </xf>
    <xf numFmtId="4" fontId="9" fillId="3" borderId="0" xfId="0" applyNumberFormat="1" applyFont="1" applyFill="1" applyAlignment="1">
      <alignment horizontal="right"/>
    </xf>
    <xf numFmtId="0" fontId="9" fillId="3" borderId="16" xfId="0" applyFont="1" applyFill="1" applyBorder="1"/>
    <xf numFmtId="0" fontId="8" fillId="3" borderId="38" xfId="0" applyFont="1" applyFill="1" applyBorder="1"/>
    <xf numFmtId="0" fontId="3" fillId="2" borderId="37" xfId="0" applyFont="1" applyFill="1" applyBorder="1"/>
    <xf numFmtId="0" fontId="13" fillId="0" borderId="0" xfId="0" applyFont="1"/>
    <xf numFmtId="3" fontId="9" fillId="2" borderId="24" xfId="1" applyNumberFormat="1" applyFont="1" applyFill="1" applyBorder="1" applyAlignment="1" applyProtection="1">
      <alignment horizontal="right"/>
      <protection locked="0"/>
    </xf>
    <xf numFmtId="0" fontId="14" fillId="3" borderId="1" xfId="0" applyFont="1" applyFill="1" applyBorder="1"/>
    <xf numFmtId="0" fontId="13" fillId="3" borderId="2" xfId="0" applyFont="1" applyFill="1" applyBorder="1"/>
    <xf numFmtId="4" fontId="14" fillId="3" borderId="2" xfId="0" applyNumberFormat="1" applyFont="1" applyFill="1" applyBorder="1" applyAlignment="1">
      <alignment horizontal="right"/>
    </xf>
    <xf numFmtId="0" fontId="14" fillId="3" borderId="3" xfId="0" applyFont="1" applyFill="1" applyBorder="1"/>
    <xf numFmtId="44" fontId="9" fillId="0" borderId="32" xfId="2" applyFont="1" applyFill="1" applyBorder="1" applyAlignment="1" applyProtection="1">
      <alignment horizontal="right"/>
    </xf>
    <xf numFmtId="10" fontId="9" fillId="2" borderId="24" xfId="3" applyNumberFormat="1" applyFont="1" applyFill="1" applyBorder="1" applyAlignment="1" applyProtection="1">
      <alignment horizontal="right"/>
      <protection locked="0"/>
    </xf>
    <xf numFmtId="0" fontId="16" fillId="0" borderId="0" xfId="0" applyFont="1"/>
    <xf numFmtId="0" fontId="17" fillId="0" borderId="0" xfId="0" applyFont="1"/>
    <xf numFmtId="44" fontId="10" fillId="0" borderId="41" xfId="2" applyFont="1" applyBorder="1"/>
    <xf numFmtId="0" fontId="10" fillId="0" borderId="0" xfId="0" applyFont="1"/>
    <xf numFmtId="44" fontId="6" fillId="0" borderId="8" xfId="2" applyFont="1" applyBorder="1"/>
    <xf numFmtId="0" fontId="6" fillId="2" borderId="0" xfId="0" applyFont="1" applyFill="1" applyProtection="1">
      <protection locked="0"/>
    </xf>
    <xf numFmtId="44" fontId="6" fillId="0" borderId="0" xfId="2" applyFont="1"/>
    <xf numFmtId="44" fontId="6" fillId="2" borderId="0" xfId="2" applyFont="1" applyFill="1" applyProtection="1">
      <protection locked="0"/>
    </xf>
    <xf numFmtId="0" fontId="1" fillId="0" borderId="0" xfId="0" applyFont="1"/>
    <xf numFmtId="0" fontId="15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0" borderId="2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15" xfId="0" applyFont="1" applyFill="1" applyBorder="1" applyAlignment="1" applyProtection="1">
      <alignment horizontal="left" vertical="center"/>
      <protection locked="0"/>
    </xf>
    <xf numFmtId="0" fontId="6" fillId="2" borderId="16" xfId="0" applyFont="1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3" fillId="0" borderId="3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6" xfId="0" applyFont="1" applyBorder="1" applyAlignment="1">
      <alignment horizontal="left" wrapText="1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2" xfId="1" applyNumberFormat="1" applyFont="1" applyFill="1" applyBorder="1" applyAlignment="1" applyProtection="1">
      <alignment horizontal="left" vertical="center"/>
    </xf>
    <xf numFmtId="3" fontId="3" fillId="0" borderId="3" xfId="1" applyNumberFormat="1" applyFont="1" applyFill="1" applyBorder="1" applyAlignment="1" applyProtection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</cellXfs>
  <cellStyles count="5">
    <cellStyle name="Komma" xfId="1" builtinId="3"/>
    <cellStyle name="Prozent" xfId="3" builtinId="5"/>
    <cellStyle name="Standard" xfId="0" builtinId="0"/>
    <cellStyle name="Standard 3 2" xfId="4" xr:uid="{22A8C171-645F-4F5E-BF21-4A46C719152B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zoomScaleNormal="100" workbookViewId="0">
      <selection sqref="A1:F1"/>
    </sheetView>
  </sheetViews>
  <sheetFormatPr baseColWidth="10" defaultColWidth="11.42578125" defaultRowHeight="12.75" x14ac:dyDescent="0.2"/>
  <cols>
    <col min="1" max="1" width="6.42578125" style="3" customWidth="1"/>
    <col min="2" max="2" width="46.140625" style="3" customWidth="1"/>
    <col min="3" max="3" width="15.42578125" style="3" bestFit="1" customWidth="1"/>
    <col min="4" max="5" width="14.85546875" style="3" customWidth="1"/>
    <col min="6" max="6" width="16.5703125" style="3" customWidth="1"/>
    <col min="7" max="16384" width="11.42578125" style="3"/>
  </cols>
  <sheetData>
    <row r="1" spans="1:6" x14ac:dyDescent="0.2">
      <c r="A1" s="103" t="s">
        <v>76</v>
      </c>
      <c r="B1" s="104"/>
      <c r="C1" s="104"/>
      <c r="D1" s="104"/>
      <c r="E1" s="104"/>
      <c r="F1" s="105"/>
    </row>
    <row r="2" spans="1:6" x14ac:dyDescent="0.2">
      <c r="A2" s="110" t="s">
        <v>48</v>
      </c>
      <c r="B2" s="111"/>
      <c r="C2" s="111"/>
      <c r="D2" s="111"/>
      <c r="E2" s="111"/>
      <c r="F2" s="112"/>
    </row>
    <row r="3" spans="1:6" x14ac:dyDescent="0.2">
      <c r="A3" s="110" t="s">
        <v>78</v>
      </c>
      <c r="B3" s="111"/>
      <c r="C3" s="111"/>
      <c r="D3" s="111"/>
      <c r="E3" s="111"/>
      <c r="F3" s="112"/>
    </row>
    <row r="4" spans="1:6" x14ac:dyDescent="0.2">
      <c r="A4" s="17" t="s">
        <v>82</v>
      </c>
      <c r="B4" s="18"/>
      <c r="C4" s="18"/>
      <c r="D4" s="18"/>
      <c r="E4" s="18"/>
      <c r="F4" s="19"/>
    </row>
    <row r="5" spans="1:6" x14ac:dyDescent="0.2">
      <c r="A5" s="20"/>
      <c r="B5" s="21"/>
      <c r="C5" s="21"/>
      <c r="D5" s="21"/>
      <c r="E5" s="21"/>
      <c r="F5" s="22"/>
    </row>
    <row r="6" spans="1:6" x14ac:dyDescent="0.2">
      <c r="A6" s="23" t="s">
        <v>64</v>
      </c>
      <c r="B6" s="24"/>
      <c r="C6" s="25">
        <f>7300000/1.19</f>
        <v>6134453.781512605</v>
      </c>
      <c r="D6" s="24" t="s">
        <v>15</v>
      </c>
      <c r="E6" s="24"/>
      <c r="F6" s="26"/>
    </row>
    <row r="7" spans="1:6" x14ac:dyDescent="0.2">
      <c r="A7" s="23" t="s">
        <v>16</v>
      </c>
      <c r="B7" s="24"/>
      <c r="C7" s="60" t="s">
        <v>55</v>
      </c>
      <c r="D7" s="24" t="s">
        <v>17</v>
      </c>
      <c r="E7" s="24"/>
      <c r="F7" s="26"/>
    </row>
    <row r="8" spans="1:6" x14ac:dyDescent="0.2">
      <c r="A8" s="23" t="s">
        <v>18</v>
      </c>
      <c r="B8" s="24"/>
      <c r="C8" s="84" t="s">
        <v>45</v>
      </c>
      <c r="D8" s="27" t="s">
        <v>19</v>
      </c>
      <c r="E8" s="24"/>
      <c r="F8" s="26"/>
    </row>
    <row r="9" spans="1:6" s="1" customFormat="1" x14ac:dyDescent="0.2">
      <c r="A9" s="53" t="s">
        <v>65</v>
      </c>
      <c r="B9" s="54"/>
      <c r="C9" s="49"/>
      <c r="D9" s="27"/>
      <c r="E9" s="27"/>
      <c r="F9" s="48"/>
    </row>
    <row r="10" spans="1:6" s="1" customFormat="1" x14ac:dyDescent="0.2">
      <c r="A10" s="53" t="s">
        <v>66</v>
      </c>
      <c r="B10" s="54"/>
      <c r="C10" s="50"/>
      <c r="D10" s="27"/>
      <c r="E10" s="27"/>
      <c r="F10" s="48"/>
    </row>
    <row r="11" spans="1:6" s="1" customFormat="1" x14ac:dyDescent="0.2">
      <c r="A11" s="53" t="s">
        <v>44</v>
      </c>
      <c r="B11" s="54"/>
      <c r="C11" s="55">
        <f>C10*C9</f>
        <v>0</v>
      </c>
      <c r="D11" s="27"/>
      <c r="E11" s="27"/>
      <c r="F11" s="48"/>
    </row>
    <row r="12" spans="1:6" s="1" customFormat="1" x14ac:dyDescent="0.2">
      <c r="A12" s="53" t="s">
        <v>56</v>
      </c>
      <c r="B12" s="54"/>
      <c r="C12" s="55"/>
      <c r="D12" s="27"/>
      <c r="E12" s="27"/>
      <c r="F12" s="48"/>
    </row>
    <row r="13" spans="1:6" s="1" customFormat="1" x14ac:dyDescent="0.2">
      <c r="A13" s="53"/>
      <c r="B13" s="54" t="s">
        <v>57</v>
      </c>
      <c r="C13" s="49"/>
      <c r="D13" s="27" t="s">
        <v>58</v>
      </c>
      <c r="E13" s="27"/>
      <c r="F13" s="48"/>
    </row>
    <row r="14" spans="1:6" s="1" customFormat="1" x14ac:dyDescent="0.2">
      <c r="A14" s="53"/>
      <c r="B14" s="54" t="s">
        <v>59</v>
      </c>
      <c r="C14" s="90" t="s">
        <v>75</v>
      </c>
      <c r="D14" s="27" t="s">
        <v>60</v>
      </c>
      <c r="E14" s="27"/>
      <c r="F14" s="89" t="e">
        <f>C6*C14</f>
        <v>#VALUE!</v>
      </c>
    </row>
    <row r="15" spans="1:6" s="1" customFormat="1" x14ac:dyDescent="0.2">
      <c r="A15" s="53"/>
      <c r="B15" s="54" t="s">
        <v>61</v>
      </c>
      <c r="C15" s="49"/>
      <c r="D15" s="27" t="s">
        <v>58</v>
      </c>
      <c r="E15" s="27"/>
      <c r="F15" s="48"/>
    </row>
    <row r="16" spans="1:6" s="1" customFormat="1" x14ac:dyDescent="0.2">
      <c r="A16" s="53"/>
      <c r="B16" s="54" t="s">
        <v>62</v>
      </c>
      <c r="C16" s="55" t="e">
        <f>C13+F14+C15</f>
        <v>#VALUE!</v>
      </c>
      <c r="D16" s="27"/>
      <c r="E16" s="27"/>
      <c r="F16" s="48"/>
    </row>
    <row r="17" spans="1:7" s="1" customFormat="1" x14ac:dyDescent="0.2">
      <c r="A17" s="53"/>
      <c r="B17" s="54"/>
      <c r="C17" s="55"/>
      <c r="D17" s="27"/>
      <c r="E17" s="27"/>
      <c r="F17" s="48"/>
    </row>
    <row r="18" spans="1:7" x14ac:dyDescent="0.2">
      <c r="A18" s="83"/>
      <c r="B18" s="83"/>
      <c r="C18" s="52"/>
    </row>
    <row r="19" spans="1:7" x14ac:dyDescent="0.2">
      <c r="A19" s="106"/>
      <c r="B19" s="107"/>
      <c r="C19" s="107"/>
      <c r="D19" s="107"/>
      <c r="E19" s="107"/>
      <c r="F19" s="108"/>
    </row>
    <row r="20" spans="1:7" ht="22.5" x14ac:dyDescent="0.2">
      <c r="A20" s="29"/>
      <c r="B20" s="30"/>
      <c r="C20" s="31" t="s">
        <v>67</v>
      </c>
      <c r="D20" s="31" t="s">
        <v>20</v>
      </c>
      <c r="E20" s="31" t="s">
        <v>21</v>
      </c>
      <c r="F20" s="32" t="s">
        <v>22</v>
      </c>
    </row>
    <row r="21" spans="1:7" x14ac:dyDescent="0.2">
      <c r="A21" s="33" t="s">
        <v>23</v>
      </c>
      <c r="B21" s="21" t="s">
        <v>24</v>
      </c>
      <c r="C21" s="34">
        <v>0.02</v>
      </c>
      <c r="D21" s="35">
        <v>1.2500000000000001E-2</v>
      </c>
      <c r="E21" s="39">
        <v>1.2500000000000001E-2</v>
      </c>
      <c r="F21" s="36">
        <f>$C$11*E21</f>
        <v>0</v>
      </c>
      <c r="G21" s="37"/>
    </row>
    <row r="22" spans="1:7" x14ac:dyDescent="0.2">
      <c r="A22" s="23" t="s">
        <v>25</v>
      </c>
      <c r="B22" s="24" t="s">
        <v>26</v>
      </c>
      <c r="C22" s="38">
        <v>7.0000000000000007E-2</v>
      </c>
      <c r="D22" s="35">
        <v>6.5000000000000002E-2</v>
      </c>
      <c r="E22" s="39">
        <v>6.5000000000000002E-2</v>
      </c>
      <c r="F22" s="36">
        <f t="shared" ref="F22:F28" si="0">$C$11*E22</f>
        <v>0</v>
      </c>
      <c r="G22" s="37"/>
    </row>
    <row r="23" spans="1:7" x14ac:dyDescent="0.2">
      <c r="A23" s="23" t="s">
        <v>27</v>
      </c>
      <c r="B23" s="24" t="s">
        <v>28</v>
      </c>
      <c r="C23" s="38">
        <v>0.15</v>
      </c>
      <c r="D23" s="35">
        <v>0.13</v>
      </c>
      <c r="E23" s="39">
        <v>0.13</v>
      </c>
      <c r="F23" s="36">
        <f t="shared" si="0"/>
        <v>0</v>
      </c>
      <c r="G23" s="37"/>
    </row>
    <row r="24" spans="1:7" x14ac:dyDescent="0.2">
      <c r="A24" s="23" t="s">
        <v>29</v>
      </c>
      <c r="B24" s="24" t="s">
        <v>30</v>
      </c>
      <c r="C24" s="38">
        <v>0.03</v>
      </c>
      <c r="D24" s="35">
        <v>0.03</v>
      </c>
      <c r="E24" s="39">
        <v>0.03</v>
      </c>
      <c r="F24" s="36">
        <f t="shared" si="0"/>
        <v>0</v>
      </c>
      <c r="G24" s="37"/>
    </row>
    <row r="25" spans="1:7" x14ac:dyDescent="0.2">
      <c r="A25" s="23" t="s">
        <v>31</v>
      </c>
      <c r="B25" s="24" t="s">
        <v>32</v>
      </c>
      <c r="C25" s="38">
        <v>0.25</v>
      </c>
      <c r="D25" s="35">
        <v>0.21</v>
      </c>
      <c r="E25" s="39">
        <v>0.21</v>
      </c>
      <c r="F25" s="36">
        <f t="shared" si="0"/>
        <v>0</v>
      </c>
      <c r="G25" s="37"/>
    </row>
    <row r="26" spans="1:7" x14ac:dyDescent="0.2">
      <c r="A26" s="23" t="s">
        <v>33</v>
      </c>
      <c r="B26" s="24" t="s">
        <v>34</v>
      </c>
      <c r="C26" s="38">
        <v>0.1</v>
      </c>
      <c r="D26" s="35">
        <v>9.5000000000000001E-2</v>
      </c>
      <c r="E26" s="39">
        <v>9.5000000000000001E-2</v>
      </c>
      <c r="F26" s="36">
        <f t="shared" si="0"/>
        <v>0</v>
      </c>
      <c r="G26" s="37"/>
    </row>
    <row r="27" spans="1:7" x14ac:dyDescent="0.2">
      <c r="A27" s="23" t="s">
        <v>35</v>
      </c>
      <c r="B27" s="24" t="s">
        <v>36</v>
      </c>
      <c r="C27" s="38">
        <v>0.04</v>
      </c>
      <c r="D27" s="35">
        <v>1.2500000000000001E-2</v>
      </c>
      <c r="E27" s="39">
        <v>1.2500000000000001E-2</v>
      </c>
      <c r="F27" s="36">
        <f t="shared" si="0"/>
        <v>0</v>
      </c>
      <c r="G27" s="37"/>
    </row>
    <row r="28" spans="1:7" x14ac:dyDescent="0.2">
      <c r="A28" s="23" t="s">
        <v>37</v>
      </c>
      <c r="B28" s="3" t="s">
        <v>38</v>
      </c>
      <c r="C28" s="38">
        <v>0.32</v>
      </c>
      <c r="D28" s="35">
        <v>0.29499999999999998</v>
      </c>
      <c r="E28" s="39">
        <v>0.29499999999999998</v>
      </c>
      <c r="F28" s="36">
        <f t="shared" si="0"/>
        <v>0</v>
      </c>
      <c r="G28" s="37"/>
    </row>
    <row r="29" spans="1:7" x14ac:dyDescent="0.2">
      <c r="A29" s="23" t="s">
        <v>39</v>
      </c>
      <c r="B29" s="24" t="s">
        <v>40</v>
      </c>
      <c r="C29" s="38">
        <v>0.02</v>
      </c>
      <c r="D29" s="35">
        <v>0</v>
      </c>
      <c r="E29" s="39">
        <v>0</v>
      </c>
      <c r="F29" s="36">
        <f>$C$11*E29</f>
        <v>0</v>
      </c>
      <c r="G29" s="37"/>
    </row>
    <row r="30" spans="1:7" x14ac:dyDescent="0.2">
      <c r="A30" s="40"/>
      <c r="B30" s="30" t="s">
        <v>41</v>
      </c>
      <c r="C30" s="41">
        <f>SUM(C21:C29)</f>
        <v>1</v>
      </c>
      <c r="D30" s="41">
        <f>SUM(D21:D29)</f>
        <v>0.84999999999999987</v>
      </c>
      <c r="E30" s="42">
        <f>SUM(E21:E29)</f>
        <v>0.84999999999999987</v>
      </c>
      <c r="F30" s="43">
        <f>SUM(F21:F29)</f>
        <v>0</v>
      </c>
      <c r="G30" s="37"/>
    </row>
    <row r="31" spans="1:7" x14ac:dyDescent="0.2">
      <c r="A31" s="29"/>
      <c r="B31" s="44" t="s">
        <v>47</v>
      </c>
      <c r="C31" s="44"/>
      <c r="D31" s="44"/>
      <c r="E31" s="45"/>
      <c r="F31" s="46" t="e">
        <f>F30+C16</f>
        <v>#VALUE!</v>
      </c>
    </row>
    <row r="32" spans="1:7" x14ac:dyDescent="0.2">
      <c r="A32" s="16"/>
      <c r="B32" s="16"/>
      <c r="C32" s="16"/>
      <c r="D32" s="16"/>
      <c r="E32" s="16"/>
      <c r="F32" s="16"/>
    </row>
    <row r="33" spans="1:6" ht="27.75" customHeight="1" x14ac:dyDescent="0.2">
      <c r="A33" s="109" t="s">
        <v>77</v>
      </c>
      <c r="B33" s="109"/>
      <c r="C33" s="109"/>
      <c r="D33" s="109"/>
      <c r="E33" s="109"/>
      <c r="F33" s="109"/>
    </row>
    <row r="36" spans="1:6" x14ac:dyDescent="0.2">
      <c r="A36" s="47"/>
      <c r="B36" s="3" t="s">
        <v>43</v>
      </c>
    </row>
    <row r="42" spans="1:6" x14ac:dyDescent="0.2">
      <c r="C42" s="51"/>
    </row>
    <row r="43" spans="1:6" x14ac:dyDescent="0.2">
      <c r="C43" s="51"/>
    </row>
    <row r="44" spans="1:6" x14ac:dyDescent="0.2">
      <c r="C44" s="51"/>
    </row>
    <row r="45" spans="1:6" x14ac:dyDescent="0.2">
      <c r="C45" s="51"/>
    </row>
    <row r="46" spans="1:6" x14ac:dyDescent="0.2">
      <c r="C46" s="51"/>
    </row>
    <row r="47" spans="1:6" x14ac:dyDescent="0.2">
      <c r="C47" s="51"/>
    </row>
  </sheetData>
  <sheetProtection algorithmName="SHA-512" hashValue="SzLucrwhVtWpeTcj6sVO93pfSa2mkToVT6G9uJpvtjhc+GeFrHZ+veqv+tSKzwkw0pNyadBAyuQ1gJ5eolK3cA==" saltValue="rPwfoMu/AtegiidosHNptw==" spinCount="100000" sheet="1" selectLockedCells="1"/>
  <mergeCells count="5">
    <mergeCell ref="A1:F1"/>
    <mergeCell ref="A19:F19"/>
    <mergeCell ref="A33:F33"/>
    <mergeCell ref="A2:F2"/>
    <mergeCell ref="A3:F3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&amp;LGR-030-TW-2026&amp;CObjekt-/Tragwerksplanung
Bertolt-Brecht-Str. 8-15&amp;R&amp;D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6E83-5A49-4E85-BEA3-FAF33D4483A6}">
  <sheetPr>
    <pageSetUpPr fitToPage="1"/>
  </sheetPr>
  <dimension ref="A1:G41"/>
  <sheetViews>
    <sheetView zoomScaleNormal="100" workbookViewId="0">
      <selection activeCell="C8" sqref="C8"/>
    </sheetView>
  </sheetViews>
  <sheetFormatPr baseColWidth="10" defaultColWidth="11.42578125" defaultRowHeight="12.75" x14ac:dyDescent="0.2"/>
  <cols>
    <col min="1" max="1" width="6.42578125" style="3" customWidth="1"/>
    <col min="2" max="2" width="46.140625" style="3" customWidth="1"/>
    <col min="3" max="3" width="15.42578125" style="3" bestFit="1" customWidth="1"/>
    <col min="4" max="5" width="14.85546875" style="3" customWidth="1"/>
    <col min="6" max="6" width="16.5703125" style="3" customWidth="1"/>
    <col min="7" max="16384" width="11.42578125" style="3"/>
  </cols>
  <sheetData>
    <row r="1" spans="1:7" x14ac:dyDescent="0.2">
      <c r="A1" s="113" t="str">
        <f>'Gebäude und Innenräume'!$A$1</f>
        <v>Bieter:</v>
      </c>
      <c r="B1" s="114"/>
      <c r="C1" s="114"/>
      <c r="D1" s="114"/>
      <c r="E1" s="114"/>
      <c r="F1" s="115"/>
    </row>
    <row r="2" spans="1:7" x14ac:dyDescent="0.2">
      <c r="A2" s="110" t="s">
        <v>48</v>
      </c>
      <c r="B2" s="111"/>
      <c r="C2" s="111"/>
      <c r="D2" s="111"/>
      <c r="E2" s="111"/>
      <c r="F2" s="112"/>
    </row>
    <row r="3" spans="1:7" x14ac:dyDescent="0.2">
      <c r="A3" s="110" t="str">
        <f>'Gebäude und Innenräume'!$A$3</f>
        <v>Bertolt-Brecht-Str. 8-15 - Architekten- und Ingenieurleistungen</v>
      </c>
      <c r="B3" s="111"/>
      <c r="C3" s="111"/>
      <c r="D3" s="111"/>
      <c r="E3" s="111"/>
      <c r="F3" s="112"/>
    </row>
    <row r="4" spans="1:7" x14ac:dyDescent="0.2">
      <c r="A4" s="17" t="s">
        <v>83</v>
      </c>
      <c r="B4" s="18"/>
      <c r="C4" s="18"/>
      <c r="D4" s="18"/>
      <c r="E4" s="18"/>
      <c r="F4" s="19"/>
    </row>
    <row r="5" spans="1:7" x14ac:dyDescent="0.2">
      <c r="A5" s="20"/>
      <c r="B5" s="21"/>
      <c r="C5" s="21"/>
      <c r="D5" s="21"/>
      <c r="E5" s="21"/>
      <c r="F5" s="22"/>
    </row>
    <row r="6" spans="1:7" x14ac:dyDescent="0.2">
      <c r="A6" s="23" t="s">
        <v>72</v>
      </c>
      <c r="B6" s="24"/>
      <c r="C6" s="25">
        <f>1527420.95+73073.36</f>
        <v>1600494.31</v>
      </c>
      <c r="D6" s="24" t="s">
        <v>15</v>
      </c>
      <c r="E6" s="24"/>
      <c r="F6" s="26"/>
    </row>
    <row r="7" spans="1:7" x14ac:dyDescent="0.2">
      <c r="A7" s="23" t="s">
        <v>16</v>
      </c>
      <c r="B7" s="24"/>
      <c r="C7" s="60" t="s">
        <v>55</v>
      </c>
      <c r="D7" s="24" t="s">
        <v>17</v>
      </c>
      <c r="E7" s="24"/>
      <c r="F7" s="26"/>
    </row>
    <row r="8" spans="1:7" x14ac:dyDescent="0.2">
      <c r="A8" s="23" t="s">
        <v>18</v>
      </c>
      <c r="B8" s="24"/>
      <c r="C8" s="84" t="s">
        <v>45</v>
      </c>
      <c r="D8" s="27" t="s">
        <v>19</v>
      </c>
      <c r="E8" s="24"/>
      <c r="F8" s="26"/>
    </row>
    <row r="9" spans="1:7" s="1" customFormat="1" x14ac:dyDescent="0.2">
      <c r="A9" s="53" t="s">
        <v>73</v>
      </c>
      <c r="B9" s="54"/>
      <c r="C9" s="49"/>
      <c r="D9" s="27"/>
      <c r="E9" s="27"/>
      <c r="F9" s="48"/>
    </row>
    <row r="10" spans="1:7" s="1" customFormat="1" x14ac:dyDescent="0.2">
      <c r="A10" s="53" t="s">
        <v>74</v>
      </c>
      <c r="B10" s="54"/>
      <c r="C10" s="50"/>
      <c r="D10" s="27"/>
      <c r="E10" s="27"/>
      <c r="F10" s="48"/>
    </row>
    <row r="11" spans="1:7" s="1" customFormat="1" x14ac:dyDescent="0.2">
      <c r="A11" s="53" t="s">
        <v>44</v>
      </c>
      <c r="B11" s="54"/>
      <c r="C11" s="55">
        <f>C10*C9</f>
        <v>0</v>
      </c>
      <c r="D11" s="27"/>
      <c r="E11" s="27"/>
      <c r="F11" s="48"/>
    </row>
    <row r="12" spans="1:7" x14ac:dyDescent="0.2">
      <c r="A12" s="83"/>
      <c r="B12" s="83"/>
      <c r="C12" s="52"/>
    </row>
    <row r="13" spans="1:7" x14ac:dyDescent="0.2">
      <c r="A13" s="106"/>
      <c r="B13" s="107"/>
      <c r="C13" s="107"/>
      <c r="D13" s="107"/>
      <c r="E13" s="107"/>
      <c r="F13" s="108"/>
    </row>
    <row r="14" spans="1:7" ht="22.5" x14ac:dyDescent="0.2">
      <c r="A14" s="29"/>
      <c r="B14" s="30"/>
      <c r="C14" s="31" t="s">
        <v>63</v>
      </c>
      <c r="D14" s="31" t="s">
        <v>20</v>
      </c>
      <c r="E14" s="31" t="s">
        <v>21</v>
      </c>
      <c r="F14" s="32" t="s">
        <v>22</v>
      </c>
    </row>
    <row r="15" spans="1:7" x14ac:dyDescent="0.2">
      <c r="A15" s="33" t="s">
        <v>23</v>
      </c>
      <c r="B15" s="21" t="s">
        <v>24</v>
      </c>
      <c r="C15" s="34">
        <v>0.03</v>
      </c>
      <c r="D15" s="35">
        <v>1.4999999999999999E-2</v>
      </c>
      <c r="E15" s="39">
        <v>1.4999999999999999E-2</v>
      </c>
      <c r="F15" s="36">
        <f>$C$11*E15</f>
        <v>0</v>
      </c>
      <c r="G15" s="37"/>
    </row>
    <row r="16" spans="1:7" x14ac:dyDescent="0.2">
      <c r="A16" s="23" t="s">
        <v>25</v>
      </c>
      <c r="B16" s="24" t="s">
        <v>26</v>
      </c>
      <c r="C16" s="38">
        <v>0.1</v>
      </c>
      <c r="D16" s="35">
        <v>7.7499999999999999E-2</v>
      </c>
      <c r="E16" s="39">
        <v>7.7499999999999999E-2</v>
      </c>
      <c r="F16" s="36">
        <f t="shared" ref="F16:F22" si="0">$C$11*E16</f>
        <v>0</v>
      </c>
      <c r="G16" s="37"/>
    </row>
    <row r="17" spans="1:7" x14ac:dyDescent="0.2">
      <c r="A17" s="23" t="s">
        <v>27</v>
      </c>
      <c r="B17" s="24" t="s">
        <v>28</v>
      </c>
      <c r="C17" s="38">
        <v>0.15</v>
      </c>
      <c r="D17" s="35">
        <v>0.15</v>
      </c>
      <c r="E17" s="39">
        <v>0.15</v>
      </c>
      <c r="F17" s="36">
        <f t="shared" si="0"/>
        <v>0</v>
      </c>
      <c r="G17" s="37"/>
    </row>
    <row r="18" spans="1:7" x14ac:dyDescent="0.2">
      <c r="A18" s="23" t="s">
        <v>29</v>
      </c>
      <c r="B18" s="24" t="s">
        <v>30</v>
      </c>
      <c r="C18" s="38">
        <v>0.3</v>
      </c>
      <c r="D18" s="35">
        <v>0.25</v>
      </c>
      <c r="E18" s="39">
        <v>0.25</v>
      </c>
      <c r="F18" s="36">
        <f t="shared" si="0"/>
        <v>0</v>
      </c>
      <c r="G18" s="37"/>
    </row>
    <row r="19" spans="1:7" x14ac:dyDescent="0.2">
      <c r="A19" s="23" t="s">
        <v>31</v>
      </c>
      <c r="B19" s="24" t="s">
        <v>32</v>
      </c>
      <c r="C19" s="38">
        <v>0.4</v>
      </c>
      <c r="D19" s="35">
        <v>0.3</v>
      </c>
      <c r="E19" s="39">
        <v>0.3</v>
      </c>
      <c r="F19" s="36">
        <f t="shared" si="0"/>
        <v>0</v>
      </c>
      <c r="G19" s="37"/>
    </row>
    <row r="20" spans="1:7" x14ac:dyDescent="0.2">
      <c r="A20" s="23" t="s">
        <v>33</v>
      </c>
      <c r="B20" s="24" t="s">
        <v>34</v>
      </c>
      <c r="C20" s="38">
        <v>0.02</v>
      </c>
      <c r="D20" s="35">
        <v>0.02</v>
      </c>
      <c r="E20" s="39">
        <v>0.02</v>
      </c>
      <c r="F20" s="36">
        <f t="shared" si="0"/>
        <v>0</v>
      </c>
      <c r="G20" s="37"/>
    </row>
    <row r="21" spans="1:7" x14ac:dyDescent="0.2">
      <c r="A21" s="23" t="s">
        <v>35</v>
      </c>
      <c r="B21" s="24" t="s">
        <v>36</v>
      </c>
      <c r="C21" s="38"/>
      <c r="D21" s="35"/>
      <c r="E21" s="39"/>
      <c r="F21" s="36">
        <f t="shared" si="0"/>
        <v>0</v>
      </c>
      <c r="G21" s="37"/>
    </row>
    <row r="22" spans="1:7" x14ac:dyDescent="0.2">
      <c r="A22" s="23" t="s">
        <v>37</v>
      </c>
      <c r="B22" s="3" t="s">
        <v>38</v>
      </c>
      <c r="C22" s="38"/>
      <c r="D22" s="35"/>
      <c r="E22" s="39"/>
      <c r="F22" s="36">
        <f t="shared" si="0"/>
        <v>0</v>
      </c>
      <c r="G22" s="37"/>
    </row>
    <row r="23" spans="1:7" x14ac:dyDescent="0.2">
      <c r="A23" s="23" t="s">
        <v>39</v>
      </c>
      <c r="B23" s="24" t="s">
        <v>40</v>
      </c>
      <c r="C23" s="38"/>
      <c r="D23" s="35"/>
      <c r="E23" s="39"/>
      <c r="F23" s="36">
        <f>$C$11*E23</f>
        <v>0</v>
      </c>
      <c r="G23" s="37"/>
    </row>
    <row r="24" spans="1:7" x14ac:dyDescent="0.2">
      <c r="A24" s="40"/>
      <c r="B24" s="30" t="s">
        <v>41</v>
      </c>
      <c r="C24" s="41">
        <f>SUM(C15:C23)</f>
        <v>1</v>
      </c>
      <c r="D24" s="41">
        <f>SUM(D15:D23)</f>
        <v>0.8125</v>
      </c>
      <c r="E24" s="42">
        <f>SUM(E15:E23)</f>
        <v>0.8125</v>
      </c>
      <c r="F24" s="43">
        <f>SUM(F15:F23)</f>
        <v>0</v>
      </c>
      <c r="G24" s="37"/>
    </row>
    <row r="25" spans="1:7" x14ac:dyDescent="0.2">
      <c r="A25" s="29"/>
      <c r="B25" s="44" t="s">
        <v>47</v>
      </c>
      <c r="C25" s="44"/>
      <c r="D25" s="44"/>
      <c r="E25" s="45"/>
      <c r="F25" s="46">
        <f>F24</f>
        <v>0</v>
      </c>
    </row>
    <row r="26" spans="1:7" x14ac:dyDescent="0.2">
      <c r="A26" s="16"/>
      <c r="B26" s="16"/>
      <c r="C26" s="16"/>
      <c r="D26" s="16"/>
      <c r="E26" s="16"/>
      <c r="F26" s="16"/>
    </row>
    <row r="27" spans="1:7" ht="27.75" customHeight="1" x14ac:dyDescent="0.2">
      <c r="A27" s="109" t="s">
        <v>77</v>
      </c>
      <c r="B27" s="109"/>
      <c r="C27" s="109"/>
      <c r="D27" s="109"/>
      <c r="E27" s="109"/>
      <c r="F27" s="109"/>
    </row>
    <row r="30" spans="1:7" x14ac:dyDescent="0.2">
      <c r="A30" s="47"/>
      <c r="B30" s="3" t="s">
        <v>43</v>
      </c>
    </row>
    <row r="36" spans="3:3" x14ac:dyDescent="0.2">
      <c r="C36" s="51"/>
    </row>
    <row r="37" spans="3:3" x14ac:dyDescent="0.2">
      <c r="C37" s="51"/>
    </row>
    <row r="38" spans="3:3" x14ac:dyDescent="0.2">
      <c r="C38" s="51"/>
    </row>
    <row r="39" spans="3:3" x14ac:dyDescent="0.2">
      <c r="C39" s="51"/>
    </row>
    <row r="40" spans="3:3" x14ac:dyDescent="0.2">
      <c r="C40" s="51"/>
    </row>
    <row r="41" spans="3:3" x14ac:dyDescent="0.2">
      <c r="C41" s="51"/>
    </row>
  </sheetData>
  <sheetProtection selectLockedCells="1"/>
  <mergeCells count="5">
    <mergeCell ref="A1:F1"/>
    <mergeCell ref="A2:F2"/>
    <mergeCell ref="A3:F3"/>
    <mergeCell ref="A13:F13"/>
    <mergeCell ref="A27:F27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&amp;LSC-178-TP-2023&amp;CObjekt-/Tragwerksplanung
Lortzingstr. 9-10&amp;R&amp;D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35FB-FD8E-464E-8D8D-766B66F0A112}">
  <sheetPr>
    <pageSetUpPr fitToPage="1"/>
  </sheetPr>
  <dimension ref="A1:G30"/>
  <sheetViews>
    <sheetView workbookViewId="0">
      <selection activeCell="C8" sqref="C8"/>
    </sheetView>
  </sheetViews>
  <sheetFormatPr baseColWidth="10" defaultColWidth="11.42578125" defaultRowHeight="12.75" x14ac:dyDescent="0.2"/>
  <cols>
    <col min="1" max="1" width="6.42578125" style="3" customWidth="1"/>
    <col min="2" max="2" width="46.140625" style="3" customWidth="1"/>
    <col min="3" max="3" width="15.42578125" style="3" bestFit="1" customWidth="1"/>
    <col min="4" max="5" width="14.85546875" style="3" customWidth="1"/>
    <col min="6" max="6" width="16.5703125" style="3" customWidth="1"/>
    <col min="7" max="16384" width="11.42578125" style="3"/>
  </cols>
  <sheetData>
    <row r="1" spans="1:7" x14ac:dyDescent="0.2">
      <c r="A1" s="113" t="str">
        <f>'Gebäude und Innenräume'!$A$1</f>
        <v>Bieter:</v>
      </c>
      <c r="B1" s="114"/>
      <c r="C1" s="114"/>
      <c r="D1" s="114"/>
      <c r="E1" s="114"/>
      <c r="F1" s="115"/>
    </row>
    <row r="2" spans="1:7" x14ac:dyDescent="0.2">
      <c r="A2" s="110" t="str">
        <f>'Gebäude und Innenräume'!A2</f>
        <v>Honorarangebot</v>
      </c>
      <c r="B2" s="111"/>
      <c r="C2" s="111"/>
      <c r="D2" s="111"/>
      <c r="E2" s="111"/>
      <c r="F2" s="112"/>
    </row>
    <row r="3" spans="1:7" ht="12.75" customHeight="1" x14ac:dyDescent="0.2">
      <c r="A3" s="110" t="str">
        <f>'Gebäude und Innenräume'!A3</f>
        <v>Bertolt-Brecht-Str. 8-15 - Architekten- und Ingenieurleistungen</v>
      </c>
      <c r="B3" s="111"/>
      <c r="C3" s="111"/>
      <c r="D3" s="111"/>
      <c r="E3" s="111"/>
      <c r="F3" s="112"/>
    </row>
    <row r="4" spans="1:7" x14ac:dyDescent="0.2">
      <c r="A4" s="17" t="s">
        <v>84</v>
      </c>
      <c r="B4" s="18"/>
      <c r="C4" s="18"/>
      <c r="D4" s="18"/>
      <c r="E4" s="18"/>
      <c r="F4" s="19"/>
    </row>
    <row r="5" spans="1:7" x14ac:dyDescent="0.2">
      <c r="A5" s="20"/>
      <c r="B5" s="21"/>
      <c r="C5" s="21"/>
      <c r="D5" s="21"/>
      <c r="E5" s="21"/>
      <c r="F5" s="22"/>
    </row>
    <row r="6" spans="1:7" x14ac:dyDescent="0.2">
      <c r="A6" s="23" t="s">
        <v>52</v>
      </c>
      <c r="B6" s="24"/>
      <c r="C6" s="25">
        <v>282352.94</v>
      </c>
      <c r="D6" s="24" t="s">
        <v>15</v>
      </c>
      <c r="E6" s="24"/>
      <c r="F6" s="26"/>
    </row>
    <row r="7" spans="1:7" x14ac:dyDescent="0.2">
      <c r="A7" s="23" t="s">
        <v>16</v>
      </c>
      <c r="B7" s="24"/>
      <c r="C7" s="60" t="s">
        <v>55</v>
      </c>
      <c r="D7" s="24" t="s">
        <v>17</v>
      </c>
      <c r="E7" s="24"/>
      <c r="F7" s="26"/>
    </row>
    <row r="8" spans="1:7" x14ac:dyDescent="0.2">
      <c r="A8" s="23" t="s">
        <v>18</v>
      </c>
      <c r="B8" s="24"/>
      <c r="C8" s="84" t="s">
        <v>45</v>
      </c>
      <c r="D8" s="27" t="s">
        <v>19</v>
      </c>
      <c r="E8" s="24"/>
      <c r="F8" s="26"/>
    </row>
    <row r="9" spans="1:7" s="1" customFormat="1" x14ac:dyDescent="0.2">
      <c r="A9" s="53" t="s">
        <v>53</v>
      </c>
      <c r="B9" s="54"/>
      <c r="C9" s="49"/>
      <c r="D9" s="27"/>
      <c r="E9" s="27"/>
      <c r="F9" s="48"/>
    </row>
    <row r="10" spans="1:7" s="1" customFormat="1" x14ac:dyDescent="0.2">
      <c r="A10" s="53" t="s">
        <v>54</v>
      </c>
      <c r="B10" s="54"/>
      <c r="C10" s="50"/>
      <c r="D10" s="27"/>
      <c r="E10" s="27"/>
      <c r="F10" s="48"/>
    </row>
    <row r="11" spans="1:7" s="1" customFormat="1" x14ac:dyDescent="0.2">
      <c r="A11" s="53" t="s">
        <v>44</v>
      </c>
      <c r="B11" s="54"/>
      <c r="C11" s="55">
        <f>C10*C9</f>
        <v>0</v>
      </c>
      <c r="D11" s="27"/>
      <c r="E11" s="27"/>
      <c r="F11" s="48"/>
    </row>
    <row r="12" spans="1:7" x14ac:dyDescent="0.2">
      <c r="A12" s="23"/>
      <c r="B12" s="24"/>
      <c r="C12" s="28"/>
      <c r="D12" s="24"/>
      <c r="E12" s="24"/>
      <c r="F12" s="26"/>
    </row>
    <row r="13" spans="1:7" x14ac:dyDescent="0.2">
      <c r="A13" s="106"/>
      <c r="B13" s="107"/>
      <c r="C13" s="107"/>
      <c r="D13" s="107"/>
      <c r="E13" s="107"/>
      <c r="F13" s="108"/>
    </row>
    <row r="14" spans="1:7" ht="22.5" x14ac:dyDescent="0.2">
      <c r="A14" s="29"/>
      <c r="B14" s="30"/>
      <c r="C14" s="31" t="s">
        <v>51</v>
      </c>
      <c r="D14" s="31" t="s">
        <v>20</v>
      </c>
      <c r="E14" s="31" t="s">
        <v>21</v>
      </c>
      <c r="F14" s="32" t="s">
        <v>22</v>
      </c>
    </row>
    <row r="15" spans="1:7" x14ac:dyDescent="0.2">
      <c r="A15" s="33" t="s">
        <v>23</v>
      </c>
      <c r="B15" s="21" t="s">
        <v>24</v>
      </c>
      <c r="C15" s="34">
        <v>0.02</v>
      </c>
      <c r="D15" s="35">
        <v>1.4999999999999999E-2</v>
      </c>
      <c r="E15" s="39">
        <v>1.4999999999999999E-2</v>
      </c>
      <c r="F15" s="36">
        <f>$C$11*E15</f>
        <v>0</v>
      </c>
      <c r="G15" s="37"/>
    </row>
    <row r="16" spans="1:7" x14ac:dyDescent="0.2">
      <c r="A16" s="23" t="s">
        <v>25</v>
      </c>
      <c r="B16" s="24" t="s">
        <v>26</v>
      </c>
      <c r="C16" s="38">
        <v>0.09</v>
      </c>
      <c r="D16" s="35">
        <v>7.7499999999999999E-2</v>
      </c>
      <c r="E16" s="39">
        <v>7.7499999999999999E-2</v>
      </c>
      <c r="F16" s="36">
        <f t="shared" ref="F16:F24" si="0">$C$11*E16</f>
        <v>0</v>
      </c>
      <c r="G16" s="37"/>
    </row>
    <row r="17" spans="1:7" x14ac:dyDescent="0.2">
      <c r="A17" s="23" t="s">
        <v>27</v>
      </c>
      <c r="B17" s="24" t="s">
        <v>28</v>
      </c>
      <c r="C17" s="38">
        <v>0.17</v>
      </c>
      <c r="D17" s="35">
        <v>0.16500000000000001</v>
      </c>
      <c r="E17" s="39">
        <v>0.16500000000000001</v>
      </c>
      <c r="F17" s="36">
        <f t="shared" si="0"/>
        <v>0</v>
      </c>
      <c r="G17" s="37"/>
    </row>
    <row r="18" spans="1:7" x14ac:dyDescent="0.2">
      <c r="A18" s="23" t="s">
        <v>29</v>
      </c>
      <c r="B18" s="24" t="s">
        <v>30</v>
      </c>
      <c r="C18" s="38">
        <v>0.02</v>
      </c>
      <c r="D18" s="35">
        <v>0</v>
      </c>
      <c r="E18" s="39">
        <v>0</v>
      </c>
      <c r="F18" s="36">
        <f t="shared" si="0"/>
        <v>0</v>
      </c>
      <c r="G18" s="37"/>
    </row>
    <row r="19" spans="1:7" x14ac:dyDescent="0.2">
      <c r="A19" s="23" t="s">
        <v>31</v>
      </c>
      <c r="B19" s="24" t="s">
        <v>32</v>
      </c>
      <c r="C19" s="38">
        <v>0.22</v>
      </c>
      <c r="D19" s="35">
        <v>0.18</v>
      </c>
      <c r="E19" s="39">
        <v>0.18</v>
      </c>
      <c r="F19" s="36">
        <f t="shared" si="0"/>
        <v>0</v>
      </c>
      <c r="G19" s="37"/>
    </row>
    <row r="20" spans="1:7" x14ac:dyDescent="0.2">
      <c r="A20" s="23" t="s">
        <v>33</v>
      </c>
      <c r="B20" s="24" t="s">
        <v>34</v>
      </c>
      <c r="C20" s="38">
        <v>7.0000000000000007E-2</v>
      </c>
      <c r="D20" s="35">
        <v>6.5000000000000002E-2</v>
      </c>
      <c r="E20" s="39">
        <v>6.5000000000000002E-2</v>
      </c>
      <c r="F20" s="36">
        <f t="shared" si="0"/>
        <v>0</v>
      </c>
      <c r="G20" s="37"/>
    </row>
    <row r="21" spans="1:7" x14ac:dyDescent="0.2">
      <c r="A21" s="23" t="s">
        <v>35</v>
      </c>
      <c r="B21" s="24" t="s">
        <v>36</v>
      </c>
      <c r="C21" s="38">
        <v>0.05</v>
      </c>
      <c r="D21" s="35">
        <v>0.04</v>
      </c>
      <c r="E21" s="39">
        <v>0.04</v>
      </c>
      <c r="F21" s="36">
        <f t="shared" si="0"/>
        <v>0</v>
      </c>
      <c r="G21" s="37"/>
    </row>
    <row r="22" spans="1:7" x14ac:dyDescent="0.2">
      <c r="A22" s="23" t="s">
        <v>37</v>
      </c>
      <c r="B22" s="3" t="s">
        <v>38</v>
      </c>
      <c r="C22" s="38">
        <v>0.35</v>
      </c>
      <c r="D22" s="35">
        <v>0.33</v>
      </c>
      <c r="E22" s="39">
        <v>0.33</v>
      </c>
      <c r="F22" s="36">
        <f t="shared" si="0"/>
        <v>0</v>
      </c>
      <c r="G22" s="37"/>
    </row>
    <row r="23" spans="1:7" x14ac:dyDescent="0.2">
      <c r="A23" s="23" t="s">
        <v>39</v>
      </c>
      <c r="B23" s="24" t="s">
        <v>40</v>
      </c>
      <c r="C23" s="38">
        <v>0.01</v>
      </c>
      <c r="D23" s="35">
        <v>0</v>
      </c>
      <c r="E23" s="39">
        <v>0</v>
      </c>
      <c r="F23" s="57">
        <f t="shared" si="0"/>
        <v>0</v>
      </c>
      <c r="G23" s="37"/>
    </row>
    <row r="24" spans="1:7" x14ac:dyDescent="0.2">
      <c r="A24" s="40"/>
      <c r="B24" s="30" t="s">
        <v>41</v>
      </c>
      <c r="C24" s="41">
        <f>SUM(C15:C23)</f>
        <v>1</v>
      </c>
      <c r="D24" s="41">
        <f>SUM(D15:D23)</f>
        <v>0.87250000000000005</v>
      </c>
      <c r="E24" s="42">
        <f>SUM(E15:E23)</f>
        <v>0.87250000000000005</v>
      </c>
      <c r="F24" s="56">
        <f t="shared" si="0"/>
        <v>0</v>
      </c>
      <c r="G24" s="37"/>
    </row>
    <row r="25" spans="1:7" x14ac:dyDescent="0.2">
      <c r="A25" s="29"/>
      <c r="B25" s="44" t="s">
        <v>42</v>
      </c>
      <c r="C25" s="44"/>
      <c r="D25" s="44"/>
      <c r="E25" s="45"/>
      <c r="F25" s="46">
        <f>F24</f>
        <v>0</v>
      </c>
    </row>
    <row r="26" spans="1:7" x14ac:dyDescent="0.2">
      <c r="A26" s="16"/>
      <c r="B26" s="16"/>
      <c r="C26" s="16"/>
      <c r="D26" s="16"/>
      <c r="E26" s="16"/>
      <c r="F26" s="16"/>
    </row>
    <row r="27" spans="1:7" ht="33" customHeight="1" x14ac:dyDescent="0.2">
      <c r="A27" s="109" t="s">
        <v>77</v>
      </c>
      <c r="B27" s="109"/>
      <c r="C27" s="109"/>
      <c r="D27" s="109"/>
      <c r="E27" s="109"/>
      <c r="F27" s="109"/>
    </row>
    <row r="30" spans="1:7" x14ac:dyDescent="0.2">
      <c r="A30" s="47"/>
      <c r="B30" s="3" t="s">
        <v>43</v>
      </c>
    </row>
  </sheetData>
  <sheetProtection algorithmName="SHA-512" hashValue="DJxg1U/jTortC38CTSnx6Gi4aRRlMelC1jWv7bJ9YEy1baD9rira8FqEw7PyNV4hmsHOtsej7L1AGEAvwx7HTw==" saltValue="Wr67tD+YpsZe9jOxQibGYw==" spinCount="100000" sheet="1" selectLockedCells="1"/>
  <mergeCells count="5">
    <mergeCell ref="A1:F1"/>
    <mergeCell ref="A2:F2"/>
    <mergeCell ref="A3:F3"/>
    <mergeCell ref="A13:F13"/>
    <mergeCell ref="A27:F27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&amp;LGR-030-TW-2026&amp;CObjekt-/Tragwerksplanung
Bertolt-Brecht-Str. 8-15&amp;R&amp;D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8448E-498B-4C81-8F39-E9F31148F206}">
  <sheetPr>
    <pageSetUpPr fitToPage="1"/>
  </sheetPr>
  <dimension ref="A1:G30"/>
  <sheetViews>
    <sheetView workbookViewId="0">
      <selection activeCell="C9" sqref="C9"/>
    </sheetView>
  </sheetViews>
  <sheetFormatPr baseColWidth="10" defaultColWidth="11.42578125" defaultRowHeight="12.75" x14ac:dyDescent="0.2"/>
  <cols>
    <col min="1" max="1" width="6.42578125" style="3" customWidth="1"/>
    <col min="2" max="2" width="46.140625" style="3" customWidth="1"/>
    <col min="3" max="3" width="15.42578125" style="3" bestFit="1" customWidth="1"/>
    <col min="4" max="5" width="14.85546875" style="3" customWidth="1"/>
    <col min="6" max="6" width="16.5703125" style="3" customWidth="1"/>
    <col min="7" max="16384" width="11.42578125" style="3"/>
  </cols>
  <sheetData>
    <row r="1" spans="1:7" x14ac:dyDescent="0.2">
      <c r="A1" s="113" t="str">
        <f>'Gebäude und Innenräume'!$A$1</f>
        <v>Bieter:</v>
      </c>
      <c r="B1" s="114"/>
      <c r="C1" s="114"/>
      <c r="D1" s="114"/>
      <c r="E1" s="114"/>
      <c r="F1" s="115"/>
    </row>
    <row r="2" spans="1:7" x14ac:dyDescent="0.2">
      <c r="A2" s="110" t="str">
        <f>'Gebäude und Innenräume'!A2</f>
        <v>Honorarangebot</v>
      </c>
      <c r="B2" s="111"/>
      <c r="C2" s="111"/>
      <c r="D2" s="111"/>
      <c r="E2" s="111"/>
      <c r="F2" s="112"/>
    </row>
    <row r="3" spans="1:7" ht="12.75" customHeight="1" x14ac:dyDescent="0.2">
      <c r="A3" s="110" t="str">
        <f>'Gebäude und Innenräume'!A3</f>
        <v>Bertolt-Brecht-Str. 8-15 - Architekten- und Ingenieurleistungen</v>
      </c>
      <c r="B3" s="111"/>
      <c r="C3" s="111"/>
      <c r="D3" s="111"/>
      <c r="E3" s="111"/>
      <c r="F3" s="112"/>
    </row>
    <row r="4" spans="1:7" x14ac:dyDescent="0.2">
      <c r="A4" s="17" t="s">
        <v>85</v>
      </c>
      <c r="B4" s="18"/>
      <c r="C4" s="18"/>
      <c r="D4" s="18"/>
      <c r="E4" s="18"/>
      <c r="F4" s="19"/>
    </row>
    <row r="5" spans="1:7" x14ac:dyDescent="0.2">
      <c r="A5" s="20"/>
      <c r="B5" s="21"/>
      <c r="C5" s="21"/>
      <c r="D5" s="21"/>
      <c r="E5" s="21"/>
      <c r="F5" s="22"/>
    </row>
    <row r="6" spans="1:7" x14ac:dyDescent="0.2">
      <c r="A6" s="23" t="s">
        <v>68</v>
      </c>
      <c r="B6" s="24"/>
      <c r="C6" s="25">
        <v>203882.35</v>
      </c>
      <c r="D6" s="24" t="s">
        <v>15</v>
      </c>
      <c r="E6" s="24"/>
      <c r="F6" s="26"/>
    </row>
    <row r="7" spans="1:7" x14ac:dyDescent="0.2">
      <c r="A7" s="23" t="s">
        <v>16</v>
      </c>
      <c r="B7" s="24"/>
      <c r="C7" s="60" t="s">
        <v>55</v>
      </c>
      <c r="D7" s="24" t="s">
        <v>17</v>
      </c>
      <c r="E7" s="24"/>
      <c r="F7" s="26"/>
    </row>
    <row r="8" spans="1:7" x14ac:dyDescent="0.2">
      <c r="A8" s="23" t="s">
        <v>18</v>
      </c>
      <c r="B8" s="24"/>
      <c r="C8" s="84" t="s">
        <v>45</v>
      </c>
      <c r="D8" s="27" t="s">
        <v>19</v>
      </c>
      <c r="E8" s="24"/>
      <c r="F8" s="26"/>
    </row>
    <row r="9" spans="1:7" s="1" customFormat="1" x14ac:dyDescent="0.2">
      <c r="A9" s="53" t="s">
        <v>69</v>
      </c>
      <c r="B9" s="54"/>
      <c r="C9" s="49"/>
      <c r="D9" s="27"/>
      <c r="E9" s="27"/>
      <c r="F9" s="48"/>
    </row>
    <row r="10" spans="1:7" s="1" customFormat="1" x14ac:dyDescent="0.2">
      <c r="A10" s="53" t="s">
        <v>70</v>
      </c>
      <c r="B10" s="54"/>
      <c r="C10" s="50"/>
      <c r="D10" s="27"/>
      <c r="E10" s="27"/>
      <c r="F10" s="48"/>
    </row>
    <row r="11" spans="1:7" s="1" customFormat="1" x14ac:dyDescent="0.2">
      <c r="A11" s="53" t="s">
        <v>44</v>
      </c>
      <c r="B11" s="54"/>
      <c r="C11" s="55">
        <f>C10*C9</f>
        <v>0</v>
      </c>
      <c r="D11" s="27"/>
      <c r="E11" s="27"/>
      <c r="F11" s="48"/>
    </row>
    <row r="12" spans="1:7" x14ac:dyDescent="0.2">
      <c r="A12" s="23"/>
      <c r="B12" s="24"/>
      <c r="C12" s="28"/>
      <c r="D12" s="24"/>
      <c r="E12" s="24"/>
      <c r="F12" s="26"/>
    </row>
    <row r="13" spans="1:7" x14ac:dyDescent="0.2">
      <c r="A13" s="106"/>
      <c r="B13" s="107"/>
      <c r="C13" s="107"/>
      <c r="D13" s="107"/>
      <c r="E13" s="107"/>
      <c r="F13" s="108"/>
    </row>
    <row r="14" spans="1:7" ht="22.5" x14ac:dyDescent="0.2">
      <c r="A14" s="29"/>
      <c r="B14" s="30"/>
      <c r="C14" s="31" t="s">
        <v>71</v>
      </c>
      <c r="D14" s="31" t="s">
        <v>20</v>
      </c>
      <c r="E14" s="31" t="s">
        <v>21</v>
      </c>
      <c r="F14" s="32" t="s">
        <v>22</v>
      </c>
    </row>
    <row r="15" spans="1:7" x14ac:dyDescent="0.2">
      <c r="A15" s="33" t="s">
        <v>23</v>
      </c>
      <c r="B15" s="21" t="s">
        <v>24</v>
      </c>
      <c r="C15" s="34">
        <v>0.03</v>
      </c>
      <c r="D15" s="35">
        <v>2.2499999999999999E-2</v>
      </c>
      <c r="E15" s="39">
        <v>2.2499999999999999E-2</v>
      </c>
      <c r="F15" s="36">
        <f>$C$11*E15</f>
        <v>0</v>
      </c>
      <c r="G15" s="37"/>
    </row>
    <row r="16" spans="1:7" x14ac:dyDescent="0.2">
      <c r="A16" s="23" t="s">
        <v>25</v>
      </c>
      <c r="B16" s="24" t="s">
        <v>26</v>
      </c>
      <c r="C16" s="38">
        <v>0.1</v>
      </c>
      <c r="D16" s="35">
        <v>0.08</v>
      </c>
      <c r="E16" s="39">
        <v>0.08</v>
      </c>
      <c r="F16" s="36">
        <f t="shared" ref="F16:F24" si="0">$C$11*E16</f>
        <v>0</v>
      </c>
      <c r="G16" s="37"/>
    </row>
    <row r="17" spans="1:7" x14ac:dyDescent="0.2">
      <c r="A17" s="23" t="s">
        <v>27</v>
      </c>
      <c r="B17" s="24" t="s">
        <v>28</v>
      </c>
      <c r="C17" s="38">
        <v>0.16</v>
      </c>
      <c r="D17" s="35">
        <v>0.15</v>
      </c>
      <c r="E17" s="39">
        <v>0.15</v>
      </c>
      <c r="F17" s="36">
        <f t="shared" si="0"/>
        <v>0</v>
      </c>
      <c r="G17" s="37"/>
    </row>
    <row r="18" spans="1:7" x14ac:dyDescent="0.2">
      <c r="A18" s="23" t="s">
        <v>29</v>
      </c>
      <c r="B18" s="24" t="s">
        <v>30</v>
      </c>
      <c r="C18" s="38">
        <v>0.04</v>
      </c>
      <c r="D18" s="35">
        <v>0.04</v>
      </c>
      <c r="E18" s="39">
        <v>0.04</v>
      </c>
      <c r="F18" s="36">
        <f t="shared" si="0"/>
        <v>0</v>
      </c>
      <c r="G18" s="37"/>
    </row>
    <row r="19" spans="1:7" x14ac:dyDescent="0.2">
      <c r="A19" s="23" t="s">
        <v>31</v>
      </c>
      <c r="B19" s="24" t="s">
        <v>32</v>
      </c>
      <c r="C19" s="38">
        <v>0.25</v>
      </c>
      <c r="D19" s="35">
        <v>0.25</v>
      </c>
      <c r="E19" s="39">
        <v>0.25</v>
      </c>
      <c r="F19" s="36">
        <f t="shared" si="0"/>
        <v>0</v>
      </c>
      <c r="G19" s="37"/>
    </row>
    <row r="20" spans="1:7" x14ac:dyDescent="0.2">
      <c r="A20" s="23" t="s">
        <v>33</v>
      </c>
      <c r="B20" s="24" t="s">
        <v>34</v>
      </c>
      <c r="C20" s="38">
        <v>7.0000000000000007E-2</v>
      </c>
      <c r="D20" s="35">
        <v>6.25E-2</v>
      </c>
      <c r="E20" s="39">
        <v>6.25E-2</v>
      </c>
      <c r="F20" s="36">
        <f t="shared" si="0"/>
        <v>0</v>
      </c>
      <c r="G20" s="37"/>
    </row>
    <row r="21" spans="1:7" x14ac:dyDescent="0.2">
      <c r="A21" s="23" t="s">
        <v>35</v>
      </c>
      <c r="B21" s="24" t="s">
        <v>36</v>
      </c>
      <c r="C21" s="38">
        <v>0.03</v>
      </c>
      <c r="D21" s="35">
        <v>2.5000000000000001E-3</v>
      </c>
      <c r="E21" s="39">
        <v>2.5000000000000001E-3</v>
      </c>
      <c r="F21" s="36">
        <f t="shared" si="0"/>
        <v>0</v>
      </c>
      <c r="G21" s="37"/>
    </row>
    <row r="22" spans="1:7" x14ac:dyDescent="0.2">
      <c r="A22" s="23" t="s">
        <v>37</v>
      </c>
      <c r="B22" s="3" t="s">
        <v>38</v>
      </c>
      <c r="C22" s="38">
        <v>0.3</v>
      </c>
      <c r="D22" s="35">
        <v>0.27</v>
      </c>
      <c r="E22" s="39">
        <v>0.27</v>
      </c>
      <c r="F22" s="36">
        <f t="shared" si="0"/>
        <v>0</v>
      </c>
      <c r="G22" s="37"/>
    </row>
    <row r="23" spans="1:7" x14ac:dyDescent="0.2">
      <c r="A23" s="23" t="s">
        <v>39</v>
      </c>
      <c r="B23" s="24" t="s">
        <v>40</v>
      </c>
      <c r="C23" s="38">
        <v>0.02</v>
      </c>
      <c r="D23" s="35">
        <v>0</v>
      </c>
      <c r="E23" s="39">
        <v>0</v>
      </c>
      <c r="F23" s="57">
        <f t="shared" si="0"/>
        <v>0</v>
      </c>
      <c r="G23" s="37"/>
    </row>
    <row r="24" spans="1:7" x14ac:dyDescent="0.2">
      <c r="A24" s="40"/>
      <c r="B24" s="30" t="s">
        <v>41</v>
      </c>
      <c r="C24" s="41">
        <f>SUM(C15:C23)</f>
        <v>1.0000000000000002</v>
      </c>
      <c r="D24" s="41">
        <f>SUM(D15:D23)</f>
        <v>0.87749999999999995</v>
      </c>
      <c r="E24" s="42">
        <f>SUM(E15:E23)</f>
        <v>0.87749999999999995</v>
      </c>
      <c r="F24" s="56">
        <f t="shared" si="0"/>
        <v>0</v>
      </c>
      <c r="G24" s="37"/>
    </row>
    <row r="25" spans="1:7" x14ac:dyDescent="0.2">
      <c r="A25" s="29"/>
      <c r="B25" s="44" t="s">
        <v>42</v>
      </c>
      <c r="C25" s="44"/>
      <c r="D25" s="44"/>
      <c r="E25" s="45"/>
      <c r="F25" s="46">
        <f>F24</f>
        <v>0</v>
      </c>
    </row>
    <row r="26" spans="1:7" x14ac:dyDescent="0.2">
      <c r="A26" s="16"/>
      <c r="B26" s="16"/>
      <c r="C26" s="16"/>
      <c r="D26" s="16"/>
      <c r="E26" s="16"/>
      <c r="F26" s="16"/>
    </row>
    <row r="27" spans="1:7" ht="33" customHeight="1" x14ac:dyDescent="0.2">
      <c r="A27" s="109" t="s">
        <v>77</v>
      </c>
      <c r="B27" s="109"/>
      <c r="C27" s="109"/>
      <c r="D27" s="109"/>
      <c r="E27" s="109"/>
      <c r="F27" s="109"/>
    </row>
    <row r="30" spans="1:7" x14ac:dyDescent="0.2">
      <c r="A30" s="47"/>
      <c r="B30" s="3" t="s">
        <v>43</v>
      </c>
    </row>
  </sheetData>
  <sheetProtection algorithmName="SHA-512" hashValue="pLbyy7tJ7vNFJFPg4sWmfHZIHj/3gekDDdr3w1OGTAas2b2zjGC56nEzOZT39SHCPFQonHInNpAdI4gP5K8JnA==" saltValue="+S22KDbS2DXyTHmj9XQmNw==" spinCount="100000" sheet="1" selectLockedCells="1"/>
  <mergeCells count="5">
    <mergeCell ref="A1:F1"/>
    <mergeCell ref="A2:F2"/>
    <mergeCell ref="A3:F3"/>
    <mergeCell ref="A13:F13"/>
    <mergeCell ref="A27:F27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&amp;LGR-030-TW-2026&amp;CObjekt-/Tragwerksplanung
Bertolt-Brecht-Str. 8-15&amp;R&amp;D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B7B11-3CA4-4C5D-9DB4-5CB4D6FA1C55}">
  <sheetPr>
    <pageSetUpPr fitToPage="1"/>
  </sheetPr>
  <dimension ref="A1:F33"/>
  <sheetViews>
    <sheetView workbookViewId="0">
      <selection activeCell="B7" sqref="B7"/>
    </sheetView>
  </sheetViews>
  <sheetFormatPr baseColWidth="10" defaultRowHeight="15.75" x14ac:dyDescent="0.25"/>
  <cols>
    <col min="1" max="1" width="30.42578125" style="91" customWidth="1"/>
    <col min="2" max="2" width="27.42578125" style="91" customWidth="1"/>
    <col min="3" max="3" width="27" style="91" customWidth="1"/>
    <col min="4" max="4" width="25.42578125" style="91" customWidth="1"/>
    <col min="5" max="16384" width="11.42578125" style="91"/>
  </cols>
  <sheetData>
    <row r="1" spans="1:6" s="99" customFormat="1" ht="15" x14ac:dyDescent="0.2">
      <c r="A1" s="113" t="str">
        <f>'Gebäude und Innenräume'!$A$1</f>
        <v>Bieter:</v>
      </c>
      <c r="B1" s="114"/>
      <c r="C1" s="114"/>
      <c r="D1" s="114"/>
      <c r="E1" s="114"/>
      <c r="F1" s="115"/>
    </row>
    <row r="2" spans="1:6" s="3" customFormat="1" ht="12.75" x14ac:dyDescent="0.2">
      <c r="A2" s="110" t="str">
        <f>'Gebäude und Innenräume'!$A$2</f>
        <v>Honorarangebot</v>
      </c>
      <c r="B2" s="111"/>
      <c r="C2" s="111"/>
      <c r="D2" s="111"/>
      <c r="E2" s="111"/>
      <c r="F2" s="112"/>
    </row>
    <row r="3" spans="1:6" s="3" customFormat="1" ht="12.75" customHeight="1" x14ac:dyDescent="0.2">
      <c r="A3" s="110" t="str">
        <f>'Gebäude und Innenräume'!$A$3</f>
        <v>Bertolt-Brecht-Str. 8-15 - Architekten- und Ingenieurleistungen</v>
      </c>
      <c r="B3" s="111"/>
      <c r="C3" s="111"/>
      <c r="D3" s="111"/>
      <c r="E3" s="111"/>
      <c r="F3" s="112"/>
    </row>
    <row r="4" spans="1:6" s="3" customFormat="1" ht="12.75" customHeight="1" x14ac:dyDescent="0.2">
      <c r="A4" s="101"/>
      <c r="B4" s="101"/>
      <c r="C4" s="101"/>
      <c r="D4" s="101"/>
      <c r="E4" s="102"/>
      <c r="F4" s="102"/>
    </row>
    <row r="5" spans="1:6" s="99" customFormat="1" ht="25.5" customHeight="1" x14ac:dyDescent="0.2">
      <c r="A5" s="116" t="s">
        <v>91</v>
      </c>
      <c r="B5" s="116"/>
      <c r="C5" s="116"/>
      <c r="D5" s="116"/>
      <c r="E5" s="100"/>
      <c r="F5" s="100"/>
    </row>
    <row r="6" spans="1:6" x14ac:dyDescent="0.25">
      <c r="B6" s="3" t="s">
        <v>90</v>
      </c>
      <c r="C6" s="3" t="s">
        <v>89</v>
      </c>
      <c r="D6" s="3" t="s">
        <v>88</v>
      </c>
    </row>
    <row r="7" spans="1:6" x14ac:dyDescent="0.25">
      <c r="A7" s="3" t="s">
        <v>87</v>
      </c>
      <c r="B7" s="98"/>
      <c r="C7" s="96"/>
      <c r="D7" s="97">
        <f>B7*C7</f>
        <v>0</v>
      </c>
    </row>
    <row r="8" spans="1:6" x14ac:dyDescent="0.25">
      <c r="A8" s="3" t="s">
        <v>93</v>
      </c>
      <c r="B8" s="98"/>
      <c r="C8" s="96"/>
      <c r="D8" s="97">
        <f>B8*C8</f>
        <v>0</v>
      </c>
    </row>
    <row r="9" spans="1:6" x14ac:dyDescent="0.25">
      <c r="A9" s="3" t="s">
        <v>94</v>
      </c>
      <c r="B9" s="98"/>
      <c r="C9" s="96"/>
      <c r="D9" s="95">
        <f>B9*C9</f>
        <v>0</v>
      </c>
    </row>
    <row r="10" spans="1:6" ht="16.5" thickBot="1" x14ac:dyDescent="0.3">
      <c r="A10" s="94" t="s">
        <v>86</v>
      </c>
      <c r="B10" s="3"/>
      <c r="C10" s="3"/>
      <c r="D10" s="93">
        <f>SUM(D7:D9)</f>
        <v>0</v>
      </c>
    </row>
    <row r="11" spans="1:6" ht="16.5" thickTop="1" x14ac:dyDescent="0.25">
      <c r="A11" s="3"/>
      <c r="B11" s="3"/>
      <c r="C11" s="3"/>
      <c r="D11" s="3"/>
    </row>
    <row r="33" spans="3:3" x14ac:dyDescent="0.25">
      <c r="C33" s="92"/>
    </row>
  </sheetData>
  <sheetProtection algorithmName="SHA-512" hashValue="XDlVZfCB7eR9JXIEtuw9LdjTqa4ZMvTeAnp0B+FQt63upoLvQL0+42SFsbFlziWxq/lQLInsvrOPghwXbFbLoQ==" saltValue="yqRn8F+eGyj3kO5VnbwbDg==" spinCount="100000" sheet="1" selectLockedCells="1"/>
  <mergeCells count="4">
    <mergeCell ref="A1:F1"/>
    <mergeCell ref="A2:F2"/>
    <mergeCell ref="A3:F3"/>
    <mergeCell ref="A5:D5"/>
  </mergeCells>
  <pageMargins left="0.70866141732283472" right="0.70866141732283472" top="0.78740157480314965" bottom="0.78740157480314965" header="0.31496062992125984" footer="0.31496062992125984"/>
  <pageSetup paperSize="9" scale="98" orientation="landscape" r:id="rId1"/>
  <headerFooter>
    <oddHeader>&amp;LGR-030-TW-2026&amp;CObjekt-/Tragwerksplanung
Bertolt-Brecht-Str. 8-15&amp;R&amp;D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2"/>
  <sheetViews>
    <sheetView tabSelected="1" topLeftCell="A4" zoomScaleNormal="100" workbookViewId="0">
      <selection activeCell="D13" sqref="D13"/>
    </sheetView>
  </sheetViews>
  <sheetFormatPr baseColWidth="10" defaultColWidth="11.42578125" defaultRowHeight="12.75" x14ac:dyDescent="0.2"/>
  <cols>
    <col min="1" max="1" width="7.85546875" style="1" customWidth="1"/>
    <col min="2" max="2" width="42.5703125" style="1" customWidth="1"/>
    <col min="3" max="3" width="20.7109375" style="1" customWidth="1"/>
    <col min="4" max="4" width="23.7109375" style="1" customWidth="1"/>
    <col min="5" max="5" width="15.42578125" style="1" customWidth="1"/>
    <col min="6" max="16384" width="11.42578125" style="1"/>
  </cols>
  <sheetData>
    <row r="1" spans="1:6" ht="38.1" customHeight="1" x14ac:dyDescent="0.2">
      <c r="A1" s="136" t="str">
        <f>'Gebäude und Innenräume'!A1</f>
        <v>Bieter:</v>
      </c>
      <c r="B1" s="137"/>
      <c r="C1" s="137"/>
      <c r="D1" s="137"/>
      <c r="E1" s="138"/>
    </row>
    <row r="2" spans="1:6" s="3" customFormat="1" ht="12.75" customHeight="1" x14ac:dyDescent="0.2">
      <c r="A2" s="145" t="str">
        <f>'Gebäude und Innenräume'!A2</f>
        <v>Honorarangebot</v>
      </c>
      <c r="B2" s="146"/>
      <c r="C2" s="146"/>
      <c r="D2" s="146"/>
      <c r="E2" s="147"/>
      <c r="F2" s="62"/>
    </row>
    <row r="3" spans="1:6" s="3" customFormat="1" ht="12.75" customHeight="1" x14ac:dyDescent="0.2">
      <c r="A3" s="148"/>
      <c r="B3" s="149"/>
      <c r="C3" s="149"/>
      <c r="D3" s="149"/>
      <c r="E3" s="150"/>
      <c r="F3" s="62"/>
    </row>
    <row r="4" spans="1:6" s="3" customFormat="1" ht="12.75" customHeight="1" x14ac:dyDescent="0.2">
      <c r="A4" s="151"/>
      <c r="B4" s="152"/>
      <c r="C4" s="152"/>
      <c r="D4" s="152"/>
      <c r="E4" s="153"/>
      <c r="F4" s="62"/>
    </row>
    <row r="5" spans="1:6" s="3" customFormat="1" ht="27" customHeight="1" x14ac:dyDescent="0.2">
      <c r="A5" s="145" t="str">
        <f>'Gebäude und Innenräume'!$A$3</f>
        <v>Bertolt-Brecht-Str. 8-15 - Architekten- und Ingenieurleistungen</v>
      </c>
      <c r="B5" s="146"/>
      <c r="C5" s="146"/>
      <c r="D5" s="146"/>
      <c r="E5" s="147"/>
    </row>
    <row r="6" spans="1:6" ht="12.75" customHeight="1" x14ac:dyDescent="0.2">
      <c r="A6" s="139" t="s">
        <v>0</v>
      </c>
      <c r="B6" s="140"/>
      <c r="C6" s="140"/>
      <c r="D6" s="140"/>
      <c r="E6" s="141"/>
    </row>
    <row r="7" spans="1:6" ht="20.100000000000001" customHeight="1" x14ac:dyDescent="0.2">
      <c r="A7" s="142"/>
      <c r="B7" s="143"/>
      <c r="C7" s="143"/>
      <c r="D7" s="143"/>
      <c r="E7" s="144"/>
    </row>
    <row r="8" spans="1:6" ht="5.25" customHeight="1" x14ac:dyDescent="0.2">
      <c r="A8" s="63"/>
      <c r="B8" s="2"/>
      <c r="C8" s="2"/>
      <c r="D8" s="2"/>
      <c r="E8" s="64"/>
    </row>
    <row r="9" spans="1:6" ht="13.5" customHeight="1" x14ac:dyDescent="0.2">
      <c r="A9" s="65" t="s">
        <v>1</v>
      </c>
      <c r="B9" s="3"/>
      <c r="D9" s="4"/>
      <c r="E9" s="66" t="s">
        <v>2</v>
      </c>
    </row>
    <row r="10" spans="1:6" ht="13.5" customHeight="1" x14ac:dyDescent="0.2">
      <c r="A10" s="65" t="s">
        <v>3</v>
      </c>
      <c r="B10" s="3"/>
      <c r="D10" s="4"/>
      <c r="E10" s="66" t="s">
        <v>2</v>
      </c>
    </row>
    <row r="11" spans="1:6" ht="13.5" customHeight="1" x14ac:dyDescent="0.2">
      <c r="A11" s="65" t="s">
        <v>4</v>
      </c>
      <c r="B11" s="3"/>
      <c r="D11" s="4"/>
      <c r="E11" s="66" t="s">
        <v>2</v>
      </c>
    </row>
    <row r="12" spans="1:6" ht="13.5" customHeight="1" x14ac:dyDescent="0.2">
      <c r="A12" s="65" t="s">
        <v>46</v>
      </c>
      <c r="B12" s="3"/>
      <c r="D12" s="4"/>
      <c r="E12" s="66" t="s">
        <v>2</v>
      </c>
    </row>
    <row r="13" spans="1:6" ht="13.5" customHeight="1" x14ac:dyDescent="0.2">
      <c r="A13" s="65" t="s">
        <v>5</v>
      </c>
      <c r="B13" s="3"/>
      <c r="D13" s="4"/>
      <c r="E13" s="66" t="s">
        <v>2</v>
      </c>
    </row>
    <row r="14" spans="1:6" ht="4.5" customHeight="1" x14ac:dyDescent="0.2">
      <c r="A14" s="67"/>
      <c r="B14" s="61"/>
      <c r="C14" s="61"/>
      <c r="D14" s="61"/>
      <c r="E14" s="68"/>
    </row>
    <row r="15" spans="1:6" x14ac:dyDescent="0.2">
      <c r="A15" s="117" t="str">
        <f>'Gebäude und Innenräume'!$A$4</f>
        <v>Gebäude / Objektplanung nach § 33 ff. HOAI</v>
      </c>
      <c r="B15" s="118"/>
      <c r="C15" s="118"/>
      <c r="D15" s="118"/>
      <c r="E15" s="119"/>
    </row>
    <row r="16" spans="1:6" ht="4.5" customHeight="1" x14ac:dyDescent="0.2">
      <c r="A16" s="69"/>
      <c r="D16" s="5"/>
      <c r="E16" s="70"/>
    </row>
    <row r="17" spans="1:5" x14ac:dyDescent="0.2">
      <c r="A17" s="69"/>
      <c r="D17" s="5" t="e">
        <f>'Gebäude und Innenräume'!$F$31</f>
        <v>#VALUE!</v>
      </c>
      <c r="E17" s="70" t="s">
        <v>6</v>
      </c>
    </row>
    <row r="18" spans="1:5" ht="6" customHeight="1" x14ac:dyDescent="0.2">
      <c r="A18" s="69"/>
      <c r="D18" s="5"/>
      <c r="E18" s="70"/>
    </row>
    <row r="19" spans="1:5" hidden="1" x14ac:dyDescent="0.2">
      <c r="A19" s="117" t="str">
        <f>Tragwerksplanung!$A$4</f>
        <v>Tragwerksplanung nach §§ 49 ff. HOAI</v>
      </c>
      <c r="B19" s="118"/>
      <c r="C19" s="118"/>
      <c r="D19" s="118"/>
      <c r="E19" s="119"/>
    </row>
    <row r="20" spans="1:5" ht="4.5" hidden="1" customHeight="1" x14ac:dyDescent="0.2">
      <c r="A20" s="69"/>
      <c r="D20" s="5"/>
      <c r="E20" s="70"/>
    </row>
    <row r="21" spans="1:5" hidden="1" x14ac:dyDescent="0.2">
      <c r="A21" s="69"/>
      <c r="D21" s="5">
        <f>Tragwerksplanung!$F$25</f>
        <v>0</v>
      </c>
      <c r="E21" s="70" t="s">
        <v>7</v>
      </c>
    </row>
    <row r="22" spans="1:5" ht="6" hidden="1" customHeight="1" x14ac:dyDescent="0.2">
      <c r="A22" s="69"/>
      <c r="D22" s="5"/>
      <c r="E22" s="70"/>
    </row>
    <row r="23" spans="1:5" x14ac:dyDescent="0.2">
      <c r="A23" s="117" t="str">
        <f>Elektro!$A$4</f>
        <v>Elektro / technische Ausrüstung nach §§ 53 ff. HOAI</v>
      </c>
      <c r="B23" s="118"/>
      <c r="C23" s="118"/>
      <c r="D23" s="118"/>
      <c r="E23" s="119"/>
    </row>
    <row r="24" spans="1:5" ht="4.5" customHeight="1" x14ac:dyDescent="0.2">
      <c r="A24" s="69"/>
      <c r="D24" s="5"/>
      <c r="E24" s="70"/>
    </row>
    <row r="25" spans="1:5" x14ac:dyDescent="0.2">
      <c r="A25" s="69"/>
      <c r="D25" s="5">
        <f>Elektro!$F$25</f>
        <v>0</v>
      </c>
      <c r="E25" s="70" t="s">
        <v>6</v>
      </c>
    </row>
    <row r="26" spans="1:5" ht="6" customHeight="1" x14ac:dyDescent="0.2">
      <c r="A26" s="69"/>
      <c r="D26" s="5"/>
      <c r="E26" s="70"/>
    </row>
    <row r="27" spans="1:5" x14ac:dyDescent="0.2">
      <c r="A27" s="117" t="str">
        <f>Freianlagen!$A$4</f>
        <v>Freianlagen nach §§ 38 ff. HOAI</v>
      </c>
      <c r="B27" s="118"/>
      <c r="C27" s="118"/>
      <c r="D27" s="118"/>
      <c r="E27" s="119"/>
    </row>
    <row r="28" spans="1:5" ht="4.5" customHeight="1" x14ac:dyDescent="0.2">
      <c r="A28" s="69"/>
      <c r="D28" s="5"/>
      <c r="E28" s="70"/>
    </row>
    <row r="29" spans="1:5" x14ac:dyDescent="0.2">
      <c r="A29" s="69"/>
      <c r="D29" s="5">
        <f>Freianlagen!$F$25</f>
        <v>0</v>
      </c>
      <c r="E29" s="70" t="s">
        <v>6</v>
      </c>
    </row>
    <row r="30" spans="1:5" ht="6" customHeight="1" x14ac:dyDescent="0.2">
      <c r="A30" s="69"/>
      <c r="D30" s="5"/>
      <c r="E30" s="70"/>
    </row>
    <row r="31" spans="1:5" ht="3.75" customHeight="1" x14ac:dyDescent="0.2">
      <c r="A31" s="69"/>
      <c r="D31" s="5"/>
      <c r="E31" s="70"/>
    </row>
    <row r="32" spans="1:5" x14ac:dyDescent="0.2">
      <c r="A32" s="117" t="s">
        <v>92</v>
      </c>
      <c r="B32" s="118"/>
      <c r="C32" s="118"/>
      <c r="D32" s="118"/>
      <c r="E32" s="119"/>
    </row>
    <row r="33" spans="1:5" ht="4.5" customHeight="1" x14ac:dyDescent="0.2">
      <c r="A33" s="69"/>
      <c r="D33" s="5"/>
      <c r="E33" s="70"/>
    </row>
    <row r="34" spans="1:5" x14ac:dyDescent="0.2">
      <c r="A34" s="69"/>
      <c r="D34" s="5">
        <f>'Besondere Leistungen'!$D$10</f>
        <v>0</v>
      </c>
      <c r="E34" s="70" t="s">
        <v>6</v>
      </c>
    </row>
    <row r="35" spans="1:5" ht="6" customHeight="1" x14ac:dyDescent="0.2">
      <c r="A35" s="69"/>
      <c r="D35" s="5"/>
      <c r="E35" s="70"/>
    </row>
    <row r="36" spans="1:5" ht="3.75" customHeight="1" x14ac:dyDescent="0.2">
      <c r="A36" s="69"/>
      <c r="D36" s="5"/>
      <c r="E36" s="70"/>
    </row>
    <row r="37" spans="1:5" x14ac:dyDescent="0.2">
      <c r="A37" s="117" t="s">
        <v>8</v>
      </c>
      <c r="B37" s="118"/>
      <c r="C37" s="118"/>
      <c r="D37" s="118"/>
      <c r="E37" s="119"/>
    </row>
    <row r="38" spans="1:5" ht="4.5" customHeight="1" x14ac:dyDescent="0.2">
      <c r="A38" s="72"/>
      <c r="D38" s="5"/>
      <c r="E38" s="70"/>
    </row>
    <row r="39" spans="1:5" x14ac:dyDescent="0.2">
      <c r="A39" s="69"/>
      <c r="D39" s="5" t="e">
        <f>D17+D21+#REF!+D25+D29</f>
        <v>#VALUE!</v>
      </c>
      <c r="E39" s="70" t="s">
        <v>7</v>
      </c>
    </row>
    <row r="40" spans="1:5" ht="4.5" customHeight="1" x14ac:dyDescent="0.2">
      <c r="A40" s="72"/>
      <c r="D40" s="5"/>
      <c r="E40" s="70"/>
    </row>
    <row r="41" spans="1:5" x14ac:dyDescent="0.2">
      <c r="A41" s="73" t="s">
        <v>11</v>
      </c>
      <c r="B41" s="6"/>
      <c r="C41" s="6"/>
      <c r="D41" s="7"/>
      <c r="E41" s="74"/>
    </row>
    <row r="42" spans="1:5" ht="4.5" customHeight="1" x14ac:dyDescent="0.2">
      <c r="A42" s="72"/>
      <c r="D42" s="5"/>
      <c r="E42" s="70"/>
    </row>
    <row r="43" spans="1:5" ht="13.5" thickBot="1" x14ac:dyDescent="0.25">
      <c r="A43" s="75" t="s">
        <v>79</v>
      </c>
      <c r="B43" s="8"/>
      <c r="C43" s="9"/>
      <c r="D43" s="10" t="e">
        <f>C43*D39</f>
        <v>#VALUE!</v>
      </c>
      <c r="E43" s="76" t="s">
        <v>6</v>
      </c>
    </row>
    <row r="44" spans="1:5" x14ac:dyDescent="0.2">
      <c r="A44" s="72" t="s">
        <v>80</v>
      </c>
      <c r="C44" s="11"/>
      <c r="D44" s="5" t="e">
        <f>D39+D43</f>
        <v>#VALUE!</v>
      </c>
      <c r="E44" s="70" t="s">
        <v>6</v>
      </c>
    </row>
    <row r="45" spans="1:5" ht="4.5" customHeight="1" x14ac:dyDescent="0.2">
      <c r="A45" s="72"/>
      <c r="D45" s="5"/>
      <c r="E45" s="70"/>
    </row>
    <row r="46" spans="1:5" x14ac:dyDescent="0.2">
      <c r="A46" s="73" t="s">
        <v>9</v>
      </c>
      <c r="B46" s="6"/>
      <c r="C46" s="6"/>
      <c r="D46" s="7"/>
      <c r="E46" s="74"/>
    </row>
    <row r="47" spans="1:5" ht="4.5" customHeight="1" x14ac:dyDescent="0.2">
      <c r="A47" s="72"/>
      <c r="D47" s="5"/>
      <c r="E47" s="70"/>
    </row>
    <row r="48" spans="1:5" ht="13.5" thickBot="1" x14ac:dyDescent="0.25">
      <c r="A48" s="75" t="s">
        <v>10</v>
      </c>
      <c r="B48" s="8"/>
      <c r="C48" s="9"/>
      <c r="D48" s="10" t="e">
        <f>C48*D44</f>
        <v>#VALUE!</v>
      </c>
      <c r="E48" s="76" t="s">
        <v>6</v>
      </c>
    </row>
    <row r="49" spans="1:6" x14ac:dyDescent="0.2">
      <c r="A49" s="72" t="s">
        <v>81</v>
      </c>
      <c r="C49" s="11"/>
      <c r="D49" s="5" t="e">
        <f>D44+D48</f>
        <v>#VALUE!</v>
      </c>
      <c r="E49" s="70" t="s">
        <v>6</v>
      </c>
    </row>
    <row r="50" spans="1:6" s="83" customFormat="1" hidden="1" x14ac:dyDescent="0.2">
      <c r="A50" s="85" t="s">
        <v>11</v>
      </c>
      <c r="B50" s="86"/>
      <c r="C50" s="86"/>
      <c r="D50" s="87"/>
      <c r="E50" s="88"/>
    </row>
    <row r="51" spans="1:6" ht="13.5" thickBot="1" x14ac:dyDescent="0.25">
      <c r="A51" s="69"/>
      <c r="C51" s="11"/>
      <c r="D51" s="5"/>
      <c r="E51" s="70"/>
    </row>
    <row r="52" spans="1:6" ht="13.5" thickBot="1" x14ac:dyDescent="0.25">
      <c r="A52" s="78" t="s">
        <v>12</v>
      </c>
      <c r="C52" s="12">
        <v>0.19</v>
      </c>
      <c r="D52" s="79" t="e">
        <f>D49*C52</f>
        <v>#VALUE!</v>
      </c>
      <c r="E52" s="80" t="s">
        <v>7</v>
      </c>
    </row>
    <row r="53" spans="1:6" x14ac:dyDescent="0.2">
      <c r="A53" s="77" t="s">
        <v>13</v>
      </c>
      <c r="B53" s="13"/>
      <c r="C53" s="13"/>
      <c r="D53" s="14" t="e">
        <f>D52+D49</f>
        <v>#VALUE!</v>
      </c>
      <c r="E53" s="81" t="s">
        <v>7</v>
      </c>
    </row>
    <row r="54" spans="1:6" ht="13.5" thickBot="1" x14ac:dyDescent="0.25">
      <c r="A54" s="69"/>
      <c r="D54" s="5"/>
      <c r="E54" s="70"/>
    </row>
    <row r="55" spans="1:6" ht="26.25" customHeight="1" thickBot="1" x14ac:dyDescent="0.25">
      <c r="A55" s="129" t="s">
        <v>77</v>
      </c>
      <c r="B55" s="130"/>
      <c r="C55" s="130"/>
      <c r="D55" s="130"/>
      <c r="E55" s="131"/>
    </row>
    <row r="56" spans="1:6" ht="14.45" customHeight="1" x14ac:dyDescent="0.2">
      <c r="A56" s="82"/>
      <c r="B56" s="132" t="s">
        <v>14</v>
      </c>
      <c r="C56" s="132"/>
      <c r="D56" s="132"/>
      <c r="E56" s="133"/>
    </row>
    <row r="57" spans="1:6" x14ac:dyDescent="0.2">
      <c r="A57" s="71"/>
      <c r="B57" s="134"/>
      <c r="C57" s="134"/>
      <c r="D57" s="134"/>
      <c r="E57" s="135"/>
    </row>
    <row r="58" spans="1:6" x14ac:dyDescent="0.2">
      <c r="A58" s="71"/>
      <c r="B58" s="61"/>
      <c r="C58" s="61"/>
      <c r="D58" s="61"/>
      <c r="E58" s="68"/>
    </row>
    <row r="59" spans="1:6" s="3" customFormat="1" ht="15" customHeight="1" x14ac:dyDescent="0.2">
      <c r="A59" s="120"/>
      <c r="B59" s="121"/>
      <c r="C59" s="126"/>
      <c r="D59" s="126"/>
      <c r="E59" s="121"/>
      <c r="F59" s="1"/>
    </row>
    <row r="60" spans="1:6" s="3" customFormat="1" x14ac:dyDescent="0.2">
      <c r="A60" s="122"/>
      <c r="B60" s="123"/>
      <c r="C60" s="127"/>
      <c r="D60" s="127"/>
      <c r="E60" s="123"/>
      <c r="F60" s="1"/>
    </row>
    <row r="61" spans="1:6" s="3" customFormat="1" x14ac:dyDescent="0.2">
      <c r="A61" s="124"/>
      <c r="B61" s="125"/>
      <c r="C61" s="128"/>
      <c r="D61" s="128"/>
      <c r="E61" s="125"/>
      <c r="F61" s="1"/>
    </row>
    <row r="62" spans="1:6" s="3" customFormat="1" x14ac:dyDescent="0.2">
      <c r="A62" s="58" t="s">
        <v>50</v>
      </c>
      <c r="B62" s="15"/>
      <c r="C62" s="59" t="s">
        <v>49</v>
      </c>
      <c r="D62" s="59"/>
      <c r="E62" s="15"/>
      <c r="F62" s="1"/>
    </row>
  </sheetData>
  <sheetProtection algorithmName="SHA-512" hashValue="JlNG1JY6+tMvd+bNjacil15hCuRy3gB+25ARWesxkopHm6UG/J7bnqJAWo9RpFRJFWlYEUbOIrbbksnIKlD7rA==" saltValue="XpiEnqMJB4miI4NDm6b79Q==" spinCount="100000" sheet="1" selectLockedCells="1"/>
  <mergeCells count="14">
    <mergeCell ref="A23:E23"/>
    <mergeCell ref="A1:E1"/>
    <mergeCell ref="A6:E7"/>
    <mergeCell ref="A15:E15"/>
    <mergeCell ref="A19:E19"/>
    <mergeCell ref="A2:E4"/>
    <mergeCell ref="A5:E5"/>
    <mergeCell ref="A27:E27"/>
    <mergeCell ref="A59:B61"/>
    <mergeCell ref="C59:E61"/>
    <mergeCell ref="A37:E37"/>
    <mergeCell ref="A55:E55"/>
    <mergeCell ref="B56:E57"/>
    <mergeCell ref="A32:E32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  <headerFooter>
    <oddHeader>&amp;LGR-030-TW-2026&amp;CObjekt-/Tragwerksplanung
Bertolt-Brecht-Str. 8-15&amp;R&amp;D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Gebäude und Innenräume</vt:lpstr>
      <vt:lpstr>Tragwerksplanung</vt:lpstr>
      <vt:lpstr>Elektro</vt:lpstr>
      <vt:lpstr>Freianlagen</vt:lpstr>
      <vt:lpstr>Besondere Leistungen</vt:lpstr>
      <vt:lpstr>Zusammenfassung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Güttler</dc:creator>
  <cp:lastModifiedBy>Andreas Güttler</cp:lastModifiedBy>
  <cp:lastPrinted>2026-07-20T11:53:09Z</cp:lastPrinted>
  <dcterms:created xsi:type="dcterms:W3CDTF">2019-09-26T08:10:31Z</dcterms:created>
  <dcterms:modified xsi:type="dcterms:W3CDTF">2026-07-20T12:01:38Z</dcterms:modified>
</cp:coreProperties>
</file>