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etriebswirtschaft\Einkauf Materialwirtschaft\PROJEKTDOKUMENTATION\2026\2026-10 SB Notstromaggregat\"/>
    </mc:Choice>
  </mc:AlternateContent>
  <xr:revisionPtr revIDLastSave="0" documentId="13_ncr:1_{2A47AD30-7EA9-413F-8993-DCB8EEA882B9}" xr6:coauthVersionLast="47" xr6:coauthVersionMax="47" xr10:uidLastSave="{00000000-0000-0000-0000-000000000000}"/>
  <bookViews>
    <workbookView xWindow="-120" yWindow="-120" windowWidth="29040" windowHeight="15720" activeTab="2" xr2:uid="{4292F3C1-0315-4576-9A86-6F3A8D0EA559}"/>
  </bookViews>
  <sheets>
    <sheet name="Leistungsverzeichnis 1." sheetId="1" r:id="rId1"/>
    <sheet name="Zusammenstellung 1." sheetId="5" r:id="rId2"/>
    <sheet name="Zusammenstellung Gesamt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" l="1"/>
  <c r="G141" i="1" s="1"/>
  <c r="G124" i="1"/>
  <c r="G127" i="1" s="1"/>
  <c r="G43" i="5" s="1"/>
  <c r="G114" i="1"/>
  <c r="G117" i="1" s="1"/>
  <c r="G40" i="5" s="1"/>
  <c r="G105" i="1"/>
  <c r="G108" i="1" s="1"/>
  <c r="G37" i="5" s="1"/>
  <c r="G96" i="1"/>
  <c r="G99" i="1" s="1"/>
  <c r="G34" i="5" s="1"/>
  <c r="G87" i="1"/>
  <c r="G90" i="1" s="1"/>
  <c r="G31" i="5" s="1"/>
  <c r="G77" i="1"/>
  <c r="G67" i="1"/>
  <c r="G57" i="1"/>
  <c r="G42" i="1"/>
  <c r="G27" i="1"/>
  <c r="B43" i="5"/>
  <c r="B40" i="5"/>
  <c r="B37" i="5"/>
  <c r="B34" i="5"/>
  <c r="B31" i="5"/>
  <c r="B28" i="5"/>
  <c r="B25" i="5"/>
  <c r="C141" i="1"/>
  <c r="C127" i="1"/>
  <c r="C117" i="1"/>
  <c r="C108" i="1"/>
  <c r="C99" i="1"/>
  <c r="C90" i="1"/>
  <c r="G80" i="1" l="1"/>
  <c r="G28" i="5" s="1"/>
  <c r="C80" i="1"/>
  <c r="G70" i="1"/>
  <c r="G25" i="5" s="1"/>
  <c r="C70" i="1"/>
  <c r="C132" i="1"/>
  <c r="G60" i="1"/>
  <c r="G22" i="5" s="1"/>
  <c r="G45" i="1" l="1"/>
  <c r="G19" i="5" s="1"/>
  <c r="G30" i="1"/>
  <c r="G131" i="1" l="1"/>
  <c r="G16" i="5"/>
  <c r="G46" i="5" s="1"/>
  <c r="C30" i="1"/>
  <c r="C19" i="8"/>
  <c r="B16" i="8"/>
  <c r="B14" i="8"/>
  <c r="B10" i="8"/>
  <c r="A2" i="8"/>
  <c r="A2" i="5"/>
  <c r="B22" i="5"/>
  <c r="B19" i="5"/>
  <c r="B10" i="5"/>
  <c r="B16" i="5"/>
  <c r="B14" i="5"/>
  <c r="C46" i="5" s="1"/>
  <c r="C60" i="1"/>
  <c r="C45" i="1"/>
  <c r="G16" i="8" l="1"/>
  <c r="G19" i="8" l="1"/>
  <c r="G23" i="8" s="1"/>
  <c r="G26" i="8" s="1"/>
  <c r="G29" i="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<sst xmlns="http://schemas.openxmlformats.org/spreadsheetml/2006/main" count="195" uniqueCount="89">
  <si>
    <t>Freiburger Verkehrs AG</t>
  </si>
  <si>
    <t>Besanconallee 99</t>
  </si>
  <si>
    <t>79111 Freiburg</t>
  </si>
  <si>
    <t>Leistungsverzeichnis</t>
  </si>
  <si>
    <t>Projekt:</t>
  </si>
  <si>
    <t>Auftrag:</t>
  </si>
  <si>
    <t>Ordnungszahl</t>
  </si>
  <si>
    <t>Leistungsbeschreibung</t>
  </si>
  <si>
    <t>Menge</t>
  </si>
  <si>
    <t>ME</t>
  </si>
  <si>
    <t>Einheitspreis 
in EUR</t>
  </si>
  <si>
    <t>Gesamtbetrag 
in EUR</t>
  </si>
  <si>
    <t>1.</t>
  </si>
  <si>
    <t>1.1</t>
  </si>
  <si>
    <t>...................................</t>
  </si>
  <si>
    <t>Summe 1.1</t>
  </si>
  <si>
    <t>1.2</t>
  </si>
  <si>
    <t>Summe 1.2</t>
  </si>
  <si>
    <t>1.3</t>
  </si>
  <si>
    <t>Summe 1.3</t>
  </si>
  <si>
    <t>Summe 1.</t>
  </si>
  <si>
    <t>Zusammenstellung</t>
  </si>
  <si>
    <t>LV</t>
  </si>
  <si>
    <t>Summe LV</t>
  </si>
  <si>
    <t>Summe netto</t>
  </si>
  <si>
    <t>zzgl. gesetzliche MwSt. in Höhe von 19,00 %</t>
  </si>
  <si>
    <t>Summe brutto</t>
  </si>
  <si>
    <t>________________________</t>
  </si>
  <si>
    <t>_______________________________</t>
  </si>
  <si>
    <t>_________________________________</t>
  </si>
  <si>
    <t>(Ort)</t>
  </si>
  <si>
    <t>(Datum)</t>
  </si>
  <si>
    <t>(rechtsgültige Unterschrift)</t>
  </si>
  <si>
    <t>Schauinslandbahn</t>
  </si>
  <si>
    <t>Lieferung, Montage und Inbetriebnahme eines stationären Notstromaggregats 70 kVA</t>
  </si>
  <si>
    <t>Notstromversorgung</t>
  </si>
  <si>
    <t>Lieferung und Montage eines stationären Notstromaggregats – 70 kVA</t>
  </si>
  <si>
    <t>Lieferung eines betriebsfertigen, Diesel- und HVO-100-betriebenen Notstromaggregats zur stationären Aufstellung in einem separaten Technikraum innerhalb einer Garagenhalle.</t>
  </si>
  <si>
    <t>Stück</t>
  </si>
  <si>
    <r>
      <rPr>
        <b/>
        <sz val="11"/>
        <rFont val="Myriad Pro"/>
        <family val="2"/>
      </rPr>
      <t>Technische Mindestanforderungen:</t>
    </r>
    <r>
      <rPr>
        <sz val="11"/>
        <rFont val="Myriad Pro"/>
        <family val="2"/>
      </rPr>
      <t xml:space="preserve">
•	Nennscheinleistung: mindestens 70 kVA (Dauerbetrieb)
•	Leistungsfaktor: cos φ = 0,8
•	Nennspannung: 230/400 / TN-S-System
•	Frequenz: 50 Hz
•	Spannungsregelung: AVR oder gleichwertig
•	Frequenzabweichung: max. ±1 % im stationären Betrieb
•	Generator geeignet für Notstrombetrieb (Netzersatzbetrieb)</t>
    </r>
  </si>
  <si>
    <r>
      <rPr>
        <b/>
        <sz val="11"/>
        <rFont val="Myriad Pro"/>
        <family val="2"/>
      </rPr>
      <t>Motor:</t>
    </r>
    <r>
      <rPr>
        <sz val="11"/>
        <rFont val="Myriad Pro"/>
        <family val="2"/>
      </rPr>
      <t xml:space="preserve">
•	Dieselmotor, wassergekühlt, Diesel und HVO-100 geeignet
•	Für Dauerbetrieb geeignet
•	Abgasnorm: mindestens EU Stage V oder gleichwertig
•	Kraftstoff: Diesel nach DIN EN 590 und HVO-100
•	Elektrischer Start inkl. Starterbatterie
•	Automatisches Batterieladegerät</t>
    </r>
  </si>
  <si>
    <r>
      <rPr>
        <b/>
        <sz val="11"/>
        <rFont val="Myriad Pro"/>
        <family val="2"/>
      </rPr>
      <t>Ausführung:</t>
    </r>
    <r>
      <rPr>
        <sz val="11"/>
        <rFont val="Myriad Pro"/>
        <family val="2"/>
      </rPr>
      <t xml:space="preserve">
•	Schallgedämmte Ausführung für Innenaufstellung
•	Integrierte Auffangwanne gemäß WHG
•	Not-Aus-Schalter (im Aggregatraum und am externen Bedientableu im Fahrstand)
•	CE-konform
•	Externes Bedienpult mit Störmeldungen im nebenstehenden Hauptgebäude (Fahrstand)
•	Lieferung und Montage einer normgerechten Öl- und Kraftstoffauffangwanne für das Notstromaggregat und den Kraftstofftank mit Behördenkonformer Dokumentation
•	Montage eines Fundamentes sofern nötig</t>
    </r>
  </si>
  <si>
    <r>
      <rPr>
        <b/>
        <sz val="11"/>
        <rFont val="Myriad Pro"/>
        <family val="2"/>
      </rPr>
      <t>Normen:</t>
    </r>
    <r>
      <rPr>
        <sz val="11"/>
        <rFont val="Myriad Pro"/>
        <family val="2"/>
      </rPr>
      <t xml:space="preserve">
•	DIN EN ISO 8528
•	DIN VDE 0100-551
•	DIN EN 60204-1
•	Maschinenrichtlinie 2006/42/EG
•	WHG, AwSV, BNatSchG</t>
    </r>
  </si>
  <si>
    <t>Kraftstofftank zur Sicherstellung der Mindestlaufzeit</t>
  </si>
  <si>
    <r>
      <t xml:space="preserve">Lieferung und Integration eines Kraftstoffsystems zur Sicherstellung einer </t>
    </r>
    <r>
      <rPr>
        <b/>
        <sz val="11"/>
        <color theme="1"/>
        <rFont val="Myriad Pro"/>
        <family val="2"/>
      </rPr>
      <t>Mindestlaufzeit von 8 Stunden bei 75 % Last</t>
    </r>
    <r>
      <rPr>
        <sz val="11"/>
        <color theme="1"/>
        <rFont val="Myriad Pro"/>
        <family val="2"/>
      </rPr>
      <t>.</t>
    </r>
  </si>
  <si>
    <t>•	Integrierter oder externer Tank
•	Leckagesicherung gemäß WHG
•	Füllstandsanzeige
•	Entlüftung fachgerecht ausgeführt
•	Für Innenaufstellung zugelassen</t>
  </si>
  <si>
    <t>Manuelle Netzumschalteinrichtung (MTS)</t>
  </si>
  <si>
    <t>Anschluss an die bestehenden Netzumschaltelemente im Hauptgebäude zwischen öffentlichem Netz und Notstromversorgung.</t>
  </si>
  <si>
    <t>•	Manueller Start des Aggregats vom externen Bedienpult
•	Manuelle Rückschaltung bei Netzrückkehr vom externen Bedienpult
•	Umschaltzeit: max. 30 Sekunden
•	Manuelle Bedienmöglichkeit
•	Mechanische Verriegelung gegen Parallelschaltung bauseits vorhanden
•	Ausführung gemäß VDE</t>
  </si>
  <si>
    <t>1.4</t>
  </si>
  <si>
    <t>Abgasanlage für Innenaufstellung</t>
  </si>
  <si>
    <t>Lieferung und Montage einer vollständigen Abgasanlage vom Aggregat bis Auslass außerhalb des Gebäudes.</t>
  </si>
  <si>
    <t>•	Abgasleitung inkl. Schalldämpfer, Abgasreinigungsanlage
•	Hitzebeständige Ausführung
•	Wand- oder Deckendurchführung 
•	Befestigungssysteme
•	Einhaltung aller brandschutzrechtlichen Vorgaben</t>
  </si>
  <si>
    <t>pausch.</t>
  </si>
  <si>
    <t>1.5</t>
  </si>
  <si>
    <t>Zuluft- und Abluftanlage für Aggregatraum</t>
  </si>
  <si>
    <t>Herstellung einer ausreichenden Be- und Entlüftung Kühlers des Stromaggregats.</t>
  </si>
  <si>
    <t>•	Zuluft- und Abluftöffnungen oder Kanalsystem
•	Anschluss inkl. Material an die bestehende Zu- und Abluftmaueröffnung 
•	Thermisch und akustisch geeignet
•	Sicherstellung der Motorkühlung
•	Elektrische Zu- und Abluftklappen und Schalldämpfer</t>
  </si>
  <si>
    <t>Summe 1.5</t>
  </si>
  <si>
    <t>Summe 1.4</t>
  </si>
  <si>
    <t>1.6</t>
  </si>
  <si>
    <t>Aufstellung und Montage des Notstromaggregats</t>
  </si>
  <si>
    <t>•	Montage des Aggregats in den Technikraum
•	Fachgerechte Aufstellung auf schwingungsdämpfenden Elementen
•	Ausrichtung und Befestigung
•	Anschluss an Kraftstoff-, Abgas- und Lüftungssysteme</t>
  </si>
  <si>
    <t>Die Raumabtrennung zur Garage wird nach der erfolgreichen Inbetriebnahme des Aggregates bauseitig erfolgen.</t>
  </si>
  <si>
    <t>Summe 1.6</t>
  </si>
  <si>
    <t>1.7</t>
  </si>
  <si>
    <t>Elektrischer Anschluss</t>
  </si>
  <si>
    <t>•	Anschluss des Aggregats an die vorhandene elektrische Anlage
•	Anschluss der Netzumschalteinrichtung
•	Erdung gemäß VDE
•	Funktionsprüfung aller Schutz- und Überwachungseinrichtungen</t>
  </si>
  <si>
    <t>Summe 1.7</t>
  </si>
  <si>
    <t>1.8</t>
  </si>
  <si>
    <t>Inbetriebnahme und Probebetrieb</t>
  </si>
  <si>
    <t>•	Erstinbetriebnahme des Aggregats
•	Funktionsprüfung im Netz- und Notstrombetrieb
•	Probebetrieb unter Last
•	Prüfung der automatischen Umschaltung
•	Dokumentation der Messergebnisse</t>
  </si>
  <si>
    <t>Summe 1.8</t>
  </si>
  <si>
    <t>1.9</t>
  </si>
  <si>
    <t>Einweisung des Bedienpersonals</t>
  </si>
  <si>
    <t>•	Einweisung von mindestens 3 Gruppen á 6 Personen
•	Bedienung, Sicherheit, Wartung
•	Übergabe eines Einweisungsprotokolls</t>
  </si>
  <si>
    <t>Summe 1.9</t>
  </si>
  <si>
    <t>1.10</t>
  </si>
  <si>
    <t>Dokumentation</t>
  </si>
  <si>
    <t>Lieferung der vollständigen technischen Dokumentation in deutscher Sprache:</t>
  </si>
  <si>
    <t>•	Bedienungs- und Wartungsanleitungen
•	Schaltpläne
•	Konformitätserklärungen
•	Wartungsplan
•	Ersatzteilliste</t>
  </si>
  <si>
    <t>Summe 1.10</t>
  </si>
  <si>
    <t>Option: Jahreswartung</t>
  </si>
  <si>
    <t>1.11*</t>
  </si>
  <si>
    <t>•	Ölwechsel
•	Filterwechsel
•	Generatorprüfung
•	Filterwechel
•	Ventilspielprüfung
•	VDE Prüfung
•	Überprüfung der Abgaswege
•	Überprüfung der Kraftstoffleitungen
•	Überprüfung der Auffangwanne(n)
•	Sonstige Punkte nach Herstellervorgaben einschließlich Materialien</t>
  </si>
  <si>
    <t>*Optionale Positionen fließen nicht in die Preiswertung ein.</t>
  </si>
  <si>
    <t>.....................................................................................................</t>
  </si>
  <si>
    <t>Typ:</t>
  </si>
  <si>
    <t>Fabrikat: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</si>
</sst>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Myriad Pro"/>
      <family val="2"/>
    </font>
    <font>
      <sz val="12"/>
      <color rgb="FFFF0000"/>
      <name val="Myriad Pro"/>
      <family val="2"/>
    </font>
    <font>
      <b/>
      <sz val="12"/>
      <color theme="1"/>
      <name val="Myriad Pro"/>
      <family val="2"/>
    </font>
    <font>
      <b/>
      <sz val="12"/>
      <color rgb="FFFF0000"/>
      <name val="Myriad Pro"/>
      <family val="2"/>
    </font>
    <font>
      <b/>
      <sz val="14"/>
      <color theme="1"/>
      <name val="Myriad Pro"/>
      <family val="2"/>
    </font>
    <font>
      <sz val="12"/>
      <name val="Myriad Pro"/>
      <family val="2"/>
    </font>
    <font>
      <b/>
      <sz val="12"/>
      <name val="Myriad Pro"/>
      <family val="2"/>
    </font>
    <font>
      <sz val="12"/>
      <color theme="3" tint="0.89999084444715716"/>
      <name val="Myriad Pro"/>
      <family val="2"/>
    </font>
    <font>
      <b/>
      <sz val="14"/>
      <name val="Myriad Pro"/>
      <family val="2"/>
    </font>
    <font>
      <sz val="11"/>
      <name val="Myriad Pro"/>
      <family val="2"/>
    </font>
    <font>
      <b/>
      <sz val="11"/>
      <color theme="1"/>
      <name val="Aptos"/>
      <family val="2"/>
    </font>
    <font>
      <b/>
      <sz val="11"/>
      <name val="Aptos Narrow"/>
      <family val="2"/>
      <scheme val="minor"/>
    </font>
    <font>
      <b/>
      <sz val="11"/>
      <name val="Myriad Pro"/>
      <family val="2"/>
    </font>
    <font>
      <sz val="11"/>
      <name val="Aptos Narrow"/>
      <family val="2"/>
      <scheme val="minor"/>
    </font>
    <font>
      <b/>
      <sz val="11"/>
      <color theme="1"/>
      <name val="Myriad Pro"/>
      <family val="2"/>
    </font>
    <font>
      <sz val="11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/>
    <xf numFmtId="49" fontId="5" fillId="0" borderId="0" xfId="0" applyNumberFormat="1" applyFont="1" applyAlignment="1">
      <alignment vertical="top"/>
    </xf>
    <xf numFmtId="49" fontId="5" fillId="0" borderId="2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5" fillId="0" borderId="2" xfId="0" applyNumberFormat="1" applyFont="1" applyBorder="1" applyAlignment="1">
      <alignment horizontal="right" vertical="top" wrapText="1"/>
    </xf>
    <xf numFmtId="164" fontId="6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4" fontId="9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5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2" borderId="0" xfId="0" applyFont="1" applyFill="1" applyAlignment="1" applyProtection="1">
      <alignment horizontal="left" vertical="top"/>
      <protection locked="0"/>
    </xf>
    <xf numFmtId="164" fontId="8" fillId="2" borderId="0" xfId="0" applyNumberFormat="1" applyFont="1" applyFill="1" applyAlignment="1" applyProtection="1">
      <alignment horizontal="right" vertical="top"/>
      <protection locked="0"/>
    </xf>
    <xf numFmtId="164" fontId="10" fillId="2" borderId="0" xfId="0" applyNumberFormat="1" applyFont="1" applyFill="1" applyAlignment="1" applyProtection="1">
      <alignment horizontal="right" vertical="top"/>
      <protection locked="0"/>
    </xf>
    <xf numFmtId="49" fontId="8" fillId="2" borderId="0" xfId="0" applyNumberFormat="1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1018-2D17-452E-A55D-8EDCF3E1D770}">
  <dimension ref="A1:G144"/>
  <sheetViews>
    <sheetView topLeftCell="A128" zoomScaleNormal="100" workbookViewId="0">
      <selection activeCell="F138" sqref="F138"/>
    </sheetView>
  </sheetViews>
  <sheetFormatPr baseColWidth="10" defaultRowHeight="15.75" x14ac:dyDescent="0.25"/>
  <cols>
    <col min="1" max="1" width="15.28515625" style="15" customWidth="1"/>
    <col min="2" max="2" width="14.7109375" style="1" customWidth="1"/>
    <col min="3" max="3" width="44.140625" style="1" customWidth="1"/>
    <col min="4" max="4" width="12" style="3" customWidth="1"/>
    <col min="5" max="5" width="8.42578125" style="1" customWidth="1"/>
    <col min="6" max="6" width="15.7109375" style="21" customWidth="1"/>
    <col min="7" max="7" width="15.7109375" style="17" customWidth="1"/>
  </cols>
  <sheetData>
    <row r="1" spans="1:7" x14ac:dyDescent="0.25">
      <c r="A1" s="58" t="s">
        <v>0</v>
      </c>
      <c r="B1" s="58"/>
      <c r="C1" s="4"/>
      <c r="F1" s="60" t="e" vm="1">
        <v>#VALUE!</v>
      </c>
      <c r="G1" s="60"/>
    </row>
    <row r="2" spans="1:7" x14ac:dyDescent="0.25">
      <c r="A2" s="29" t="s">
        <v>33</v>
      </c>
      <c r="C2" s="4"/>
      <c r="F2" s="60"/>
      <c r="G2" s="60"/>
    </row>
    <row r="3" spans="1:7" x14ac:dyDescent="0.25">
      <c r="A3" s="58" t="s">
        <v>1</v>
      </c>
      <c r="B3" s="58"/>
      <c r="C3" s="4"/>
      <c r="F3" s="60"/>
      <c r="G3" s="60"/>
    </row>
    <row r="4" spans="1:7" x14ac:dyDescent="0.25">
      <c r="A4" s="58" t="s">
        <v>2</v>
      </c>
      <c r="B4" s="58"/>
      <c r="C4" s="4"/>
    </row>
    <row r="6" spans="1:7" s="2" customFormat="1" ht="18.75" x14ac:dyDescent="0.3">
      <c r="A6" s="59" t="s">
        <v>3</v>
      </c>
      <c r="B6" s="59"/>
      <c r="C6" s="59"/>
      <c r="D6" s="59"/>
      <c r="E6" s="59"/>
      <c r="F6" s="59"/>
      <c r="G6" s="59"/>
    </row>
    <row r="7" spans="1:7" s="2" customFormat="1" ht="18.75" x14ac:dyDescent="0.3">
      <c r="A7" s="54"/>
      <c r="B7" s="54"/>
      <c r="C7" s="54"/>
      <c r="D7" s="54"/>
      <c r="E7" s="54"/>
      <c r="F7" s="54"/>
      <c r="G7" s="54"/>
    </row>
    <row r="9" spans="1:7" x14ac:dyDescent="0.25">
      <c r="A9" s="13" t="s">
        <v>4</v>
      </c>
      <c r="B9" s="11"/>
      <c r="C9" s="11"/>
    </row>
    <row r="10" spans="1:7" x14ac:dyDescent="0.25">
      <c r="A10" s="13" t="s">
        <v>5</v>
      </c>
      <c r="B10" s="44" t="s">
        <v>34</v>
      </c>
      <c r="C10" s="11"/>
    </row>
    <row r="12" spans="1:7" s="9" customFormat="1" ht="31.5" x14ac:dyDescent="0.25">
      <c r="A12" s="14" t="s">
        <v>6</v>
      </c>
      <c r="B12" s="55" t="s">
        <v>7</v>
      </c>
      <c r="C12" s="55"/>
      <c r="D12" s="8" t="s">
        <v>8</v>
      </c>
      <c r="E12" s="7" t="s">
        <v>9</v>
      </c>
      <c r="F12" s="22" t="s">
        <v>10</v>
      </c>
      <c r="G12" s="18" t="s">
        <v>11</v>
      </c>
    </row>
    <row r="14" spans="1:7" s="12" customFormat="1" x14ac:dyDescent="0.25">
      <c r="A14" s="13" t="s">
        <v>12</v>
      </c>
      <c r="B14" s="31" t="s">
        <v>35</v>
      </c>
      <c r="C14" s="11"/>
      <c r="D14" s="11"/>
      <c r="E14" s="11"/>
      <c r="F14" s="11"/>
      <c r="G14" s="19"/>
    </row>
    <row r="16" spans="1:7" s="45" customFormat="1" x14ac:dyDescent="0.25">
      <c r="A16" s="30" t="s">
        <v>13</v>
      </c>
      <c r="B16" s="31" t="s">
        <v>36</v>
      </c>
      <c r="C16" s="31"/>
      <c r="D16" s="31"/>
      <c r="E16" s="31"/>
      <c r="F16" s="31"/>
      <c r="G16" s="32"/>
    </row>
    <row r="17" spans="1:7" s="45" customFormat="1" ht="31.5" customHeight="1" x14ac:dyDescent="0.25">
      <c r="A17" s="30"/>
      <c r="B17" s="56" t="s">
        <v>37</v>
      </c>
      <c r="C17" s="56"/>
      <c r="D17" s="56"/>
      <c r="E17" s="56"/>
      <c r="F17" s="56"/>
      <c r="G17" s="32"/>
    </row>
    <row r="18" spans="1:7" s="45" customFormat="1" ht="123" customHeight="1" x14ac:dyDescent="0.25">
      <c r="A18" s="30"/>
      <c r="B18" s="56" t="s">
        <v>39</v>
      </c>
      <c r="C18" s="56"/>
      <c r="D18" s="56"/>
      <c r="E18" s="56"/>
      <c r="F18" s="56"/>
      <c r="G18" s="32"/>
    </row>
    <row r="19" spans="1:7" s="45" customFormat="1" ht="110.25" customHeight="1" x14ac:dyDescent="0.25">
      <c r="A19" s="30"/>
      <c r="B19" s="56" t="s">
        <v>40</v>
      </c>
      <c r="C19" s="56"/>
      <c r="D19" s="56"/>
      <c r="E19" s="56"/>
      <c r="F19" s="56"/>
      <c r="G19" s="32"/>
    </row>
    <row r="20" spans="1:7" s="46" customFormat="1" ht="141" customHeight="1" x14ac:dyDescent="0.25">
      <c r="A20" s="33"/>
      <c r="B20" s="56" t="s">
        <v>41</v>
      </c>
      <c r="C20" s="57"/>
      <c r="D20" s="57"/>
      <c r="E20" s="57"/>
      <c r="F20" s="57"/>
      <c r="G20" s="21"/>
    </row>
    <row r="21" spans="1:7" s="46" customFormat="1" ht="94.5" customHeight="1" x14ac:dyDescent="0.25">
      <c r="A21" s="33"/>
      <c r="B21" s="56" t="s">
        <v>42</v>
      </c>
      <c r="C21" s="57"/>
      <c r="D21" s="57"/>
      <c r="E21" s="57"/>
      <c r="F21" s="57"/>
      <c r="G21" s="21"/>
    </row>
    <row r="22" spans="1:7" s="46" customFormat="1" x14ac:dyDescent="0.25">
      <c r="A22" s="33"/>
      <c r="B22" s="49"/>
      <c r="C22" s="50"/>
      <c r="D22" s="50"/>
      <c r="E22" s="50"/>
      <c r="F22" s="50"/>
      <c r="G22" s="21"/>
    </row>
    <row r="23" spans="1:7" s="46" customFormat="1" x14ac:dyDescent="0.25">
      <c r="A23" s="33"/>
      <c r="B23" s="49" t="s">
        <v>88</v>
      </c>
      <c r="C23" s="70"/>
      <c r="D23" s="50"/>
      <c r="E23" s="50"/>
      <c r="F23" s="50"/>
      <c r="G23" s="21"/>
    </row>
    <row r="24" spans="1:7" s="46" customFormat="1" x14ac:dyDescent="0.25">
      <c r="A24" s="33"/>
      <c r="C24" s="50" t="s">
        <v>86</v>
      </c>
      <c r="D24" s="50"/>
      <c r="E24" s="50"/>
      <c r="F24" s="50"/>
      <c r="G24" s="21"/>
    </row>
    <row r="25" spans="1:7" s="46" customFormat="1" x14ac:dyDescent="0.25">
      <c r="A25" s="33"/>
      <c r="B25" s="46" t="s">
        <v>87</v>
      </c>
      <c r="C25" s="70"/>
      <c r="D25" s="50"/>
      <c r="E25" s="50"/>
      <c r="F25" s="50"/>
      <c r="G25" s="21"/>
    </row>
    <row r="26" spans="1:7" s="46" customFormat="1" x14ac:dyDescent="0.25">
      <c r="A26" s="33"/>
      <c r="B26" s="49"/>
      <c r="C26" s="50" t="s">
        <v>86</v>
      </c>
      <c r="D26" s="50"/>
      <c r="E26" s="50"/>
      <c r="F26" s="50"/>
      <c r="G26" s="21"/>
    </row>
    <row r="27" spans="1:7" s="46" customFormat="1" x14ac:dyDescent="0.25">
      <c r="A27" s="33"/>
      <c r="B27" s="27"/>
      <c r="C27" s="27"/>
      <c r="D27" s="28">
        <v>1</v>
      </c>
      <c r="E27" s="29" t="s">
        <v>38</v>
      </c>
      <c r="F27" s="71"/>
      <c r="G27" s="21">
        <f>F27*D27</f>
        <v>0</v>
      </c>
    </row>
    <row r="28" spans="1:7" x14ac:dyDescent="0.25">
      <c r="B28" s="6"/>
      <c r="C28" s="6"/>
      <c r="D28" s="23"/>
      <c r="E28" s="6"/>
      <c r="F28" s="24" t="s">
        <v>14</v>
      </c>
      <c r="G28" s="25" t="s">
        <v>14</v>
      </c>
    </row>
    <row r="30" spans="1:7" x14ac:dyDescent="0.25">
      <c r="B30" s="10" t="s">
        <v>15</v>
      </c>
      <c r="C30" s="31" t="str">
        <f>B16</f>
        <v>Lieferung und Montage eines stationären Notstromaggregats – 70 kVA</v>
      </c>
      <c r="D30" s="31"/>
      <c r="G30" s="20">
        <f>G27</f>
        <v>0</v>
      </c>
    </row>
    <row r="31" spans="1:7" x14ac:dyDescent="0.25">
      <c r="G31" s="17" t="s">
        <v>14</v>
      </c>
    </row>
    <row r="34" spans="1:7" x14ac:dyDescent="0.25">
      <c r="A34" s="13" t="s">
        <v>16</v>
      </c>
      <c r="B34" s="47" t="s">
        <v>43</v>
      </c>
      <c r="C34" s="11"/>
      <c r="D34" s="11"/>
      <c r="E34" s="11"/>
      <c r="F34" s="11"/>
      <c r="G34" s="19"/>
    </row>
    <row r="35" spans="1:7" ht="32.25" customHeight="1" x14ac:dyDescent="0.25">
      <c r="A35" s="13"/>
      <c r="B35" s="53" t="s">
        <v>44</v>
      </c>
      <c r="C35" s="53"/>
      <c r="D35" s="53"/>
      <c r="E35" s="53"/>
      <c r="F35" s="53"/>
      <c r="G35" s="19"/>
    </row>
    <row r="36" spans="1:7" ht="78.75" customHeight="1" x14ac:dyDescent="0.25">
      <c r="A36" s="13"/>
      <c r="B36" s="53" t="s">
        <v>45</v>
      </c>
      <c r="C36" s="53"/>
      <c r="D36" s="53"/>
      <c r="E36" s="53"/>
      <c r="F36" s="53"/>
      <c r="G36" s="19"/>
    </row>
    <row r="37" spans="1:7" s="46" customFormat="1" x14ac:dyDescent="0.25">
      <c r="A37" s="33"/>
      <c r="B37" s="49"/>
      <c r="C37" s="50"/>
      <c r="D37" s="50"/>
      <c r="E37" s="50"/>
      <c r="F37" s="50"/>
      <c r="G37" s="21"/>
    </row>
    <row r="38" spans="1:7" s="46" customFormat="1" x14ac:dyDescent="0.25">
      <c r="A38" s="33"/>
      <c r="B38" s="49" t="s">
        <v>88</v>
      </c>
      <c r="C38" s="70"/>
      <c r="D38" s="50"/>
      <c r="E38" s="50"/>
      <c r="F38" s="50"/>
      <c r="G38" s="21"/>
    </row>
    <row r="39" spans="1:7" s="46" customFormat="1" x14ac:dyDescent="0.25">
      <c r="A39" s="33"/>
      <c r="C39" s="50" t="s">
        <v>86</v>
      </c>
      <c r="D39" s="50"/>
      <c r="E39" s="50"/>
      <c r="F39" s="50"/>
      <c r="G39" s="21"/>
    </row>
    <row r="40" spans="1:7" s="46" customFormat="1" x14ac:dyDescent="0.25">
      <c r="A40" s="33"/>
      <c r="B40" s="46" t="s">
        <v>87</v>
      </c>
      <c r="C40" s="70"/>
      <c r="D40" s="50"/>
      <c r="E40" s="50"/>
      <c r="F40" s="50"/>
      <c r="G40" s="21"/>
    </row>
    <row r="41" spans="1:7" s="46" customFormat="1" x14ac:dyDescent="0.25">
      <c r="A41" s="33"/>
      <c r="B41" s="49"/>
      <c r="C41" s="50" t="s">
        <v>86</v>
      </c>
      <c r="D41" s="50"/>
      <c r="E41" s="50"/>
      <c r="F41" s="50"/>
      <c r="G41" s="21"/>
    </row>
    <row r="42" spans="1:7" x14ac:dyDescent="0.25">
      <c r="B42" s="5"/>
      <c r="C42" s="5"/>
      <c r="D42" s="28">
        <v>1</v>
      </c>
      <c r="E42" s="29" t="s">
        <v>38</v>
      </c>
      <c r="F42" s="72"/>
      <c r="G42" s="21">
        <f>F42*D42</f>
        <v>0</v>
      </c>
    </row>
    <row r="43" spans="1:7" x14ac:dyDescent="0.25">
      <c r="B43" s="6"/>
      <c r="C43" s="6"/>
      <c r="D43" s="23"/>
      <c r="E43" s="6"/>
      <c r="F43" s="24" t="s">
        <v>14</v>
      </c>
      <c r="G43" s="25" t="s">
        <v>14</v>
      </c>
    </row>
    <row r="45" spans="1:7" x14ac:dyDescent="0.25">
      <c r="B45" s="10" t="s">
        <v>17</v>
      </c>
      <c r="C45" s="31" t="str">
        <f>B34</f>
        <v>Kraftstofftank zur Sicherstellung der Mindestlaufzeit</v>
      </c>
      <c r="D45" s="31"/>
      <c r="G45" s="20">
        <f>G42</f>
        <v>0</v>
      </c>
    </row>
    <row r="46" spans="1:7" x14ac:dyDescent="0.25">
      <c r="G46" s="17" t="s">
        <v>14</v>
      </c>
    </row>
    <row r="49" spans="1:7" x14ac:dyDescent="0.25">
      <c r="A49" s="13" t="s">
        <v>18</v>
      </c>
      <c r="B49" s="47" t="s">
        <v>46</v>
      </c>
      <c r="C49" s="11"/>
      <c r="D49" s="11"/>
      <c r="E49" s="11"/>
      <c r="F49" s="11"/>
      <c r="G49" s="19"/>
    </row>
    <row r="50" spans="1:7" ht="30.75" customHeight="1" x14ac:dyDescent="0.25">
      <c r="A50" s="13"/>
      <c r="B50" s="53" t="s">
        <v>47</v>
      </c>
      <c r="C50" s="53"/>
      <c r="D50" s="53"/>
      <c r="E50" s="53"/>
      <c r="F50" s="53"/>
      <c r="G50" s="19"/>
    </row>
    <row r="51" spans="1:7" ht="94.5" customHeight="1" x14ac:dyDescent="0.25">
      <c r="A51" s="13"/>
      <c r="B51" s="53" t="s">
        <v>48</v>
      </c>
      <c r="C51" s="53"/>
      <c r="D51" s="53"/>
      <c r="E51" s="53"/>
      <c r="F51" s="53"/>
      <c r="G51" s="19"/>
    </row>
    <row r="52" spans="1:7" s="46" customFormat="1" x14ac:dyDescent="0.25">
      <c r="A52" s="33"/>
      <c r="B52" s="49"/>
      <c r="C52" s="50"/>
      <c r="D52" s="50"/>
      <c r="E52" s="50"/>
      <c r="F52" s="50"/>
      <c r="G52" s="21"/>
    </row>
    <row r="53" spans="1:7" s="46" customFormat="1" x14ac:dyDescent="0.25">
      <c r="A53" s="33"/>
      <c r="B53" s="49" t="s">
        <v>88</v>
      </c>
      <c r="C53" s="70"/>
      <c r="D53" s="50"/>
      <c r="E53" s="50"/>
      <c r="F53" s="50"/>
      <c r="G53" s="21"/>
    </row>
    <row r="54" spans="1:7" s="46" customFormat="1" x14ac:dyDescent="0.25">
      <c r="A54" s="33"/>
      <c r="C54" s="50" t="s">
        <v>86</v>
      </c>
      <c r="D54" s="50"/>
      <c r="E54" s="50"/>
      <c r="F54" s="50"/>
      <c r="G54" s="21"/>
    </row>
    <row r="55" spans="1:7" s="46" customFormat="1" x14ac:dyDescent="0.25">
      <c r="A55" s="33"/>
      <c r="B55" s="46" t="s">
        <v>87</v>
      </c>
      <c r="C55" s="70"/>
      <c r="D55" s="50"/>
      <c r="E55" s="50"/>
      <c r="F55" s="50"/>
      <c r="G55" s="21"/>
    </row>
    <row r="56" spans="1:7" s="46" customFormat="1" x14ac:dyDescent="0.25">
      <c r="A56" s="33"/>
      <c r="B56" s="49"/>
      <c r="C56" s="50" t="s">
        <v>86</v>
      </c>
      <c r="D56" s="50"/>
      <c r="E56" s="50"/>
      <c r="F56" s="50"/>
      <c r="G56" s="21"/>
    </row>
    <row r="57" spans="1:7" x14ac:dyDescent="0.25">
      <c r="B57" s="5"/>
      <c r="C57" s="5"/>
      <c r="D57" s="28">
        <v>1</v>
      </c>
      <c r="E57" s="29" t="s">
        <v>38</v>
      </c>
      <c r="F57" s="72"/>
      <c r="G57" s="21">
        <f>F57*D57</f>
        <v>0</v>
      </c>
    </row>
    <row r="58" spans="1:7" x14ac:dyDescent="0.25">
      <c r="B58" s="6"/>
      <c r="C58" s="6"/>
      <c r="D58" s="23"/>
      <c r="E58" s="6"/>
      <c r="F58" s="24" t="s">
        <v>14</v>
      </c>
      <c r="G58" s="25" t="s">
        <v>14</v>
      </c>
    </row>
    <row r="60" spans="1:7" x14ac:dyDescent="0.25">
      <c r="B60" s="10" t="s">
        <v>19</v>
      </c>
      <c r="C60" s="51" t="str">
        <f>B49</f>
        <v>Manuelle Netzumschalteinrichtung (MTS)</v>
      </c>
      <c r="D60" s="51"/>
      <c r="G60" s="20">
        <f>G57</f>
        <v>0</v>
      </c>
    </row>
    <row r="61" spans="1:7" x14ac:dyDescent="0.25">
      <c r="G61" s="17" t="s">
        <v>14</v>
      </c>
    </row>
    <row r="64" spans="1:7" x14ac:dyDescent="0.25">
      <c r="A64" s="13" t="s">
        <v>49</v>
      </c>
      <c r="B64" s="47" t="s">
        <v>50</v>
      </c>
      <c r="C64" s="11"/>
      <c r="D64" s="11"/>
      <c r="E64" s="11"/>
      <c r="F64" s="11"/>
      <c r="G64" s="19"/>
    </row>
    <row r="65" spans="1:7" ht="32.25" customHeight="1" x14ac:dyDescent="0.25">
      <c r="A65" s="13"/>
      <c r="B65" s="53" t="s">
        <v>51</v>
      </c>
      <c r="C65" s="53"/>
      <c r="D65" s="53"/>
      <c r="E65" s="53"/>
      <c r="F65" s="53"/>
      <c r="G65" s="19"/>
    </row>
    <row r="66" spans="1:7" ht="78.75" customHeight="1" x14ac:dyDescent="0.25">
      <c r="A66" s="13"/>
      <c r="B66" s="53" t="s">
        <v>52</v>
      </c>
      <c r="C66" s="53"/>
      <c r="D66" s="53"/>
      <c r="E66" s="53"/>
      <c r="F66" s="53"/>
      <c r="G66" s="19"/>
    </row>
    <row r="67" spans="1:7" x14ac:dyDescent="0.25">
      <c r="B67" s="5"/>
      <c r="C67" s="5"/>
      <c r="D67" s="28">
        <v>1</v>
      </c>
      <c r="E67" s="29" t="s">
        <v>53</v>
      </c>
      <c r="F67" s="72"/>
      <c r="G67" s="21">
        <f>F67*D67</f>
        <v>0</v>
      </c>
    </row>
    <row r="68" spans="1:7" s="12" customFormat="1" x14ac:dyDescent="0.25">
      <c r="A68" s="15"/>
      <c r="B68" s="6"/>
      <c r="C68" s="6"/>
      <c r="D68" s="23"/>
      <c r="E68" s="6"/>
      <c r="F68" s="24" t="s">
        <v>14</v>
      </c>
      <c r="G68" s="25" t="s">
        <v>14</v>
      </c>
    </row>
    <row r="70" spans="1:7" x14ac:dyDescent="0.25">
      <c r="B70" s="10" t="s">
        <v>59</v>
      </c>
      <c r="C70" s="51" t="str">
        <f>B64</f>
        <v>Abgasanlage für Innenaufstellung</v>
      </c>
      <c r="D70" s="51"/>
      <c r="G70" s="20">
        <f>G67</f>
        <v>0</v>
      </c>
    </row>
    <row r="71" spans="1:7" x14ac:dyDescent="0.25">
      <c r="G71" s="17" t="s">
        <v>14</v>
      </c>
    </row>
    <row r="74" spans="1:7" x14ac:dyDescent="0.25">
      <c r="A74" s="13" t="s">
        <v>54</v>
      </c>
      <c r="B74" s="47" t="s">
        <v>55</v>
      </c>
      <c r="C74" s="11"/>
      <c r="D74" s="11"/>
      <c r="E74" s="11"/>
      <c r="F74" s="11"/>
      <c r="G74" s="19"/>
    </row>
    <row r="75" spans="1:7" x14ac:dyDescent="0.25">
      <c r="A75" s="13"/>
      <c r="B75" s="53" t="s">
        <v>56</v>
      </c>
      <c r="C75" s="53"/>
      <c r="D75" s="53"/>
      <c r="E75" s="53"/>
      <c r="F75" s="53"/>
      <c r="G75" s="19"/>
    </row>
    <row r="76" spans="1:7" ht="79.5" customHeight="1" x14ac:dyDescent="0.25">
      <c r="A76" s="13"/>
      <c r="B76" s="53" t="s">
        <v>57</v>
      </c>
      <c r="C76" s="53"/>
      <c r="D76" s="53"/>
      <c r="E76" s="53"/>
      <c r="F76" s="53"/>
      <c r="G76" s="19"/>
    </row>
    <row r="77" spans="1:7" x14ac:dyDescent="0.25">
      <c r="B77" s="5"/>
      <c r="C77" s="5"/>
      <c r="D77" s="28">
        <v>1</v>
      </c>
      <c r="E77" s="29" t="s">
        <v>53</v>
      </c>
      <c r="F77" s="72"/>
      <c r="G77" s="21">
        <f>F77*D77</f>
        <v>0</v>
      </c>
    </row>
    <row r="78" spans="1:7" x14ac:dyDescent="0.25">
      <c r="B78" s="6"/>
      <c r="C78" s="6"/>
      <c r="D78" s="23"/>
      <c r="E78" s="6"/>
      <c r="F78" s="24" t="s">
        <v>14</v>
      </c>
      <c r="G78" s="25" t="s">
        <v>14</v>
      </c>
    </row>
    <row r="80" spans="1:7" x14ac:dyDescent="0.25">
      <c r="B80" s="10" t="s">
        <v>58</v>
      </c>
      <c r="C80" s="51" t="str">
        <f>B74</f>
        <v>Zuluft- und Abluftanlage für Aggregatraum</v>
      </c>
      <c r="D80" s="51"/>
      <c r="G80" s="20">
        <f>G77</f>
        <v>0</v>
      </c>
    </row>
    <row r="81" spans="1:7" x14ac:dyDescent="0.25">
      <c r="G81" s="17" t="s">
        <v>14</v>
      </c>
    </row>
    <row r="84" spans="1:7" x14ac:dyDescent="0.25">
      <c r="A84" s="13" t="s">
        <v>60</v>
      </c>
      <c r="B84" s="47" t="s">
        <v>61</v>
      </c>
      <c r="C84" s="11"/>
      <c r="D84" s="11"/>
      <c r="E84" s="11"/>
      <c r="F84" s="11"/>
      <c r="G84" s="19"/>
    </row>
    <row r="85" spans="1:7" ht="63" customHeight="1" x14ac:dyDescent="0.25">
      <c r="A85" s="13"/>
      <c r="B85" s="53" t="s">
        <v>62</v>
      </c>
      <c r="C85" s="53"/>
      <c r="D85" s="53"/>
      <c r="E85" s="53"/>
      <c r="F85" s="53"/>
      <c r="G85" s="19"/>
    </row>
    <row r="86" spans="1:7" ht="31.5" customHeight="1" x14ac:dyDescent="0.25">
      <c r="A86" s="13"/>
      <c r="B86" s="53" t="s">
        <v>63</v>
      </c>
      <c r="C86" s="53"/>
      <c r="D86" s="53"/>
      <c r="E86" s="53"/>
      <c r="F86" s="53"/>
      <c r="G86" s="19"/>
    </row>
    <row r="87" spans="1:7" x14ac:dyDescent="0.25">
      <c r="B87" s="5"/>
      <c r="C87" s="5"/>
      <c r="D87" s="28">
        <v>1</v>
      </c>
      <c r="E87" s="29" t="s">
        <v>53</v>
      </c>
      <c r="F87" s="72"/>
      <c r="G87" s="21">
        <f>F87*D87</f>
        <v>0</v>
      </c>
    </row>
    <row r="88" spans="1:7" x14ac:dyDescent="0.25">
      <c r="B88" s="6"/>
      <c r="C88" s="6"/>
      <c r="D88" s="23"/>
      <c r="E88" s="6"/>
      <c r="F88" s="24" t="s">
        <v>14</v>
      </c>
      <c r="G88" s="25" t="s">
        <v>14</v>
      </c>
    </row>
    <row r="90" spans="1:7" x14ac:dyDescent="0.25">
      <c r="B90" s="10" t="s">
        <v>64</v>
      </c>
      <c r="C90" s="51" t="str">
        <f>B84</f>
        <v>Aufstellung und Montage des Notstromaggregats</v>
      </c>
      <c r="D90" s="51"/>
      <c r="G90" s="20">
        <f>G87</f>
        <v>0</v>
      </c>
    </row>
    <row r="91" spans="1:7" x14ac:dyDescent="0.25">
      <c r="G91" s="17" t="s">
        <v>14</v>
      </c>
    </row>
    <row r="94" spans="1:7" x14ac:dyDescent="0.25">
      <c r="A94" s="13" t="s">
        <v>65</v>
      </c>
      <c r="B94" s="47" t="s">
        <v>66</v>
      </c>
      <c r="C94" s="11"/>
      <c r="D94" s="11"/>
      <c r="E94" s="11"/>
      <c r="F94" s="11"/>
      <c r="G94" s="19"/>
    </row>
    <row r="95" spans="1:7" ht="63" customHeight="1" x14ac:dyDescent="0.25">
      <c r="A95" s="13"/>
      <c r="B95" s="53" t="s">
        <v>67</v>
      </c>
      <c r="C95" s="53"/>
      <c r="D95" s="53"/>
      <c r="E95" s="53"/>
      <c r="F95" s="53"/>
      <c r="G95" s="19"/>
    </row>
    <row r="96" spans="1:7" x14ac:dyDescent="0.25">
      <c r="B96" s="5"/>
      <c r="C96" s="5"/>
      <c r="D96" s="28">
        <v>1</v>
      </c>
      <c r="E96" s="29" t="s">
        <v>53</v>
      </c>
      <c r="F96" s="72"/>
      <c r="G96" s="21">
        <f>F96*D96</f>
        <v>0</v>
      </c>
    </row>
    <row r="97" spans="1:7" x14ac:dyDescent="0.25">
      <c r="B97" s="6"/>
      <c r="C97" s="6"/>
      <c r="D97" s="23"/>
      <c r="E97" s="6"/>
      <c r="F97" s="24" t="s">
        <v>14</v>
      </c>
      <c r="G97" s="25" t="s">
        <v>14</v>
      </c>
    </row>
    <row r="99" spans="1:7" x14ac:dyDescent="0.25">
      <c r="B99" s="10" t="s">
        <v>68</v>
      </c>
      <c r="C99" s="51" t="str">
        <f>B94</f>
        <v>Elektrischer Anschluss</v>
      </c>
      <c r="D99" s="51"/>
      <c r="G99" s="20">
        <f>G96</f>
        <v>0</v>
      </c>
    </row>
    <row r="100" spans="1:7" x14ac:dyDescent="0.25">
      <c r="G100" s="17" t="s">
        <v>14</v>
      </c>
    </row>
    <row r="103" spans="1:7" x14ac:dyDescent="0.25">
      <c r="A103" s="13" t="s">
        <v>69</v>
      </c>
      <c r="B103" s="44" t="s">
        <v>70</v>
      </c>
      <c r="C103" s="11"/>
      <c r="D103" s="11"/>
      <c r="E103" s="11"/>
      <c r="F103" s="11"/>
      <c r="G103" s="19"/>
    </row>
    <row r="104" spans="1:7" ht="78" customHeight="1" x14ac:dyDescent="0.25">
      <c r="A104" s="13"/>
      <c r="B104" s="53" t="s">
        <v>71</v>
      </c>
      <c r="C104" s="53"/>
      <c r="D104" s="53"/>
      <c r="E104" s="53"/>
      <c r="F104" s="53"/>
      <c r="G104" s="19"/>
    </row>
    <row r="105" spans="1:7" x14ac:dyDescent="0.25">
      <c r="B105" s="5"/>
      <c r="C105" s="5"/>
      <c r="D105" s="28">
        <v>1</v>
      </c>
      <c r="E105" s="29" t="s">
        <v>53</v>
      </c>
      <c r="F105" s="72"/>
      <c r="G105" s="21">
        <f>F105*D105</f>
        <v>0</v>
      </c>
    </row>
    <row r="106" spans="1:7" x14ac:dyDescent="0.25">
      <c r="B106" s="6"/>
      <c r="C106" s="6"/>
      <c r="D106" s="23"/>
      <c r="E106" s="6"/>
      <c r="F106" s="24" t="s">
        <v>14</v>
      </c>
      <c r="G106" s="25" t="s">
        <v>14</v>
      </c>
    </row>
    <row r="108" spans="1:7" x14ac:dyDescent="0.25">
      <c r="B108" s="10" t="s">
        <v>72</v>
      </c>
      <c r="C108" s="51" t="str">
        <f>B103</f>
        <v>Inbetriebnahme und Probebetrieb</v>
      </c>
      <c r="D108" s="51"/>
      <c r="G108" s="20">
        <f>G105</f>
        <v>0</v>
      </c>
    </row>
    <row r="109" spans="1:7" x14ac:dyDescent="0.25">
      <c r="G109" s="17" t="s">
        <v>14</v>
      </c>
    </row>
    <row r="112" spans="1:7" x14ac:dyDescent="0.25">
      <c r="A112" s="13" t="s">
        <v>73</v>
      </c>
      <c r="B112" s="44" t="s">
        <v>74</v>
      </c>
      <c r="C112" s="11"/>
      <c r="D112" s="11"/>
      <c r="E112" s="11"/>
      <c r="F112" s="11"/>
      <c r="G112" s="19"/>
    </row>
    <row r="113" spans="1:7" ht="47.45" customHeight="1" x14ac:dyDescent="0.25">
      <c r="A113" s="13"/>
      <c r="B113" s="53" t="s">
        <v>75</v>
      </c>
      <c r="C113" s="53"/>
      <c r="D113" s="53"/>
      <c r="E113" s="53"/>
      <c r="F113" s="53"/>
      <c r="G113" s="19"/>
    </row>
    <row r="114" spans="1:7" x14ac:dyDescent="0.25">
      <c r="B114" s="5"/>
      <c r="C114" s="5"/>
      <c r="D114" s="28">
        <v>1</v>
      </c>
      <c r="E114" s="29" t="s">
        <v>53</v>
      </c>
      <c r="F114" s="72"/>
      <c r="G114" s="21">
        <f>F114*D114</f>
        <v>0</v>
      </c>
    </row>
    <row r="115" spans="1:7" x14ac:dyDescent="0.25">
      <c r="B115" s="6"/>
      <c r="C115" s="6"/>
      <c r="D115" s="23"/>
      <c r="E115" s="6"/>
      <c r="F115" s="24" t="s">
        <v>14</v>
      </c>
      <c r="G115" s="25" t="s">
        <v>14</v>
      </c>
    </row>
    <row r="117" spans="1:7" x14ac:dyDescent="0.25">
      <c r="B117" s="10" t="s">
        <v>76</v>
      </c>
      <c r="C117" s="51" t="str">
        <f>B112</f>
        <v>Einweisung des Bedienpersonals</v>
      </c>
      <c r="D117" s="51"/>
      <c r="G117" s="20">
        <f>G114</f>
        <v>0</v>
      </c>
    </row>
    <row r="118" spans="1:7" x14ac:dyDescent="0.25">
      <c r="G118" s="17" t="s">
        <v>14</v>
      </c>
    </row>
    <row r="121" spans="1:7" x14ac:dyDescent="0.25">
      <c r="A121" s="13" t="s">
        <v>77</v>
      </c>
      <c r="B121" s="44" t="s">
        <v>78</v>
      </c>
      <c r="C121" s="11"/>
      <c r="D121" s="11"/>
      <c r="E121" s="11"/>
      <c r="F121" s="11"/>
      <c r="G121" s="19"/>
    </row>
    <row r="122" spans="1:7" x14ac:dyDescent="0.25">
      <c r="A122" s="13"/>
      <c r="B122" s="52" t="s">
        <v>79</v>
      </c>
      <c r="C122" s="52"/>
      <c r="D122" s="52"/>
      <c r="E122" s="52"/>
      <c r="F122" s="52"/>
      <c r="G122" s="19"/>
    </row>
    <row r="123" spans="1:7" ht="66" customHeight="1" x14ac:dyDescent="0.25">
      <c r="A123" s="13"/>
      <c r="B123" s="53" t="s">
        <v>80</v>
      </c>
      <c r="C123" s="53"/>
      <c r="D123" s="53"/>
      <c r="E123" s="53"/>
      <c r="F123" s="53"/>
      <c r="G123" s="19"/>
    </row>
    <row r="124" spans="1:7" x14ac:dyDescent="0.25">
      <c r="B124" s="5"/>
      <c r="C124" s="5"/>
      <c r="D124" s="28">
        <v>1</v>
      </c>
      <c r="E124" s="29" t="s">
        <v>53</v>
      </c>
      <c r="F124" s="72"/>
      <c r="G124" s="21">
        <f>F124*D124</f>
        <v>0</v>
      </c>
    </row>
    <row r="125" spans="1:7" x14ac:dyDescent="0.25">
      <c r="B125" s="6"/>
      <c r="C125" s="6"/>
      <c r="D125" s="23"/>
      <c r="E125" s="6"/>
      <c r="F125" s="24" t="s">
        <v>14</v>
      </c>
      <c r="G125" s="25" t="s">
        <v>14</v>
      </c>
    </row>
    <row r="127" spans="1:7" x14ac:dyDescent="0.25">
      <c r="B127" s="10" t="s">
        <v>81</v>
      </c>
      <c r="C127" s="51" t="str">
        <f>B121</f>
        <v>Dokumentation</v>
      </c>
      <c r="D127" s="51"/>
      <c r="G127" s="20">
        <f>G124</f>
        <v>0</v>
      </c>
    </row>
    <row r="128" spans="1:7" x14ac:dyDescent="0.25">
      <c r="G128" s="17" t="s">
        <v>14</v>
      </c>
    </row>
    <row r="129" spans="1:7" x14ac:dyDescent="0.25">
      <c r="B129" s="6"/>
      <c r="C129" s="6"/>
      <c r="D129" s="23"/>
      <c r="E129" s="6"/>
      <c r="F129" s="24"/>
      <c r="G129" s="25"/>
    </row>
    <row r="131" spans="1:7" x14ac:dyDescent="0.25">
      <c r="G131" s="20">
        <f>SUM(G30,G45,G60,G70,G80,G90,G99,G108,G117,G127)</f>
        <v>0</v>
      </c>
    </row>
    <row r="132" spans="1:7" x14ac:dyDescent="0.25">
      <c r="A132" s="13"/>
      <c r="B132" s="10" t="s">
        <v>20</v>
      </c>
      <c r="C132" s="10" t="str">
        <f>B14</f>
        <v>Notstromversorgung</v>
      </c>
      <c r="D132" s="16"/>
      <c r="E132" s="10"/>
      <c r="F132" s="26"/>
      <c r="G132" s="17" t="s">
        <v>14</v>
      </c>
    </row>
    <row r="134" spans="1:7" x14ac:dyDescent="0.25">
      <c r="A134" s="48"/>
      <c r="B134" s="6"/>
      <c r="C134" s="6"/>
      <c r="D134" s="23"/>
      <c r="E134" s="6"/>
      <c r="F134" s="24"/>
      <c r="G134" s="25"/>
    </row>
    <row r="136" spans="1:7" x14ac:dyDescent="0.25">
      <c r="A136" s="13" t="s">
        <v>83</v>
      </c>
      <c r="B136" s="44" t="s">
        <v>82</v>
      </c>
      <c r="C136" s="11"/>
      <c r="D136" s="11"/>
      <c r="E136" s="11"/>
      <c r="F136" s="11"/>
      <c r="G136" s="19"/>
    </row>
    <row r="137" spans="1:7" ht="147" customHeight="1" x14ac:dyDescent="0.25">
      <c r="A137" s="13"/>
      <c r="B137" s="53" t="s">
        <v>84</v>
      </c>
      <c r="C137" s="52"/>
      <c r="D137" s="52"/>
      <c r="E137" s="52"/>
      <c r="F137" s="52"/>
      <c r="G137" s="19"/>
    </row>
    <row r="138" spans="1:7" x14ac:dyDescent="0.25">
      <c r="B138" s="5"/>
      <c r="C138" s="5"/>
      <c r="D138" s="28">
        <v>1</v>
      </c>
      <c r="E138" s="29" t="s">
        <v>53</v>
      </c>
      <c r="F138" s="72"/>
      <c r="G138" s="21">
        <f>F138*D138</f>
        <v>0</v>
      </c>
    </row>
    <row r="139" spans="1:7" x14ac:dyDescent="0.25">
      <c r="B139" s="6"/>
      <c r="C139" s="6"/>
      <c r="D139" s="23"/>
      <c r="E139" s="6"/>
      <c r="F139" s="24" t="s">
        <v>14</v>
      </c>
      <c r="G139" s="25" t="s">
        <v>14</v>
      </c>
    </row>
    <row r="141" spans="1:7" x14ac:dyDescent="0.25">
      <c r="B141" s="10" t="s">
        <v>81</v>
      </c>
      <c r="C141" s="51" t="str">
        <f>B136</f>
        <v>Option: Jahreswartung</v>
      </c>
      <c r="D141" s="51"/>
      <c r="G141" s="20">
        <f>G138</f>
        <v>0</v>
      </c>
    </row>
    <row r="142" spans="1:7" x14ac:dyDescent="0.25">
      <c r="G142" s="17" t="s">
        <v>14</v>
      </c>
    </row>
    <row r="144" spans="1:7" x14ac:dyDescent="0.25">
      <c r="A144" s="15" t="s">
        <v>85</v>
      </c>
    </row>
  </sheetData>
  <mergeCells count="37">
    <mergeCell ref="B86:F86"/>
    <mergeCell ref="C90:D90"/>
    <mergeCell ref="C70:D70"/>
    <mergeCell ref="B75:F75"/>
    <mergeCell ref="B76:F76"/>
    <mergeCell ref="C80:D80"/>
    <mergeCell ref="B85:F85"/>
    <mergeCell ref="A1:B1"/>
    <mergeCell ref="A3:B3"/>
    <mergeCell ref="A4:B4"/>
    <mergeCell ref="A6:G6"/>
    <mergeCell ref="F1:G3"/>
    <mergeCell ref="A7:G7"/>
    <mergeCell ref="B50:F50"/>
    <mergeCell ref="B95:F95"/>
    <mergeCell ref="C99:D99"/>
    <mergeCell ref="B66:F66"/>
    <mergeCell ref="B35:F35"/>
    <mergeCell ref="B36:F36"/>
    <mergeCell ref="B51:F51"/>
    <mergeCell ref="B65:F65"/>
    <mergeCell ref="C60:D60"/>
    <mergeCell ref="B12:C12"/>
    <mergeCell ref="B18:F18"/>
    <mergeCell ref="B20:F20"/>
    <mergeCell ref="B17:F17"/>
    <mergeCell ref="B21:F21"/>
    <mergeCell ref="B19:F19"/>
    <mergeCell ref="C127:D127"/>
    <mergeCell ref="B122:F122"/>
    <mergeCell ref="B137:F137"/>
    <mergeCell ref="C141:D141"/>
    <mergeCell ref="B104:F104"/>
    <mergeCell ref="C108:D108"/>
    <mergeCell ref="B113:F113"/>
    <mergeCell ref="C117:D117"/>
    <mergeCell ref="B123:F1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E675-B1A5-40FE-9E76-9EFCF47BEF7A}">
  <dimension ref="A1:G48"/>
  <sheetViews>
    <sheetView topLeftCell="A29" workbookViewId="0">
      <selection activeCell="B9" sqref="B9"/>
    </sheetView>
  </sheetViews>
  <sheetFormatPr baseColWidth="10" defaultRowHeight="15.75" x14ac:dyDescent="0.25"/>
  <cols>
    <col min="1" max="1" width="15.28515625" style="33" customWidth="1"/>
    <col min="2" max="2" width="14.85546875" style="29" customWidth="1"/>
    <col min="3" max="3" width="44.140625" style="29" customWidth="1"/>
    <col min="4" max="4" width="12" style="28" customWidth="1"/>
    <col min="5" max="5" width="8.42578125" style="29" customWidth="1"/>
    <col min="6" max="7" width="15.7109375" style="21" customWidth="1"/>
  </cols>
  <sheetData>
    <row r="1" spans="1:7" x14ac:dyDescent="0.25">
      <c r="A1" s="62" t="s">
        <v>0</v>
      </c>
      <c r="B1" s="62"/>
      <c r="C1" s="27"/>
      <c r="F1" s="60" t="e" vm="1">
        <v>#VALUE!</v>
      </c>
      <c r="G1" s="60"/>
    </row>
    <row r="2" spans="1:7" x14ac:dyDescent="0.25">
      <c r="A2" s="62" t="str">
        <f>'Leistungsverzeichnis 1.'!A2</f>
        <v>Schauinslandbahn</v>
      </c>
      <c r="B2" s="62"/>
      <c r="C2" s="27"/>
      <c r="F2" s="60"/>
      <c r="G2" s="60"/>
    </row>
    <row r="3" spans="1:7" x14ac:dyDescent="0.25">
      <c r="A3" s="62" t="s">
        <v>1</v>
      </c>
      <c r="B3" s="62"/>
      <c r="C3" s="27"/>
      <c r="F3" s="60"/>
      <c r="G3" s="60"/>
    </row>
    <row r="4" spans="1:7" x14ac:dyDescent="0.25">
      <c r="A4" s="62" t="s">
        <v>2</v>
      </c>
      <c r="B4" s="62"/>
      <c r="C4" s="27"/>
    </row>
    <row r="6" spans="1:7" s="2" customFormat="1" ht="18.75" x14ac:dyDescent="0.3">
      <c r="A6" s="63" t="s">
        <v>3</v>
      </c>
      <c r="B6" s="63"/>
      <c r="C6" s="63"/>
      <c r="D6" s="63"/>
      <c r="E6" s="63"/>
      <c r="F6" s="63"/>
      <c r="G6" s="63"/>
    </row>
    <row r="7" spans="1:7" s="2" customFormat="1" ht="18.75" x14ac:dyDescent="0.3">
      <c r="A7" s="64" t="s">
        <v>21</v>
      </c>
      <c r="B7" s="64"/>
      <c r="C7" s="64"/>
      <c r="D7" s="64"/>
      <c r="E7" s="64"/>
      <c r="F7" s="64"/>
      <c r="G7" s="64"/>
    </row>
    <row r="9" spans="1:7" x14ac:dyDescent="0.25">
      <c r="A9" s="30" t="s">
        <v>4</v>
      </c>
      <c r="B9" s="31"/>
      <c r="C9" s="31"/>
    </row>
    <row r="10" spans="1:7" x14ac:dyDescent="0.25">
      <c r="A10" s="30" t="s">
        <v>5</v>
      </c>
      <c r="B10" s="31" t="str">
        <f>'Leistungsverzeichnis 1.'!B10</f>
        <v>Lieferung, Montage und Inbetriebnahme eines stationären Notstromaggregats 70 kVA</v>
      </c>
      <c r="C10" s="31"/>
    </row>
    <row r="12" spans="1:7" s="9" customFormat="1" ht="31.5" x14ac:dyDescent="0.25">
      <c r="A12" s="34" t="s">
        <v>6</v>
      </c>
      <c r="B12" s="61" t="s">
        <v>7</v>
      </c>
      <c r="C12" s="61"/>
      <c r="D12" s="35" t="s">
        <v>8</v>
      </c>
      <c r="E12" s="36" t="s">
        <v>9</v>
      </c>
      <c r="F12" s="22" t="s">
        <v>10</v>
      </c>
      <c r="G12" s="22" t="s">
        <v>11</v>
      </c>
    </row>
    <row r="14" spans="1:7" s="12" customFormat="1" x14ac:dyDescent="0.25">
      <c r="A14" s="30" t="s">
        <v>12</v>
      </c>
      <c r="B14" s="31" t="str">
        <f>'Leistungsverzeichnis 1.'!B14</f>
        <v>Notstromversorgung</v>
      </c>
      <c r="C14" s="31"/>
      <c r="D14" s="31"/>
      <c r="E14" s="31"/>
      <c r="F14" s="31"/>
      <c r="G14" s="32"/>
    </row>
    <row r="16" spans="1:7" s="12" customFormat="1" x14ac:dyDescent="0.25">
      <c r="A16" s="30" t="s">
        <v>13</v>
      </c>
      <c r="B16" s="51" t="str">
        <f>'Leistungsverzeichnis 1.'!B16</f>
        <v>Lieferung und Montage eines stationären Notstromaggregats – 70 kVA</v>
      </c>
      <c r="C16" s="51"/>
      <c r="D16" s="51"/>
      <c r="E16" s="51"/>
      <c r="F16" s="51"/>
      <c r="G16" s="32">
        <f>'Leistungsverzeichnis 1.'!G30</f>
        <v>0</v>
      </c>
    </row>
    <row r="17" spans="1:7" x14ac:dyDescent="0.25">
      <c r="G17" s="21" t="s">
        <v>14</v>
      </c>
    </row>
    <row r="19" spans="1:7" x14ac:dyDescent="0.25">
      <c r="A19" s="30" t="s">
        <v>16</v>
      </c>
      <c r="B19" s="31" t="str">
        <f>'Leistungsverzeichnis 1.'!B34</f>
        <v>Kraftstofftank zur Sicherstellung der Mindestlaufzeit</v>
      </c>
      <c r="C19" s="31"/>
      <c r="D19" s="31"/>
      <c r="E19" s="31"/>
      <c r="F19" s="31"/>
      <c r="G19" s="32">
        <f>'Leistungsverzeichnis 1.'!G45</f>
        <v>0</v>
      </c>
    </row>
    <row r="20" spans="1:7" x14ac:dyDescent="0.25">
      <c r="G20" s="21" t="s">
        <v>14</v>
      </c>
    </row>
    <row r="22" spans="1:7" x14ac:dyDescent="0.25">
      <c r="A22" s="30" t="s">
        <v>18</v>
      </c>
      <c r="B22" s="31" t="str">
        <f>'Leistungsverzeichnis 1.'!B49</f>
        <v>Manuelle Netzumschalteinrichtung (MTS)</v>
      </c>
      <c r="C22" s="31"/>
      <c r="D22" s="31"/>
      <c r="E22" s="31"/>
      <c r="F22" s="31"/>
      <c r="G22" s="32">
        <f>'Leistungsverzeichnis 1.'!G60</f>
        <v>0</v>
      </c>
    </row>
    <row r="23" spans="1:7" x14ac:dyDescent="0.25">
      <c r="G23" s="21" t="s">
        <v>14</v>
      </c>
    </row>
    <row r="25" spans="1:7" x14ac:dyDescent="0.25">
      <c r="A25" s="30" t="s">
        <v>49</v>
      </c>
      <c r="B25" s="31" t="str">
        <f>'Leistungsverzeichnis 1.'!B64</f>
        <v>Abgasanlage für Innenaufstellung</v>
      </c>
      <c r="C25" s="31"/>
      <c r="D25" s="31"/>
      <c r="E25" s="31"/>
      <c r="F25" s="31"/>
      <c r="G25" s="32">
        <f>'Leistungsverzeichnis 1.'!G70</f>
        <v>0</v>
      </c>
    </row>
    <row r="26" spans="1:7" x14ac:dyDescent="0.25">
      <c r="G26" s="21" t="s">
        <v>14</v>
      </c>
    </row>
    <row r="28" spans="1:7" x14ac:dyDescent="0.25">
      <c r="A28" s="30" t="s">
        <v>54</v>
      </c>
      <c r="B28" s="31" t="str">
        <f>'Leistungsverzeichnis 1.'!B74</f>
        <v>Zuluft- und Abluftanlage für Aggregatraum</v>
      </c>
      <c r="C28" s="31"/>
      <c r="D28" s="31"/>
      <c r="E28" s="31"/>
      <c r="F28" s="31"/>
      <c r="G28" s="32">
        <f>'Leistungsverzeichnis 1.'!G80</f>
        <v>0</v>
      </c>
    </row>
    <row r="29" spans="1:7" x14ac:dyDescent="0.25">
      <c r="G29" s="21" t="s">
        <v>14</v>
      </c>
    </row>
    <row r="30" spans="1:7" s="12" customFormat="1" x14ac:dyDescent="0.25">
      <c r="A30" s="33"/>
      <c r="B30" s="29"/>
      <c r="C30" s="29"/>
      <c r="D30" s="28"/>
      <c r="E30" s="29"/>
      <c r="F30" s="21"/>
      <c r="G30" s="21"/>
    </row>
    <row r="31" spans="1:7" x14ac:dyDescent="0.25">
      <c r="A31" s="30" t="s">
        <v>60</v>
      </c>
      <c r="B31" s="31" t="str">
        <f>'Leistungsverzeichnis 1.'!B84</f>
        <v>Aufstellung und Montage des Notstromaggregats</v>
      </c>
      <c r="C31" s="31"/>
      <c r="D31" s="31"/>
      <c r="E31" s="31"/>
      <c r="F31" s="31"/>
      <c r="G31" s="32">
        <f>'Leistungsverzeichnis 1.'!G90</f>
        <v>0</v>
      </c>
    </row>
    <row r="32" spans="1:7" x14ac:dyDescent="0.25">
      <c r="G32" s="21" t="s">
        <v>14</v>
      </c>
    </row>
    <row r="34" spans="1:7" x14ac:dyDescent="0.25">
      <c r="A34" s="30" t="s">
        <v>65</v>
      </c>
      <c r="B34" s="31" t="str">
        <f>'Leistungsverzeichnis 1.'!B94</f>
        <v>Elektrischer Anschluss</v>
      </c>
      <c r="C34" s="31"/>
      <c r="D34" s="31"/>
      <c r="E34" s="31"/>
      <c r="F34" s="31"/>
      <c r="G34" s="32">
        <f>'Leistungsverzeichnis 1.'!G99</f>
        <v>0</v>
      </c>
    </row>
    <row r="35" spans="1:7" s="33" customFormat="1" x14ac:dyDescent="0.25">
      <c r="B35" s="29"/>
      <c r="C35" s="29"/>
      <c r="D35" s="28"/>
      <c r="E35" s="29"/>
      <c r="F35" s="21"/>
      <c r="G35" s="21" t="s">
        <v>14</v>
      </c>
    </row>
    <row r="37" spans="1:7" x14ac:dyDescent="0.25">
      <c r="A37" s="30" t="s">
        <v>69</v>
      </c>
      <c r="B37" s="31" t="str">
        <f>'Leistungsverzeichnis 1.'!B103</f>
        <v>Inbetriebnahme und Probebetrieb</v>
      </c>
      <c r="C37" s="31"/>
      <c r="D37" s="31"/>
      <c r="E37" s="31"/>
      <c r="F37" s="31"/>
      <c r="G37" s="32">
        <f>'Leistungsverzeichnis 1.'!G108</f>
        <v>0</v>
      </c>
    </row>
    <row r="38" spans="1:7" x14ac:dyDescent="0.25">
      <c r="G38" s="21" t="s">
        <v>14</v>
      </c>
    </row>
    <row r="40" spans="1:7" x14ac:dyDescent="0.25">
      <c r="A40" s="30" t="s">
        <v>73</v>
      </c>
      <c r="B40" s="31" t="str">
        <f>'Leistungsverzeichnis 1.'!B112</f>
        <v>Einweisung des Bedienpersonals</v>
      </c>
      <c r="C40" s="31"/>
      <c r="D40" s="31"/>
      <c r="E40" s="31"/>
      <c r="F40" s="31"/>
      <c r="G40" s="32">
        <f>'Leistungsverzeichnis 1.'!G117</f>
        <v>0</v>
      </c>
    </row>
    <row r="41" spans="1:7" x14ac:dyDescent="0.25">
      <c r="G41" s="21" t="s">
        <v>14</v>
      </c>
    </row>
    <row r="43" spans="1:7" x14ac:dyDescent="0.25">
      <c r="A43" s="30" t="s">
        <v>77</v>
      </c>
      <c r="B43" s="31" t="str">
        <f>'Leistungsverzeichnis 1.'!B121</f>
        <v>Dokumentation</v>
      </c>
      <c r="C43" s="31"/>
      <c r="D43" s="31"/>
      <c r="E43" s="31"/>
      <c r="F43" s="31"/>
      <c r="G43" s="32">
        <f>'Leistungsverzeichnis 1.'!G127</f>
        <v>0</v>
      </c>
    </row>
    <row r="44" spans="1:7" x14ac:dyDescent="0.25">
      <c r="B44" s="37"/>
      <c r="C44" s="37"/>
      <c r="D44" s="38"/>
      <c r="E44" s="37"/>
      <c r="F44" s="24"/>
      <c r="G44" s="24" t="s">
        <v>14</v>
      </c>
    </row>
    <row r="46" spans="1:7" x14ac:dyDescent="0.25">
      <c r="B46" s="31" t="s">
        <v>20</v>
      </c>
      <c r="C46" s="31" t="str">
        <f>B14</f>
        <v>Notstromversorgung</v>
      </c>
      <c r="G46" s="26">
        <f>SUM(G13:G44)</f>
        <v>0</v>
      </c>
    </row>
    <row r="47" spans="1:7" x14ac:dyDescent="0.25">
      <c r="D47" s="39"/>
      <c r="E47" s="31"/>
      <c r="F47" s="26"/>
      <c r="G47" s="21" t="s">
        <v>14</v>
      </c>
    </row>
    <row r="48" spans="1:7" x14ac:dyDescent="0.25">
      <c r="A48" s="30"/>
    </row>
  </sheetData>
  <mergeCells count="9">
    <mergeCell ref="B12:C12"/>
    <mergeCell ref="B16:F16"/>
    <mergeCell ref="A1:B1"/>
    <mergeCell ref="A2:B2"/>
    <mergeCell ref="A3:B3"/>
    <mergeCell ref="A4:B4"/>
    <mergeCell ref="A6:G6"/>
    <mergeCell ref="A7:G7"/>
    <mergeCell ref="F1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B4FF-C82A-488E-9C1A-0E898AE51682}">
  <dimension ref="A1:G38"/>
  <sheetViews>
    <sheetView tabSelected="1" topLeftCell="A19" workbookViewId="0">
      <selection activeCell="A36" sqref="A36:B36"/>
    </sheetView>
  </sheetViews>
  <sheetFormatPr baseColWidth="10" defaultRowHeight="15.75" x14ac:dyDescent="0.25"/>
  <cols>
    <col min="1" max="1" width="15.28515625" style="33" customWidth="1"/>
    <col min="2" max="2" width="14.85546875" style="29" customWidth="1"/>
    <col min="3" max="3" width="44.140625" style="29" customWidth="1"/>
    <col min="4" max="4" width="12" style="28" customWidth="1"/>
    <col min="5" max="5" width="8.42578125" style="29" customWidth="1"/>
    <col min="6" max="7" width="15.7109375" style="21" customWidth="1"/>
  </cols>
  <sheetData>
    <row r="1" spans="1:7" x14ac:dyDescent="0.25">
      <c r="A1" s="62" t="s">
        <v>0</v>
      </c>
      <c r="B1" s="62"/>
      <c r="C1" s="27"/>
      <c r="F1" s="60" t="e" vm="1">
        <v>#VALUE!</v>
      </c>
      <c r="G1" s="60"/>
    </row>
    <row r="2" spans="1:7" x14ac:dyDescent="0.25">
      <c r="A2" s="62" t="str">
        <f>'Leistungsverzeichnis 1.'!A2</f>
        <v>Schauinslandbahn</v>
      </c>
      <c r="B2" s="62"/>
      <c r="C2" s="27"/>
      <c r="F2" s="60"/>
      <c r="G2" s="60"/>
    </row>
    <row r="3" spans="1:7" x14ac:dyDescent="0.25">
      <c r="A3" s="62" t="s">
        <v>1</v>
      </c>
      <c r="B3" s="62"/>
      <c r="C3" s="27"/>
      <c r="F3" s="60"/>
      <c r="G3" s="60"/>
    </row>
    <row r="4" spans="1:7" x14ac:dyDescent="0.25">
      <c r="A4" s="62" t="s">
        <v>2</v>
      </c>
      <c r="B4" s="62"/>
      <c r="C4" s="27"/>
    </row>
    <row r="6" spans="1:7" s="2" customFormat="1" ht="18.75" x14ac:dyDescent="0.3">
      <c r="A6" s="63" t="s">
        <v>3</v>
      </c>
      <c r="B6" s="63"/>
      <c r="C6" s="63"/>
      <c r="D6" s="63"/>
      <c r="E6" s="63"/>
      <c r="F6" s="63"/>
      <c r="G6" s="63"/>
    </row>
    <row r="7" spans="1:7" s="2" customFormat="1" ht="18.75" x14ac:dyDescent="0.3">
      <c r="A7" s="64" t="s">
        <v>21</v>
      </c>
      <c r="B7" s="64"/>
      <c r="C7" s="64"/>
      <c r="D7" s="64"/>
      <c r="E7" s="64"/>
      <c r="F7" s="64"/>
      <c r="G7" s="64"/>
    </row>
    <row r="9" spans="1:7" x14ac:dyDescent="0.25">
      <c r="A9" s="30" t="s">
        <v>4</v>
      </c>
      <c r="B9" s="31"/>
      <c r="C9" s="31"/>
    </row>
    <row r="10" spans="1:7" x14ac:dyDescent="0.25">
      <c r="A10" s="30" t="s">
        <v>5</v>
      </c>
      <c r="B10" s="31" t="str">
        <f>'Leistungsverzeichnis 1.'!B10</f>
        <v>Lieferung, Montage und Inbetriebnahme eines stationären Notstromaggregats 70 kVA</v>
      </c>
      <c r="C10" s="31"/>
    </row>
    <row r="12" spans="1:7" s="9" customFormat="1" ht="31.5" x14ac:dyDescent="0.25">
      <c r="A12" s="34" t="s">
        <v>6</v>
      </c>
      <c r="B12" s="61" t="s">
        <v>7</v>
      </c>
      <c r="C12" s="61"/>
      <c r="D12" s="35" t="s">
        <v>8</v>
      </c>
      <c r="E12" s="36" t="s">
        <v>9</v>
      </c>
      <c r="F12" s="22" t="s">
        <v>10</v>
      </c>
      <c r="G12" s="22" t="s">
        <v>11</v>
      </c>
    </row>
    <row r="14" spans="1:7" s="12" customFormat="1" x14ac:dyDescent="0.25">
      <c r="A14" s="30" t="s">
        <v>22</v>
      </c>
      <c r="B14" s="31" t="str">
        <f>'Leistungsverzeichnis 1.'!B10</f>
        <v>Lieferung, Montage und Inbetriebnahme eines stationären Notstromaggregats 70 kVA</v>
      </c>
      <c r="C14" s="31"/>
      <c r="D14" s="31"/>
      <c r="E14" s="31"/>
      <c r="F14" s="31"/>
      <c r="G14" s="32"/>
    </row>
    <row r="16" spans="1:7" s="12" customFormat="1" x14ac:dyDescent="0.25">
      <c r="A16" s="33" t="s">
        <v>12</v>
      </c>
      <c r="B16" s="29" t="str">
        <f>'Leistungsverzeichnis 1.'!B14</f>
        <v>Notstromversorgung</v>
      </c>
      <c r="C16" s="31"/>
      <c r="D16" s="31"/>
      <c r="E16" s="31"/>
      <c r="F16" s="31"/>
      <c r="G16" s="40">
        <f>'Leistungsverzeichnis 1.'!G131</f>
        <v>0</v>
      </c>
    </row>
    <row r="17" spans="1:7" x14ac:dyDescent="0.25">
      <c r="B17" s="37"/>
      <c r="C17" s="37"/>
      <c r="D17" s="38"/>
      <c r="E17" s="37"/>
      <c r="F17" s="24"/>
      <c r="G17" s="24" t="s">
        <v>14</v>
      </c>
    </row>
    <row r="19" spans="1:7" ht="30.6" customHeight="1" x14ac:dyDescent="0.25">
      <c r="B19" s="31" t="s">
        <v>23</v>
      </c>
      <c r="C19" s="65" t="str">
        <f>'Leistungsverzeichnis 1.'!B10</f>
        <v>Lieferung, Montage und Inbetriebnahme eines stationären Notstromaggregats 70 kVA</v>
      </c>
      <c r="D19" s="65"/>
      <c r="E19" s="65"/>
      <c r="F19" s="65"/>
      <c r="G19" s="26">
        <f>SUM(G15:G17)</f>
        <v>0</v>
      </c>
    </row>
    <row r="20" spans="1:7" x14ac:dyDescent="0.25">
      <c r="G20" s="21" t="s">
        <v>14</v>
      </c>
    </row>
    <row r="23" spans="1:7" x14ac:dyDescent="0.25">
      <c r="B23" s="29" t="s">
        <v>24</v>
      </c>
      <c r="G23" s="21">
        <f>G19</f>
        <v>0</v>
      </c>
    </row>
    <row r="24" spans="1:7" x14ac:dyDescent="0.25">
      <c r="G24" s="21" t="s">
        <v>14</v>
      </c>
    </row>
    <row r="26" spans="1:7" x14ac:dyDescent="0.25">
      <c r="B26" s="29" t="s">
        <v>25</v>
      </c>
      <c r="G26" s="21">
        <f>G23*0.19</f>
        <v>0</v>
      </c>
    </row>
    <row r="27" spans="1:7" x14ac:dyDescent="0.25">
      <c r="G27" s="21" t="s">
        <v>14</v>
      </c>
    </row>
    <row r="29" spans="1:7" s="12" customFormat="1" x14ac:dyDescent="0.25">
      <c r="A29" s="30"/>
      <c r="B29" s="31" t="s">
        <v>26</v>
      </c>
      <c r="C29" s="31"/>
      <c r="D29" s="39"/>
      <c r="E29" s="31"/>
      <c r="F29" s="26"/>
      <c r="G29" s="26">
        <f>SUM(G23,G26)</f>
        <v>0</v>
      </c>
    </row>
    <row r="30" spans="1:7" x14ac:dyDescent="0.25">
      <c r="G30" s="24" t="s">
        <v>14</v>
      </c>
    </row>
    <row r="36" spans="1:7" x14ac:dyDescent="0.25">
      <c r="A36" s="73"/>
      <c r="B36" s="73"/>
      <c r="C36" s="74"/>
      <c r="E36" s="75"/>
      <c r="F36" s="75"/>
      <c r="G36" s="75"/>
    </row>
    <row r="37" spans="1:7" x14ac:dyDescent="0.25">
      <c r="A37" s="66" t="s">
        <v>27</v>
      </c>
      <c r="B37" s="66"/>
      <c r="C37" s="41" t="s">
        <v>28</v>
      </c>
      <c r="D37" s="67" t="s">
        <v>29</v>
      </c>
      <c r="E37" s="67"/>
      <c r="F37" s="67"/>
      <c r="G37" s="67"/>
    </row>
    <row r="38" spans="1:7" ht="15" x14ac:dyDescent="0.25">
      <c r="A38" s="68" t="s">
        <v>30</v>
      </c>
      <c r="B38" s="68"/>
      <c r="C38" s="42" t="s">
        <v>31</v>
      </c>
      <c r="D38" s="43"/>
      <c r="E38" s="69" t="s">
        <v>32</v>
      </c>
      <c r="F38" s="69"/>
      <c r="G38" s="69"/>
    </row>
  </sheetData>
  <sheetProtection algorithmName="SHA-512" hashValue="bu5YFc2RgMwMc85t676C0B426S+r16B+YH3BDGiqlMs54GsXMsr8jvAFMSZn7pAMO94HBWhu7XplzVwubiVj4g==" saltValue="2P4VNOkIAO3GVl8v+yQJ+Q==" spinCount="100000" sheet="1" objects="1" scenarios="1" selectLockedCells="1"/>
  <mergeCells count="15">
    <mergeCell ref="A37:B37"/>
    <mergeCell ref="D37:G37"/>
    <mergeCell ref="A38:B38"/>
    <mergeCell ref="E38:G38"/>
    <mergeCell ref="B12:C12"/>
    <mergeCell ref="A36:B36"/>
    <mergeCell ref="E36:G36"/>
    <mergeCell ref="A7:G7"/>
    <mergeCell ref="F1:G3"/>
    <mergeCell ref="C19:F19"/>
    <mergeCell ref="A1:B1"/>
    <mergeCell ref="A2:B2"/>
    <mergeCell ref="A3:B3"/>
    <mergeCell ref="A4:B4"/>
    <mergeCell ref="A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Leistungsverzeichnis 1.</vt:lpstr>
      <vt:lpstr>Zusammenstellung 1.</vt:lpstr>
      <vt:lpstr>Zusammenstellung Gesamt</vt:lpstr>
    </vt:vector>
  </TitlesOfParts>
  <Company>Freiburger Verkehrs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Geiger Sabrina</dc:creator>
  <cp:lastModifiedBy>Geiger Sabrina</cp:lastModifiedBy>
  <dcterms:created xsi:type="dcterms:W3CDTF">2026-04-21T09:58:07Z</dcterms:created>
  <dcterms:modified xsi:type="dcterms:W3CDTF">2026-05-04T13:00:31Z</dcterms:modified>
</cp:coreProperties>
</file>