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60\2026\III-60-AB083-2026 Rahmenverträge Heizung und Sanitär\01_Beschaffungsauftrag\"/>
    </mc:Choice>
  </mc:AlternateContent>
  <xr:revisionPtr revIDLastSave="0" documentId="13_ncr:1_{B75091EF-DE1D-4325-B6FD-32F2644BEB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wertung Los 1-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6" l="1"/>
  <c r="D5" i="6"/>
  <c r="D6" i="6" s="1"/>
  <c r="G5" i="6"/>
  <c r="E4" i="6"/>
  <c r="F4" i="6"/>
  <c r="G4" i="6"/>
  <c r="D4" i="6"/>
  <c r="E6" i="6" l="1"/>
  <c r="G6" i="6"/>
  <c r="F6" i="6"/>
  <c r="F8" i="6" s="1"/>
  <c r="E8" i="6"/>
  <c r="G8" i="6"/>
  <c r="D8" i="6"/>
  <c r="C8" i="6"/>
</calcChain>
</file>

<file path=xl/sharedStrings.xml><?xml version="1.0" encoding="utf-8"?>
<sst xmlns="http://schemas.openxmlformats.org/spreadsheetml/2006/main" count="16" uniqueCount="15">
  <si>
    <t>Reaktions-/Fahrtzeit Firmenstützpunkt bis Heegermühler Straße 2 in Eberswalde (Referenzadresse)
Die Auswertung erfolgt mittels Brandenburg Viewer (https://bb-viewer.geobasis-bb.de/) - Werkzeug Erreichbarkeitsanalyse und PKW.
Zone 1 - max. 10 Minuten - 10 Punkte
Zone 2 - max. 20 Minuten - 7,5 Punkte
Zone 3 - max. 30 Minuten - 5 Punkte
Zone 4 - max. 40 Minuten - 2,5 Punkte
&gt; 40 Minuten - max. 60 Minuten - 0 Punkte
Hinweis:
Enthalten die Angebotsunterlagen keine expliziten Hinweise auf einen abweichenden Stützpunkt, so wird automatisch die Firmenadresse herangezogen.</t>
  </si>
  <si>
    <t>Bieter A</t>
  </si>
  <si>
    <t>Bieter B</t>
  </si>
  <si>
    <t>Bieter C</t>
  </si>
  <si>
    <t>Bieter D</t>
  </si>
  <si>
    <t>Gesamt</t>
  </si>
  <si>
    <t>Stunden-verrechnungssatz</t>
  </si>
  <si>
    <t>Firmenstützpunkt</t>
  </si>
  <si>
    <t>max. Punkte</t>
  </si>
  <si>
    <t>Punkte</t>
  </si>
  <si>
    <t>Auf-/Abgebot auf StLB</t>
  </si>
  <si>
    <t>- zur Abrechnung von Leistungen außerhalb des Standardleistungsbuches.
Die Ermittlung der Punkte erfolgt anhand der zuvor beschriebenen Formel (s. oben).</t>
  </si>
  <si>
    <t>Bewertungsmatrix</t>
  </si>
  <si>
    <t>Beispiel</t>
  </si>
  <si>
    <t>Die Preise im StLB entsprechen 100%.
Prozentuale Abgebote werden davon abgezogen, während Aufgebote hinzugerechnet werden.
Der niedrigste Wert erhält die maximale Punktzahl. Die übrigen Punkte werden anhand der Abweichung zum niedrigsten Wert nach folgender Formel vergeben:
Ab dem doppelten des niedrigsten Wertes werden 0 Punkte vergeben.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</si>
</sst>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"/>
  </numFmts>
  <fonts count="5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64" fontId="2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0" fontId="0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66676</xdr:colOff>
      <xdr:row>2</xdr:row>
      <xdr:rowOff>1047750</xdr:rowOff>
    </xdr:from>
    <xdr:ext cx="5067300" cy="3350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40B8CF90-2C59-45D9-86BD-ADE98A3296AB}"/>
                </a:ext>
              </a:extLst>
            </xdr:cNvPr>
            <xdr:cNvSpPr txBox="1"/>
          </xdr:nvSpPr>
          <xdr:spPr>
            <a:xfrm>
              <a:off x="1638301" y="1409700"/>
              <a:ext cx="5067300" cy="3350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050" b="0" i="1">
                        <a:latin typeface="Cambria Math" panose="02040503050406030204" pitchFamily="18" charset="0"/>
                      </a:rPr>
                      <m:t>𝑃𝑟𝑒𝑖𝑠𝑝𝑢𝑛𝑘𝑡𝑒</m:t>
                    </m:r>
                    <m:r>
                      <a:rPr lang="de-DE" sz="105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de-DE" sz="1050" b="0" i="1">
                        <a:latin typeface="Cambria Math" panose="02040503050406030204" pitchFamily="18" charset="0"/>
                      </a:rPr>
                      <m:t>𝑚𝑎𝑥</m:t>
                    </m:r>
                    <m:r>
                      <a:rPr lang="de-DE" sz="1050" b="0" i="1">
                        <a:latin typeface="Cambria Math" panose="02040503050406030204" pitchFamily="18" charset="0"/>
                      </a:rPr>
                      <m:t>. </m:t>
                    </m:r>
                    <m:r>
                      <a:rPr lang="de-DE" sz="1050" b="0" i="1">
                        <a:latin typeface="Cambria Math" panose="02040503050406030204" pitchFamily="18" charset="0"/>
                      </a:rPr>
                      <m:t>𝑃𝑢𝑛𝑘𝑡𝑒</m:t>
                    </m:r>
                    <m:r>
                      <a:rPr lang="de-DE" sz="1050" b="0" i="1">
                        <a:latin typeface="Cambria Math" panose="02040503050406030204" pitchFamily="18" charset="0"/>
                      </a:rPr>
                      <m:t>−</m:t>
                    </m:r>
                    <m:f>
                      <m:fPr>
                        <m:ctrlPr>
                          <a:rPr lang="de-DE" sz="105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05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𝑎𝑛𝑔𝑒𝑏𝑜𝑡𝑒𝑛𝑒𝑟</m:t>
                        </m:r>
                        <m:r>
                          <a:rPr lang="de-DE" sz="105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05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𝑊𝑒𝑟𝑡</m:t>
                        </m:r>
                        <m:r>
                          <a:rPr lang="de-DE" sz="105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de-DE" sz="1050" b="0" i="1">
                            <a:latin typeface="Cambria Math" panose="02040503050406030204" pitchFamily="18" charset="0"/>
                          </a:rPr>
                          <m:t>𝑛𝑖𝑒𝑑𝑟𝑖𝑔𝑠𝑡𝑒𝑟</m:t>
                        </m:r>
                        <m:r>
                          <a:rPr lang="de-DE" sz="105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DE" sz="1050" b="0" i="1">
                            <a:latin typeface="Cambria Math" panose="02040503050406030204" pitchFamily="18" charset="0"/>
                          </a:rPr>
                          <m:t>𝑊𝑒𝑟𝑡</m:t>
                        </m:r>
                      </m:num>
                      <m:den>
                        <m:r>
                          <a:rPr lang="de-DE" sz="1050" b="0" i="1">
                            <a:latin typeface="Cambria Math" panose="02040503050406030204" pitchFamily="18" charset="0"/>
                          </a:rPr>
                          <m:t>𝑛𝑖𝑒𝑑𝑟𝑖𝑔𝑠𝑡𝑒𝑟</m:t>
                        </m:r>
                        <m:r>
                          <a:rPr lang="de-DE" sz="105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DE" sz="1050" b="0" i="1">
                            <a:latin typeface="Cambria Math" panose="02040503050406030204" pitchFamily="18" charset="0"/>
                          </a:rPr>
                          <m:t>𝑊𝑒𝑟𝑡</m:t>
                        </m:r>
                      </m:den>
                    </m:f>
                    <m:r>
                      <a:rPr lang="de-DE" sz="105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de-DE" sz="1050" b="0" i="1">
                        <a:latin typeface="Cambria Math" panose="02040503050406030204" pitchFamily="18" charset="0"/>
                      </a:rPr>
                      <m:t>𝑚𝑎𝑥</m:t>
                    </m:r>
                    <m:r>
                      <a:rPr lang="de-DE" sz="1050" b="0" i="1">
                        <a:latin typeface="Cambria Math" panose="02040503050406030204" pitchFamily="18" charset="0"/>
                      </a:rPr>
                      <m:t>. </m:t>
                    </m:r>
                    <m:r>
                      <a:rPr lang="de-DE" sz="1050" b="0" i="1">
                        <a:latin typeface="Cambria Math" panose="02040503050406030204" pitchFamily="18" charset="0"/>
                      </a:rPr>
                      <m:t>𝑃𝑢𝑛𝑘𝑡𝑒</m:t>
                    </m:r>
                  </m:oMath>
                </m:oMathPara>
              </a14:m>
              <a:endParaRPr lang="de-DE" sz="105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40B8CF90-2C59-45D9-86BD-ADE98A3296AB}"/>
                </a:ext>
              </a:extLst>
            </xdr:cNvPr>
            <xdr:cNvSpPr txBox="1"/>
          </xdr:nvSpPr>
          <xdr:spPr>
            <a:xfrm>
              <a:off x="1638301" y="1409700"/>
              <a:ext cx="5067300" cy="3350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050" b="0" i="0">
                  <a:latin typeface="Cambria Math" panose="02040503050406030204" pitchFamily="18" charset="0"/>
                </a:rPr>
                <a:t>𝑃𝑟𝑒𝑖𝑠𝑝𝑢𝑛𝑘𝑡𝑒</a:t>
              </a:r>
              <a:r>
                <a:rPr lang="de-DE" sz="1050" i="0">
                  <a:latin typeface="Cambria Math" panose="02040503050406030204" pitchFamily="18" charset="0"/>
                </a:rPr>
                <a:t>=</a:t>
              </a:r>
              <a:r>
                <a:rPr lang="de-DE" sz="1050" b="0" i="0">
                  <a:latin typeface="Cambria Math" panose="02040503050406030204" pitchFamily="18" charset="0"/>
                </a:rPr>
                <a:t>𝑚𝑎𝑥. 𝑃𝑢𝑛𝑘𝑡𝑒−</a:t>
              </a:r>
              <a:r>
                <a:rPr lang="de-DE" sz="1050" i="0">
                  <a:latin typeface="Cambria Math" panose="02040503050406030204" pitchFamily="18" charset="0"/>
                </a:rPr>
                <a:t>(</a:t>
              </a:r>
              <a:r>
                <a:rPr lang="de-DE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𝑎𝑛𝑔𝑒𝑏𝑜𝑡𝑒𝑛𝑒𝑟 𝑊𝑒𝑟𝑡−</a:t>
              </a:r>
              <a:r>
                <a:rPr lang="de-DE" sz="1050" b="0" i="0">
                  <a:latin typeface="Cambria Math" panose="02040503050406030204" pitchFamily="18" charset="0"/>
                </a:rPr>
                <a:t>𝑛𝑖𝑒𝑑𝑟𝑖𝑔𝑠𝑡𝑒𝑟 𝑊𝑒𝑟𝑡)/(𝑛𝑖𝑒𝑑𝑟𝑖𝑔𝑠𝑡𝑒𝑟 𝑊𝑒𝑟𝑡)∗𝑚𝑎𝑥. 𝑃𝑢𝑛𝑘𝑡𝑒</a:t>
              </a:r>
              <a:endParaRPr lang="de-DE" sz="105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B11" sqref="B11"/>
    </sheetView>
  </sheetViews>
  <sheetFormatPr baseColWidth="10" defaultRowHeight="12.75" x14ac:dyDescent="0.2"/>
  <cols>
    <col min="1" max="1" width="23.5703125" style="6" bestFit="1" customWidth="1"/>
    <col min="2" max="2" width="79" style="6" bestFit="1" customWidth="1"/>
    <col min="3" max="3" width="7.42578125" style="6" bestFit="1" customWidth="1"/>
    <col min="4" max="7" width="9.28515625" style="7" customWidth="1"/>
    <col min="8" max="16384" width="11.42578125" style="6"/>
  </cols>
  <sheetData>
    <row r="1" spans="1:7" ht="14.25" customHeight="1" x14ac:dyDescent="0.2">
      <c r="A1" s="23" t="s">
        <v>12</v>
      </c>
      <c r="C1" s="28" t="s">
        <v>8</v>
      </c>
      <c r="D1" s="27" t="s">
        <v>13</v>
      </c>
      <c r="E1" s="27"/>
      <c r="F1" s="27"/>
      <c r="G1" s="27"/>
    </row>
    <row r="2" spans="1:7" ht="14.25" x14ac:dyDescent="0.2">
      <c r="A2" s="18"/>
      <c r="B2" s="19"/>
      <c r="C2" s="28"/>
      <c r="D2" s="16" t="s">
        <v>1</v>
      </c>
      <c r="E2" s="15" t="s">
        <v>2</v>
      </c>
      <c r="F2" s="15" t="s">
        <v>3</v>
      </c>
      <c r="G2" s="15" t="s">
        <v>4</v>
      </c>
    </row>
    <row r="3" spans="1:7" ht="128.25" x14ac:dyDescent="0.2">
      <c r="A3" s="2" t="s">
        <v>10</v>
      </c>
      <c r="B3" s="4" t="s">
        <v>14</v>
      </c>
      <c r="C3" s="5">
        <v>45</v>
      </c>
      <c r="D3" s="24">
        <v>0.95</v>
      </c>
      <c r="E3" s="24">
        <v>1</v>
      </c>
      <c r="F3" s="24">
        <v>1.1000000000000001</v>
      </c>
      <c r="G3" s="24">
        <v>1.125</v>
      </c>
    </row>
    <row r="4" spans="1:7" s="7" customFormat="1" ht="15" x14ac:dyDescent="0.2">
      <c r="A4" s="2"/>
      <c r="B4" s="14" t="s">
        <v>9</v>
      </c>
      <c r="C4" s="5"/>
      <c r="D4" s="12">
        <f>IF(D3&gt;2*MIN($D$3:$G$3),"0",$C$3-((D3-MIN($D$3:$G$3))/MIN($D$3:$G$3)*$C$3))</f>
        <v>45</v>
      </c>
      <c r="E4" s="12">
        <f>IF(E3&gt;2*MIN($D$3:$G$3),"0",$C$3-((E3-MIN($D$3:$G$3))/MIN($D$3:$G$3)*$C$3))</f>
        <v>42.631578947368418</v>
      </c>
      <c r="F4" s="12">
        <f>IF(F3&gt;2*MIN($D$3:$G$3),"0",$C$3-((F3-MIN($D$3:$G$3))/MIN($D$3:$G$3)*$C$3))</f>
        <v>37.894736842105253</v>
      </c>
      <c r="G4" s="12">
        <f>IF(G3&gt;2*MIN($D$3:$G$3),"0",$C$3-((G3-MIN($D$3:$G$3))/MIN($D$3:$G$3)*$C$3))</f>
        <v>36.710526315789473</v>
      </c>
    </row>
    <row r="5" spans="1:7" ht="42.75" x14ac:dyDescent="0.2">
      <c r="A5" s="2" t="s">
        <v>6</v>
      </c>
      <c r="B5" s="21" t="s">
        <v>11</v>
      </c>
      <c r="C5" s="5">
        <v>45</v>
      </c>
      <c r="D5" s="26">
        <f>E5-(E5*0.05)</f>
        <v>38</v>
      </c>
      <c r="E5" s="26">
        <v>40</v>
      </c>
      <c r="F5" s="26">
        <f>E5*1.1</f>
        <v>44</v>
      </c>
      <c r="G5" s="26">
        <f>E5*1.125</f>
        <v>45</v>
      </c>
    </row>
    <row r="6" spans="1:7" s="7" customFormat="1" ht="15" x14ac:dyDescent="0.2">
      <c r="A6" s="2"/>
      <c r="B6" s="22" t="s">
        <v>9</v>
      </c>
      <c r="C6" s="9"/>
      <c r="D6" s="11">
        <f>IF(D5&gt;2*MIN($D$5:$G$5),"0",$C$5-((D5-MIN($D$5:$G$5))/MIN($D$5:$G$5)*$C$5))</f>
        <v>45</v>
      </c>
      <c r="E6" s="11">
        <f t="shared" ref="E6:G6" si="0">IF(E5&gt;2*MIN($D$5:$G$5),"0",$C$5-((E5-MIN($D$5:$G$5))/MIN($D$5:$G$5)*$C$5))</f>
        <v>42.631578947368425</v>
      </c>
      <c r="F6" s="11">
        <f t="shared" si="0"/>
        <v>37.89473684210526</v>
      </c>
      <c r="G6" s="11">
        <f t="shared" si="0"/>
        <v>36.710526315789473</v>
      </c>
    </row>
    <row r="7" spans="1:7" ht="199.5" x14ac:dyDescent="0.2">
      <c r="A7" s="2" t="s">
        <v>7</v>
      </c>
      <c r="B7" s="3" t="s">
        <v>0</v>
      </c>
      <c r="C7" s="5">
        <v>10</v>
      </c>
      <c r="D7" s="25">
        <v>2.5</v>
      </c>
      <c r="E7" s="25">
        <v>5</v>
      </c>
      <c r="F7" s="25">
        <v>7.5</v>
      </c>
      <c r="G7" s="25">
        <v>10</v>
      </c>
    </row>
    <row r="8" spans="1:7" ht="15" x14ac:dyDescent="0.2">
      <c r="A8" s="2" t="s">
        <v>5</v>
      </c>
      <c r="B8" s="20"/>
      <c r="C8" s="20">
        <f>SUM(C3:C7)</f>
        <v>100</v>
      </c>
      <c r="D8" s="12">
        <f>SUM(D4,D6,D7)</f>
        <v>92.5</v>
      </c>
      <c r="E8" s="12">
        <f>SUM(E4,E6,E7)</f>
        <v>90.26315789473685</v>
      </c>
      <c r="F8" s="12">
        <f>SUM(F4,F6,F7)</f>
        <v>83.28947368421052</v>
      </c>
      <c r="G8" s="12">
        <f>SUM(G4,G6,G7)</f>
        <v>83.421052631578945</v>
      </c>
    </row>
    <row r="9" spans="1:7" x14ac:dyDescent="0.2">
      <c r="B9" s="13"/>
      <c r="D9" s="17"/>
      <c r="E9" s="17"/>
      <c r="F9" s="17"/>
      <c r="G9" s="17"/>
    </row>
    <row r="10" spans="1:7" s="1" customFormat="1" x14ac:dyDescent="0.2">
      <c r="B10" s="8"/>
      <c r="C10" s="6"/>
      <c r="D10" s="10"/>
      <c r="E10" s="10"/>
      <c r="F10" s="10"/>
      <c r="G10" s="10"/>
    </row>
    <row r="11" spans="1:7" s="1" customFormat="1" x14ac:dyDescent="0.2">
      <c r="B11" s="6"/>
      <c r="C11" s="6"/>
      <c r="D11" s="7"/>
      <c r="E11" s="7"/>
      <c r="F11" s="7"/>
      <c r="G11" s="7"/>
    </row>
    <row r="12" spans="1:7" s="1" customFormat="1" x14ac:dyDescent="0.2">
      <c r="B12" s="6"/>
      <c r="C12" s="6"/>
      <c r="D12" s="7"/>
      <c r="E12" s="7"/>
      <c r="F12" s="7"/>
      <c r="G12" s="7"/>
    </row>
  </sheetData>
  <mergeCells count="2">
    <mergeCell ref="D1:G1"/>
    <mergeCell ref="C1:C2"/>
  </mergeCells>
  <pageMargins left="0.78740157480314965" right="0.39370078740157483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Bewertung Los 1-3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Daniel Radicke</cp:lastModifiedBy>
  <cp:lastPrinted>2025-07-08T15:27:04Z</cp:lastPrinted>
  <dcterms:created xsi:type="dcterms:W3CDTF">1996-10-17T05:27:31Z</dcterms:created>
  <dcterms:modified xsi:type="dcterms:W3CDTF">2026-07-31T11:11:07Z</dcterms:modified>
</cp:coreProperties>
</file>