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rzig\Nextcloud\Gemeinsame Dateien\fg-ess_Verwaltung\Finanzen\Beschaffungen\2607_Powerstations\"/>
    </mc:Choice>
  </mc:AlternateContent>
  <xr:revisionPtr revIDLastSave="0" documentId="13_ncr:9_{8BFEDE90-583C-43C3-AE35-3470B06A040E}" xr6:coauthVersionLast="47" xr6:coauthVersionMax="47" xr10:uidLastSave="{00000000-0000-0000-0000-000000000000}"/>
  <bookViews>
    <workbookView xWindow="28680" yWindow="-120" windowWidth="29040" windowHeight="17520" xr2:uid="{9CF5879C-C8FC-45D0-9D04-3C67B3D3EFEC}"/>
  </bookViews>
  <sheets>
    <sheet name="Tabelle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L16" i="1"/>
  <c r="J16" i="1"/>
  <c r="H16" i="1"/>
  <c r="L15" i="1"/>
  <c r="J15" i="1"/>
  <c r="H15" i="1"/>
  <c r="L14" i="1"/>
  <c r="J14" i="1"/>
  <c r="H14" i="1"/>
  <c r="L13" i="1"/>
  <c r="J13" i="1"/>
  <c r="H13" i="1"/>
  <c r="L12" i="1"/>
  <c r="J12" i="1"/>
  <c r="H12" i="1"/>
  <c r="L11" i="1"/>
  <c r="J11" i="1"/>
  <c r="H11" i="1"/>
  <c r="L10" i="1"/>
  <c r="J10" i="1"/>
  <c r="H10" i="1"/>
  <c r="L9" i="1"/>
  <c r="J9" i="1"/>
  <c r="H9" i="1"/>
  <c r="L17" i="1" l="1"/>
  <c r="J17" i="1"/>
  <c r="H17" i="1"/>
</calcChain>
</file>

<file path=xl/sharedStrings.xml><?xml version="1.0" encoding="utf-8"?>
<sst xmlns="http://schemas.openxmlformats.org/spreadsheetml/2006/main" count="46" uniqueCount="37">
  <si>
    <t>Wertungsmatrix</t>
  </si>
  <si>
    <t>Beschaffungsgegenstand</t>
  </si>
  <si>
    <t xml:space="preserve"> </t>
  </si>
  <si>
    <t>Anbieter 1</t>
  </si>
  <si>
    <t>Anbieter 2</t>
  </si>
  <si>
    <t>Anbieter 3</t>
  </si>
  <si>
    <t>Nr.</t>
  </si>
  <si>
    <t>Kategorie</t>
  </si>
  <si>
    <t>Kriterium (K)</t>
  </si>
  <si>
    <t>Wichtung (W)</t>
  </si>
  <si>
    <t>Nachweis (N)</t>
  </si>
  <si>
    <t>Punkte (P)</t>
  </si>
  <si>
    <t>Preis (Brutto)</t>
  </si>
  <si>
    <t>(min. Angebotspreis / Angebotspreis) × Wichtung</t>
  </si>
  <si>
    <t>2.1</t>
  </si>
  <si>
    <t>technische Leistung</t>
  </si>
  <si>
    <t>Kapazität mehr als 2.000 Wh</t>
  </si>
  <si>
    <t>2.2</t>
  </si>
  <si>
    <t>Ausgangsleistung mehr als 2.000 Watt</t>
  </si>
  <si>
    <t>2.3</t>
  </si>
  <si>
    <t>mehr als 3 AC-Steckdosen</t>
  </si>
  <si>
    <t>Lieferzeit</t>
  </si>
  <si>
    <t>12 Wochen &lt; Lieferzeit</t>
  </si>
  <si>
    <t>8 Wochen &lt; Lieferzeit ≤ 12 Wochen</t>
  </si>
  <si>
    <t>4 Wochen &lt; Lieferzeit ≤ 8 Wochen</t>
  </si>
  <si>
    <t>Lieferzeit ≤ 4 Wochen</t>
  </si>
  <si>
    <t>Summe</t>
  </si>
  <si>
    <t>Legende</t>
  </si>
  <si>
    <t>Zugangsvorausetzungen zur Wertungsmatrix ist die Erfüllung der Mindestkriterien (siehe Leistungsbeschreibung).</t>
  </si>
  <si>
    <t>Die Erfüllung eines Kriteriums der Wertungsmatrix erfolgt grundsätzlich durch einen Vermerk in der Spalte Nachweis.</t>
  </si>
  <si>
    <t>Maßgeblich für die Wertung sind ausschließlich die eingereichten Nachweise.</t>
  </si>
  <si>
    <t>Als Vermerk in der Spalte Nachweis eignen sich bspw. Eintragungen wie "Datenblatt", "techn. Spezifikation", "Prüfzeugnis", "Dokumentation", o.ä. Damit wird zugleich die Quelle der Wertung dokumentiert.</t>
  </si>
  <si>
    <t>In der Kategorie Preis ist der Bruttopreis des Angebots in die Spalte Nachweis zu übernehmen.</t>
  </si>
  <si>
    <t>Bei Erüllung mehrerer Kriterien einer Kategorie ist nur das jeweils beste Kriterium in der Spalte Nachweis zu vermerken.</t>
  </si>
  <si>
    <t>Der Zuschlag erfolgt auf das wirtschaftlichste Angebot mit der höchsten Gesamtpunktzahl gemäß Wertungsmatrix.</t>
  </si>
  <si>
    <t>Die Prozentangaben der Wichtung entsprechen den zu vergebenen Punkten (Beispiel: 30% gleich 30 Punkte).</t>
  </si>
  <si>
    <t>Mobile Powerstations (2 Stk.)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</si>
</sst>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&quot; &quot;%"/>
    <numFmt numFmtId="165" formatCode="#,##0.00&quot; €&quot;"/>
    <numFmt numFmtId="166" formatCode="&quot; &quot;#,##0.00&quot; &quot;[$€-407]&quot; &quot;;&quot;-&quot;#,##0.00&quot; &quot;[$€-407]&quot; &quot;;&quot; -&quot;00&quot; &quot;[$€-407]&quot; &quot;;&quot; &quot;@&quot; &quot;"/>
  </numFmts>
  <fonts count="21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sz val="11"/>
      <color rgb="FF000000"/>
      <name val="Calibri"/>
      <family val="2"/>
    </font>
    <font>
      <b/>
      <sz val="11"/>
      <color rgb="FFFA7D00"/>
      <name val="Calibri"/>
      <family val="2"/>
    </font>
    <font>
      <sz val="11"/>
      <color rgb="FF3F3F76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2F2F2"/>
        <bgColor rgb="FFF2F2F2"/>
      </patternFill>
    </fill>
    <fill>
      <patternFill patternType="solid">
        <fgColor rgb="FFFFCC99"/>
        <bgColor rgb="FFFFCC99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7F7F7F"/>
      </left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/>
      <bottom style="thin">
        <color rgb="FF7F7F7F"/>
      </bottom>
      <diagonal/>
    </border>
    <border>
      <left style="thin">
        <color rgb="FF7F7F7F"/>
      </left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000000"/>
      </right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7F7F7F"/>
      </top>
      <bottom/>
      <diagonal/>
    </border>
    <border>
      <left style="thin">
        <color rgb="FF7F7F7F"/>
      </left>
      <right style="thin">
        <color rgb="FF000000"/>
      </right>
      <top style="thin">
        <color rgb="FF7F7F7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7F7F7F"/>
      </top>
      <bottom style="thin">
        <color rgb="FF000000"/>
      </bottom>
      <diagonal/>
    </border>
  </borders>
  <cellStyleXfs count="23">
    <xf numFmtId="0" fontId="0" fillId="0" borderId="0"/>
    <xf numFmtId="0" fontId="14" fillId="1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Fill="0" applyBorder="0" applyProtection="0"/>
    <xf numFmtId="0" fontId="3" fillId="6" borderId="0"/>
    <xf numFmtId="166" fontId="1" fillId="0" borderId="0"/>
    <xf numFmtId="0" fontId="6" fillId="7" borderId="1"/>
    <xf numFmtId="0" fontId="7" fillId="8" borderId="1"/>
    <xf numFmtId="0" fontId="8" fillId="0" borderId="0"/>
    <xf numFmtId="0" fontId="9" fillId="9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5" fillId="10" borderId="2"/>
    <xf numFmtId="0" fontId="16" fillId="0" borderId="0"/>
    <xf numFmtId="0" fontId="1" fillId="0" borderId="0"/>
    <xf numFmtId="0" fontId="1" fillId="0" borderId="0"/>
    <xf numFmtId="0" fontId="4" fillId="0" borderId="0"/>
  </cellStyleXfs>
  <cellXfs count="57">
    <xf numFmtId="0" fontId="0" fillId="0" borderId="0" xfId="0"/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 wrapText="1"/>
    </xf>
    <xf numFmtId="0" fontId="19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0" fillId="11" borderId="5" xfId="0" applyFont="1" applyFill="1" applyBorder="1" applyAlignment="1">
      <alignment vertical="center"/>
    </xf>
    <xf numFmtId="0" fontId="20" fillId="11" borderId="6" xfId="0" applyFont="1" applyFill="1" applyBorder="1" applyAlignment="1">
      <alignment vertical="center"/>
    </xf>
    <xf numFmtId="0" fontId="18" fillId="11" borderId="6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 wrapText="1"/>
    </xf>
    <xf numFmtId="0" fontId="18" fillId="11" borderId="6" xfId="0" applyFont="1" applyFill="1" applyBorder="1" applyAlignment="1">
      <alignment horizontal="center" vertical="center"/>
    </xf>
    <xf numFmtId="0" fontId="18" fillId="11" borderId="7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 vertical="center"/>
    </xf>
    <xf numFmtId="0" fontId="18" fillId="11" borderId="9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164" fontId="20" fillId="0" borderId="5" xfId="9" applyNumberFormat="1" applyFont="1" applyFill="1" applyBorder="1" applyAlignment="1" applyProtection="1">
      <alignment horizontal="center" vertical="center"/>
    </xf>
    <xf numFmtId="165" fontId="7" fillId="8" borderId="11" xfId="11" applyNumberFormat="1" applyFont="1" applyFill="1" applyBorder="1" applyAlignment="1" applyProtection="1">
      <alignment horizontal="center" vertical="center"/>
    </xf>
    <xf numFmtId="0" fontId="6" fillId="7" borderId="7" xfId="10" applyFont="1" applyFill="1" applyBorder="1" applyAlignment="1" applyProtection="1">
      <alignment horizontal="right" vertical="center"/>
    </xf>
    <xf numFmtId="165" fontId="7" fillId="8" borderId="12" xfId="11" applyNumberFormat="1" applyFont="1" applyFill="1" applyBorder="1" applyAlignment="1" applyProtection="1">
      <alignment horizontal="center" vertical="center"/>
    </xf>
    <xf numFmtId="49" fontId="0" fillId="0" borderId="8" xfId="0" applyNumberFormat="1" applyBorder="1" applyAlignment="1">
      <alignment horizontal="left" vertical="center"/>
    </xf>
    <xf numFmtId="164" fontId="20" fillId="0" borderId="13" xfId="9" applyNumberFormat="1" applyFont="1" applyFill="1" applyBorder="1" applyAlignment="1" applyProtection="1">
      <alignment horizontal="center" vertical="center"/>
    </xf>
    <xf numFmtId="164" fontId="7" fillId="8" borderId="12" xfId="11" applyNumberFormat="1" applyFont="1" applyFill="1" applyBorder="1" applyAlignment="1" applyProtection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0" fontId="7" fillId="8" borderId="11" xfId="11" applyFont="1" applyFill="1" applyBorder="1" applyAlignment="1" applyProtection="1">
      <alignment horizontal="center" vertical="center"/>
    </xf>
    <xf numFmtId="0" fontId="6" fillId="7" borderId="3" xfId="10" applyFont="1" applyFill="1" applyBorder="1" applyAlignment="1" applyProtection="1">
      <alignment horizontal="right" vertical="center"/>
    </xf>
    <xf numFmtId="49" fontId="0" fillId="0" borderId="14" xfId="0" applyNumberForma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64" fontId="0" fillId="0" borderId="9" xfId="0" applyNumberFormat="1" applyBorder="1" applyAlignment="1">
      <alignment horizontal="center" vertical="center"/>
    </xf>
    <xf numFmtId="164" fontId="7" fillId="8" borderId="15" xfId="11" applyNumberFormat="1" applyFont="1" applyFill="1" applyBorder="1" applyAlignment="1" applyProtection="1">
      <alignment horizontal="center" vertical="center"/>
    </xf>
    <xf numFmtId="0" fontId="6" fillId="7" borderId="16" xfId="10" applyFont="1" applyFill="1" applyBorder="1" applyAlignment="1" applyProtection="1">
      <alignment horizontal="right" vertical="center"/>
    </xf>
    <xf numFmtId="164" fontId="7" fillId="8" borderId="17" xfId="11" applyNumberFormat="1" applyFont="1" applyFill="1" applyBorder="1" applyAlignment="1" applyProtection="1">
      <alignment horizontal="center" vertical="center"/>
    </xf>
    <xf numFmtId="0" fontId="6" fillId="7" borderId="18" xfId="10" applyFont="1" applyFill="1" applyBorder="1" applyAlignment="1" applyProtection="1">
      <alignment horizontal="right" vertical="center"/>
    </xf>
    <xf numFmtId="0" fontId="5" fillId="0" borderId="0" xfId="0" applyFont="1" applyBorder="1" applyAlignment="1">
      <alignment horizontal="left" vertical="center"/>
    </xf>
    <xf numFmtId="164" fontId="7" fillId="8" borderId="19" xfId="11" applyNumberFormat="1" applyFont="1" applyFill="1" applyBorder="1" applyAlignment="1" applyProtection="1">
      <alignment horizontal="center" vertical="center"/>
    </xf>
    <xf numFmtId="0" fontId="6" fillId="7" borderId="20" xfId="10" applyFont="1" applyFill="1" applyBorder="1" applyAlignment="1" applyProtection="1">
      <alignment horizontal="right" vertical="center"/>
    </xf>
    <xf numFmtId="164" fontId="20" fillId="0" borderId="13" xfId="0" applyNumberFormat="1" applyFont="1" applyBorder="1" applyAlignment="1">
      <alignment horizontal="center" vertical="center"/>
    </xf>
    <xf numFmtId="164" fontId="7" fillId="8" borderId="21" xfId="11" applyNumberFormat="1" applyFont="1" applyFill="1" applyBorder="1" applyAlignment="1" applyProtection="1">
      <alignment horizontal="center" vertical="center"/>
    </xf>
    <xf numFmtId="0" fontId="6" fillId="7" borderId="22" xfId="10" applyFont="1" applyFill="1" applyBorder="1" applyAlignment="1" applyProtection="1">
      <alignment horizontal="right" vertical="center"/>
    </xf>
    <xf numFmtId="164" fontId="18" fillId="0" borderId="5" xfId="0" applyNumberFormat="1" applyFont="1" applyBorder="1" applyAlignment="1">
      <alignment horizontal="center" vertical="center"/>
    </xf>
    <xf numFmtId="0" fontId="5" fillId="0" borderId="3" xfId="9" applyNumberFormat="1" applyFont="1" applyFill="1" applyBorder="1" applyAlignment="1" applyProtection="1">
      <alignment horizontal="right" vertical="center"/>
    </xf>
    <xf numFmtId="0" fontId="5" fillId="0" borderId="5" xfId="9" applyNumberFormat="1" applyFont="1" applyFill="1" applyBorder="1" applyAlignment="1" applyProtection="1">
      <alignment horizontal="right"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ill="1" applyBorder="1"/>
    <xf numFmtId="0" fontId="18" fillId="11" borderId="3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vertical="center" wrapText="1"/>
    </xf>
    <xf numFmtId="0" fontId="18" fillId="11" borderId="3" xfId="0" applyFont="1" applyFill="1" applyBorder="1" applyAlignment="1">
      <alignment horizontal="center" vertical="center"/>
    </xf>
    <xf numFmtId="0" fontId="18" fillId="11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/>
    <xf numFmtId="0" fontId="0" fillId="0" borderId="3" xfId="0" applyFill="1" applyBorder="1" applyAlignment="1"/>
    <xf numFmtId="0" fontId="5" fillId="0" borderId="14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right" vertical="center" wrapText="1"/>
    </xf>
  </cellXfs>
  <cellStyles count="23">
    <cellStyle name="Accent" xfId="2" xr:uid="{80810695-244E-4AA4-9C83-5D1350A07D24}"/>
    <cellStyle name="Accent 1" xfId="3" xr:uid="{1807D737-2D04-4F09-B9D0-AA750DF112A7}"/>
    <cellStyle name="Accent 2" xfId="4" xr:uid="{BE40E29A-D9DB-4AA2-BC1A-B03748F778E7}"/>
    <cellStyle name="Accent 3" xfId="5" xr:uid="{1212009F-EA2B-4644-9851-A604F146311B}"/>
    <cellStyle name="Bad" xfId="6" xr:uid="{6A203008-2088-41DB-ACBD-1C4A53410D28}"/>
    <cellStyle name="Default" xfId="7" xr:uid="{7E079219-B9A1-4F4B-B95A-6631229A17AF}"/>
    <cellStyle name="Error" xfId="8" xr:uid="{EFDA4BC0-8D98-49CE-8A1A-FEFC9A64005F}"/>
    <cellStyle name="Euro" xfId="9" xr:uid="{1E76E0E2-91EB-4DAD-919E-30E1D24CF20F}"/>
    <cellStyle name="Excel Built-in Calculation" xfId="10" xr:uid="{FB585468-A7AF-4541-93CC-4C9B9F82BEFC}"/>
    <cellStyle name="Excel Built-in Input" xfId="11" xr:uid="{9011A973-8213-4817-A7B6-22E9B32C90F9}"/>
    <cellStyle name="Footnote" xfId="12" xr:uid="{8905FD98-8085-41FD-9812-5B2E7238FC7B}"/>
    <cellStyle name="Good" xfId="13" xr:uid="{3CDEF212-0131-40B4-A413-4A62FEC9EA53}"/>
    <cellStyle name="Heading" xfId="14" xr:uid="{4E575741-C274-4A50-B9E6-569ABBA51C10}"/>
    <cellStyle name="Heading 1" xfId="15" xr:uid="{D4A9C717-CCD3-486E-8A73-2D495A81760F}"/>
    <cellStyle name="Heading 2" xfId="16" xr:uid="{5925506C-8C94-46B4-9CF3-B33C217543F3}"/>
    <cellStyle name="Hyperlink" xfId="17" xr:uid="{870CD2E6-BC42-45A1-B6E9-2BD15720C307}"/>
    <cellStyle name="Neutral" xfId="1" builtinId="28" customBuiltin="1"/>
    <cellStyle name="Note" xfId="18" xr:uid="{84BBC91F-F13A-4674-818C-7D8FABF5180A}"/>
    <cellStyle name="Result" xfId="19" xr:uid="{621633A0-2F93-40B0-9019-9A6805B23D40}"/>
    <cellStyle name="Standard" xfId="0" builtinId="0" customBuiltin="1"/>
    <cellStyle name="Status" xfId="20" xr:uid="{F59FAAAB-6E89-49E0-BFF3-253D4440E98F}"/>
    <cellStyle name="Text" xfId="21" xr:uid="{FC988E3D-ED98-4D49-B30E-C45DCEB7F47B}"/>
    <cellStyle name="Warning" xfId="22" xr:uid="{E5B38640-0C25-4BD0-8497-C7F585FCEE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41C8-F7A8-4649-A674-BBE9104783A3}">
  <dimension ref="A1:L29"/>
  <sheetViews>
    <sheetView tabSelected="1" workbookViewId="0">
      <selection activeCell="F11" sqref="F11"/>
    </sheetView>
  </sheetViews>
  <sheetFormatPr baseColWidth="10" defaultColWidth="10.5703125" defaultRowHeight="15"/>
  <cols>
    <col min="1" max="1" width="9.7109375" customWidth="1"/>
    <col min="2" max="2" width="22.28515625" customWidth="1"/>
    <col min="3" max="3" width="21.42578125" customWidth="1"/>
    <col min="4" max="4" width="10.5703125" customWidth="1"/>
    <col min="5" max="5" width="48.85546875" customWidth="1"/>
    <col min="6" max="6" width="15.7109375" customWidth="1"/>
    <col min="7" max="7" width="15.7109375" customWidth="1"/>
    <col min="8" max="8" width="15.28515625" customWidth="1"/>
    <col min="9" max="9" width="15.28515625" customWidth="1"/>
    <col min="10" max="10" width="15.28515625" customWidth="1"/>
    <col min="11" max="11" width="15.28515625" customWidth="1"/>
    <col min="12" max="12" width="15.28515625" customWidth="1"/>
    <col min="13" max="13" width="10.5703125" customWidth="1"/>
    <col min="14" max="16384" width="10.5703125"/>
  </cols>
  <sheetData>
    <row r="1" spans="1:12" ht="2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2.75">
      <c r="A2" s="47"/>
      <c r="B2" s="47"/>
      <c r="C2" s="47"/>
      <c r="D2" s="47"/>
      <c r="E2" s="47"/>
      <c r="F2" s="2"/>
      <c r="G2" s="2"/>
      <c r="H2" s="2"/>
      <c r="I2" s="2"/>
      <c r="J2" s="2"/>
      <c r="K2" s="2"/>
      <c r="L2" s="2"/>
    </row>
    <row r="3" spans="1:12" ht="30" customHeight="1">
      <c r="A3" s="48" t="s">
        <v>1</v>
      </c>
      <c r="B3" s="48"/>
      <c r="C3" s="48"/>
      <c r="D3" s="49" t="s">
        <v>36</v>
      </c>
      <c r="E3" s="49"/>
      <c r="F3" s="49"/>
      <c r="G3" s="49"/>
      <c r="H3" s="49"/>
      <c r="I3" s="3"/>
      <c r="J3" s="2"/>
      <c r="K3" s="2"/>
      <c r="L3" s="2"/>
    </row>
    <row r="4" spans="1:12" ht="15" customHeight="1">
      <c r="A4" s="4"/>
      <c r="B4" s="4"/>
      <c r="C4" s="4"/>
      <c r="D4" s="5"/>
      <c r="E4" s="5"/>
      <c r="F4" s="5"/>
      <c r="G4" s="5"/>
      <c r="H4" s="5"/>
      <c r="I4" s="5"/>
      <c r="J4" s="2"/>
      <c r="K4" s="2"/>
    </row>
    <row r="5" spans="1:12" ht="15" customHeight="1">
      <c r="A5" s="6"/>
      <c r="B5" s="6"/>
      <c r="C5" s="6"/>
      <c r="D5" s="5"/>
      <c r="E5" s="5"/>
      <c r="F5" s="5"/>
      <c r="G5" s="5"/>
      <c r="H5" s="5"/>
      <c r="I5" s="5"/>
      <c r="J5" s="2"/>
      <c r="K5" s="2"/>
    </row>
    <row r="6" spans="1:12" ht="15" customHeight="1">
      <c r="A6" s="7"/>
      <c r="B6" s="7"/>
      <c r="C6" s="7"/>
      <c r="D6" s="47"/>
      <c r="E6" s="47"/>
      <c r="F6" s="2"/>
      <c r="G6" s="2"/>
      <c r="H6" s="2"/>
      <c r="I6" s="2"/>
      <c r="J6" s="2"/>
      <c r="K6" s="2"/>
    </row>
    <row r="7" spans="1:12">
      <c r="A7" s="8"/>
      <c r="B7" s="9"/>
      <c r="C7" s="10"/>
      <c r="D7" s="11"/>
      <c r="E7" s="11"/>
      <c r="F7" s="12" t="s">
        <v>2</v>
      </c>
      <c r="G7" s="50" t="s">
        <v>3</v>
      </c>
      <c r="H7" s="50"/>
      <c r="I7" s="50" t="s">
        <v>4</v>
      </c>
      <c r="J7" s="50"/>
      <c r="K7" s="50" t="s">
        <v>5</v>
      </c>
      <c r="L7" s="50"/>
    </row>
    <row r="8" spans="1:12" ht="33.75" customHeight="1">
      <c r="A8" s="13" t="s">
        <v>6</v>
      </c>
      <c r="B8" s="14" t="s">
        <v>7</v>
      </c>
      <c r="C8" s="51" t="s">
        <v>8</v>
      </c>
      <c r="D8" s="51"/>
      <c r="E8" s="51"/>
      <c r="F8" s="15" t="s">
        <v>9</v>
      </c>
      <c r="G8" s="16" t="s">
        <v>10</v>
      </c>
      <c r="H8" s="16" t="s">
        <v>11</v>
      </c>
      <c r="I8" s="16" t="s">
        <v>10</v>
      </c>
      <c r="J8" s="16" t="s">
        <v>11</v>
      </c>
      <c r="K8" s="16" t="s">
        <v>10</v>
      </c>
      <c r="L8" s="16" t="s">
        <v>11</v>
      </c>
    </row>
    <row r="9" spans="1:12">
      <c r="A9" s="17">
        <v>1</v>
      </c>
      <c r="B9" s="18" t="s">
        <v>12</v>
      </c>
      <c r="C9" s="52" t="s">
        <v>13</v>
      </c>
      <c r="D9" s="52"/>
      <c r="E9" s="52"/>
      <c r="F9" s="19">
        <v>0.4</v>
      </c>
      <c r="G9" s="20">
        <v>1</v>
      </c>
      <c r="H9" s="21">
        <f>IF(G9="","0",ROUND(MIN($G9,$I9,$K9)*$F9*100/G9,0))</f>
        <v>40</v>
      </c>
      <c r="I9" s="22">
        <v>1</v>
      </c>
      <c r="J9" s="21">
        <f>IF(I9="","0",ROUND(MIN($G9,$I9,$K9)*$F9*100/I9,0))</f>
        <v>40</v>
      </c>
      <c r="K9" s="22">
        <v>1</v>
      </c>
      <c r="L9" s="21">
        <f>IF(K9="","0",ROUND(MIN($G9,$I9,$K9)*$F9*100/K9,0))</f>
        <v>40</v>
      </c>
    </row>
    <row r="10" spans="1:12" customFormat="1">
      <c r="A10" s="23" t="s">
        <v>14</v>
      </c>
      <c r="B10" s="23" t="s">
        <v>15</v>
      </c>
      <c r="C10" s="53" t="s">
        <v>16</v>
      </c>
      <c r="D10" s="53"/>
      <c r="E10" s="53"/>
      <c r="F10" s="24">
        <v>0.2</v>
      </c>
      <c r="G10" s="25"/>
      <c r="H10" s="21" t="str">
        <f t="shared" ref="H10:H16" si="0">IF(G10="","",ROUND($F10*100,0))</f>
        <v/>
      </c>
      <c r="I10" s="25"/>
      <c r="J10" s="21" t="str">
        <f t="shared" ref="J10:J16" si="1">IF(I10="","",ROUND($F10*100,0))</f>
        <v/>
      </c>
      <c r="K10" s="25"/>
      <c r="L10" s="21" t="str">
        <f t="shared" ref="L10:L16" si="2">IF(K10="","",ROUND($F10*100,0))</f>
        <v/>
      </c>
    </row>
    <row r="11" spans="1:12" customFormat="1">
      <c r="A11" s="18" t="s">
        <v>17</v>
      </c>
      <c r="B11" s="18" t="s">
        <v>15</v>
      </c>
      <c r="C11" s="54" t="s">
        <v>18</v>
      </c>
      <c r="D11" s="54"/>
      <c r="E11" s="54"/>
      <c r="F11" s="26">
        <v>0.15</v>
      </c>
      <c r="G11" s="27"/>
      <c r="H11" s="28" t="str">
        <f t="shared" si="0"/>
        <v/>
      </c>
      <c r="I11" s="27"/>
      <c r="J11" s="28" t="str">
        <f t="shared" si="1"/>
        <v/>
      </c>
      <c r="K11" s="27"/>
      <c r="L11" s="28" t="str">
        <f t="shared" si="2"/>
        <v/>
      </c>
    </row>
    <row r="12" spans="1:12" customFormat="1">
      <c r="A12" s="18" t="s">
        <v>19</v>
      </c>
      <c r="B12" s="18" t="s">
        <v>15</v>
      </c>
      <c r="C12" s="53" t="s">
        <v>20</v>
      </c>
      <c r="D12" s="53"/>
      <c r="E12" s="53"/>
      <c r="F12" s="26">
        <v>0.05</v>
      </c>
      <c r="G12" s="27"/>
      <c r="H12" s="28" t="str">
        <f t="shared" si="0"/>
        <v/>
      </c>
      <c r="I12" s="27"/>
      <c r="J12" s="28" t="str">
        <f t="shared" si="1"/>
        <v/>
      </c>
      <c r="K12" s="27"/>
      <c r="L12" s="28" t="str">
        <f t="shared" si="2"/>
        <v/>
      </c>
    </row>
    <row r="13" spans="1:12" customFormat="1">
      <c r="A13" s="29">
        <v>3</v>
      </c>
      <c r="B13" s="29" t="s">
        <v>21</v>
      </c>
      <c r="C13" s="55" t="s">
        <v>22</v>
      </c>
      <c r="D13" s="55"/>
      <c r="E13" s="55"/>
      <c r="F13" s="31">
        <v>0</v>
      </c>
      <c r="G13" s="32"/>
      <c r="H13" s="33" t="str">
        <f t="shared" si="0"/>
        <v/>
      </c>
      <c r="I13" s="32"/>
      <c r="J13" s="33" t="str">
        <f t="shared" si="1"/>
        <v/>
      </c>
      <c r="K13" s="32"/>
      <c r="L13" s="33" t="str">
        <f t="shared" si="2"/>
        <v/>
      </c>
    </row>
    <row r="14" spans="1:12" customFormat="1">
      <c r="A14" s="29"/>
      <c r="B14" s="29" t="s">
        <v>21</v>
      </c>
      <c r="C14" s="55" t="s">
        <v>23</v>
      </c>
      <c r="D14" s="55"/>
      <c r="E14" s="55"/>
      <c r="F14" s="31">
        <v>0.05</v>
      </c>
      <c r="G14" s="34"/>
      <c r="H14" s="35" t="str">
        <f t="shared" si="0"/>
        <v/>
      </c>
      <c r="I14" s="34"/>
      <c r="J14" s="35" t="str">
        <f t="shared" si="1"/>
        <v/>
      </c>
      <c r="K14" s="34"/>
      <c r="L14" s="35" t="str">
        <f t="shared" si="2"/>
        <v/>
      </c>
    </row>
    <row r="15" spans="1:12" customFormat="1">
      <c r="A15" s="29"/>
      <c r="B15" s="29" t="s">
        <v>21</v>
      </c>
      <c r="C15" s="36" t="s">
        <v>24</v>
      </c>
      <c r="D15" s="36"/>
      <c r="E15" s="30"/>
      <c r="F15" s="31">
        <v>0.1</v>
      </c>
      <c r="G15" s="37"/>
      <c r="H15" s="38" t="str">
        <f t="shared" si="0"/>
        <v/>
      </c>
      <c r="I15" s="37"/>
      <c r="J15" s="38" t="str">
        <f t="shared" si="1"/>
        <v/>
      </c>
      <c r="K15" s="37"/>
      <c r="L15" s="38" t="str">
        <f t="shared" si="2"/>
        <v/>
      </c>
    </row>
    <row r="16" spans="1:12" customFormat="1">
      <c r="A16" s="29"/>
      <c r="B16" s="29" t="s">
        <v>21</v>
      </c>
      <c r="C16" s="55" t="s">
        <v>25</v>
      </c>
      <c r="D16" s="55"/>
      <c r="E16" s="55"/>
      <c r="F16" s="39">
        <v>0.2</v>
      </c>
      <c r="G16" s="40"/>
      <c r="H16" s="41" t="str">
        <f t="shared" si="0"/>
        <v/>
      </c>
      <c r="I16" s="40"/>
      <c r="J16" s="41" t="str">
        <f t="shared" si="1"/>
        <v/>
      </c>
      <c r="K16" s="40"/>
      <c r="L16" s="41" t="str">
        <f t="shared" si="2"/>
        <v/>
      </c>
    </row>
    <row r="17" spans="1:12" ht="30" customHeight="1">
      <c r="A17" s="56" t="s">
        <v>26</v>
      </c>
      <c r="B17" s="56"/>
      <c r="C17" s="56"/>
      <c r="D17" s="56"/>
      <c r="E17" s="56"/>
      <c r="F17" s="42">
        <f>SUM(F9:F12)+MAX(F13:F16)</f>
        <v>1.0000000000000002</v>
      </c>
      <c r="G17" s="42"/>
      <c r="H17" s="43">
        <f>SUM(H9:H16)</f>
        <v>40</v>
      </c>
      <c r="I17" s="44"/>
      <c r="J17" s="43">
        <f>SUM(J9:J16)</f>
        <v>40</v>
      </c>
      <c r="K17" s="44"/>
      <c r="L17" s="43">
        <f>SUM(L9:L16)</f>
        <v>40</v>
      </c>
    </row>
    <row r="18" spans="1:12" ht="12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2" customFormat="1" ht="12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2" customFormat="1">
      <c r="A20" s="45" t="s">
        <v>27</v>
      </c>
      <c r="B20" s="45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customFormat="1">
      <c r="A21" s="46" t="s">
        <v>35</v>
      </c>
      <c r="B21" s="45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customFormat="1">
      <c r="A22" s="46" t="s">
        <v>28</v>
      </c>
      <c r="B22" s="45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customFormat="1">
      <c r="A23" s="46" t="s">
        <v>29</v>
      </c>
      <c r="B23" s="45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customFormat="1">
      <c r="A24" s="46" t="s">
        <v>30</v>
      </c>
      <c r="B24" s="45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customFormat="1">
      <c r="A25" s="46" t="s">
        <v>31</v>
      </c>
      <c r="B25" s="45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customFormat="1">
      <c r="A26" s="46" t="s">
        <v>32</v>
      </c>
      <c r="B26" s="45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customFormat="1">
      <c r="A27" s="46" t="s">
        <v>33</v>
      </c>
      <c r="B27" s="45"/>
      <c r="C27" s="2"/>
      <c r="D27" s="2"/>
      <c r="E27" s="2"/>
      <c r="F27" s="2"/>
      <c r="G27" s="2"/>
      <c r="H27" s="2"/>
      <c r="I27" s="2"/>
      <c r="J27" s="2"/>
      <c r="K27" s="2"/>
      <c r="L27" s="2"/>
    </row>
    <row r="29" spans="1:12" customFormat="1">
      <c r="A29" s="46" t="s">
        <v>34</v>
      </c>
      <c r="C29"/>
      <c r="D29"/>
      <c r="E29"/>
      <c r="F29"/>
      <c r="H29"/>
      <c r="J29"/>
      <c r="L29"/>
    </row>
  </sheetData>
  <mergeCells count="17">
    <mergeCell ref="C12:E12"/>
    <mergeCell ref="C13:E13"/>
    <mergeCell ref="C14:E14"/>
    <mergeCell ref="C16:E16"/>
    <mergeCell ref="A17:E17"/>
    <mergeCell ref="I7:J7"/>
    <mergeCell ref="K7:L7"/>
    <mergeCell ref="C8:E8"/>
    <mergeCell ref="C9:E9"/>
    <mergeCell ref="C10:E10"/>
    <mergeCell ref="C11:E11"/>
    <mergeCell ref="A2:C2"/>
    <mergeCell ref="D2:E2"/>
    <mergeCell ref="A3:C3"/>
    <mergeCell ref="D3:H3"/>
    <mergeCell ref="D6:E6"/>
    <mergeCell ref="G7:H7"/>
  </mergeCells>
  <pageMargins left="0.70000000000000007" right="0.70000000000000007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tostf</dc:creator>
  <cp:lastModifiedBy>herzig</cp:lastModifiedBy>
  <cp:revision>1</cp:revision>
  <dcterms:created xsi:type="dcterms:W3CDTF">2026-02-12T12:10:43Z</dcterms:created>
  <dcterms:modified xsi:type="dcterms:W3CDTF">2026-07-09T11:06:54Z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