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O:\ABT1\FB12\SG_Vergabe\KowalzikG\Ausschreibungen\2026\LFE\2026-42400-223020-63 RV Laborleistungen 2026\02_VGU\"/>
    </mc:Choice>
  </mc:AlternateContent>
  <xr:revisionPtr revIDLastSave="0" documentId="13_ncr:1_{14ADB81F-84B3-4F5E-B9C4-7A0A7EE0F14C}" xr6:coauthVersionLast="47" xr6:coauthVersionMax="47" xr10:uidLastSave="{00000000-0000-0000-0000-000000000000}"/>
  <bookViews>
    <workbookView xWindow="-120" yWindow="-120" windowWidth="29040" windowHeight="15840" xr2:uid="{00000000-000D-0000-FFFF-FFFF00000000}"/>
  </bookViews>
  <sheets>
    <sheet name="Preis" sheetId="3" r:id="rId1"/>
    <sheet name="Qualität" sheetId="4" r:id="rId2"/>
    <sheet name="Nachhaltigkeit" sheetId="5" r:id="rId3"/>
    <sheet name="Gesamt" sheetId="1"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7" i="3" l="1"/>
  <c r="C19" i="3"/>
  <c r="C18" i="3"/>
  <c r="E15" i="4"/>
  <c r="F15" i="4"/>
  <c r="G15" i="4"/>
  <c r="H15" i="4"/>
  <c r="I15" i="4"/>
  <c r="D15" i="4"/>
  <c r="C12" i="1" s="1"/>
  <c r="D16" i="4"/>
  <c r="C13" i="3"/>
  <c r="C14" i="3"/>
  <c r="C11" i="1" s="1"/>
  <c r="E14" i="5"/>
  <c r="D13" i="1" s="1"/>
  <c r="F14" i="5"/>
  <c r="E13" i="1" s="1"/>
  <c r="G14" i="5"/>
  <c r="F13" i="1" s="1"/>
  <c r="H14" i="5"/>
  <c r="G13" i="1" s="1"/>
  <c r="I14" i="5"/>
  <c r="H13" i="1" s="1"/>
  <c r="D14" i="5"/>
  <c r="C13" i="1" s="1"/>
  <c r="D15" i="5"/>
  <c r="D12" i="1"/>
  <c r="E12" i="1"/>
  <c r="F12" i="1"/>
  <c r="G12" i="1"/>
  <c r="H12" i="1"/>
  <c r="E15" i="5" l="1"/>
  <c r="F15" i="5"/>
  <c r="G15" i="5"/>
  <c r="H15" i="5"/>
  <c r="I15" i="5"/>
  <c r="F13" i="3"/>
  <c r="F14" i="3" s="1"/>
  <c r="F11" i="1" s="1"/>
  <c r="G13" i="3"/>
  <c r="G14" i="3" s="1"/>
  <c r="G11" i="1" s="1"/>
  <c r="H13" i="3"/>
  <c r="H14" i="3" s="1"/>
  <c r="H11" i="1" s="1"/>
  <c r="E13" i="3"/>
  <c r="E14" i="3" s="1"/>
  <c r="E11" i="1" s="1"/>
  <c r="E14" i="1" l="1"/>
  <c r="G14" i="1"/>
  <c r="D13" i="3"/>
  <c r="D14" i="3" s="1"/>
  <c r="D11" i="1" s="1"/>
  <c r="H14" i="1" l="1"/>
  <c r="F14" i="1"/>
  <c r="D14" i="1"/>
  <c r="D15" i="3"/>
  <c r="H15" i="3"/>
  <c r="C15" i="3"/>
  <c r="G15" i="3"/>
  <c r="F15" i="3"/>
  <c r="E15" i="3"/>
  <c r="E16" i="4" l="1"/>
  <c r="F16" i="4"/>
  <c r="G16" i="4"/>
  <c r="H16" i="4"/>
  <c r="I16" i="4"/>
  <c r="C14" i="1"/>
  <c r="C15" i="1" l="1"/>
  <c r="G15" i="1"/>
  <c r="E15" i="1"/>
  <c r="D15" i="1"/>
  <c r="F15" i="1"/>
  <c r="H15" i="1"/>
</calcChain>
</file>

<file path=xl/sharedStrings.xml><?xml version="1.0" encoding="utf-8"?>
<sst xmlns="http://schemas.openxmlformats.org/spreadsheetml/2006/main" count="122" uniqueCount="62">
  <si>
    <t>Preis</t>
  </si>
  <si>
    <t>Angebot 1</t>
  </si>
  <si>
    <t>Angebot 2</t>
  </si>
  <si>
    <t>Angebot 3</t>
  </si>
  <si>
    <t>Angebot 4</t>
  </si>
  <si>
    <t>Angebot 5</t>
  </si>
  <si>
    <t>Angebot 6</t>
  </si>
  <si>
    <t>Preisbewertung</t>
  </si>
  <si>
    <t>Vergabenummer:</t>
  </si>
  <si>
    <t>Bezeichnung:</t>
  </si>
  <si>
    <t>Verfahrensart:</t>
  </si>
  <si>
    <t>Anzahl der Angebote:</t>
  </si>
  <si>
    <t>Durchschnittlicher Preis:</t>
  </si>
  <si>
    <t>Auftragswertschätzung:</t>
  </si>
  <si>
    <t>Minimaler Preis:</t>
  </si>
  <si>
    <t>Maximaler Preis:</t>
  </si>
  <si>
    <t>Gewichtete Punkte</t>
  </si>
  <si>
    <t xml:space="preserve">Preis </t>
  </si>
  <si>
    <t>Platzierung</t>
  </si>
  <si>
    <t>Gewichtung</t>
  </si>
  <si>
    <t>Punkte</t>
  </si>
  <si>
    <t>Gewichtungfaktor Preis:</t>
  </si>
  <si>
    <t>Gewichtungfaktor Leistung:</t>
  </si>
  <si>
    <t>Leistung</t>
  </si>
  <si>
    <t>Rang</t>
  </si>
  <si>
    <t>Gesamte Punkte</t>
  </si>
  <si>
    <t>Geamtbewertung</t>
  </si>
  <si>
    <t>Abweichung zum Min. Preis in %</t>
  </si>
  <si>
    <t>Qualität</t>
  </si>
  <si>
    <t>2.2 Mehrjährige Erfahrung der angebotenen Laboranalytik</t>
  </si>
  <si>
    <t>Nachhaltigkeitsbewertung</t>
  </si>
  <si>
    <t>Nachhaltigkeit</t>
  </si>
  <si>
    <t>0 Punkte</t>
  </si>
  <si>
    <t>Punkte Bewertung</t>
  </si>
  <si>
    <t>Aus dem Konzept der Kühlkette geht hervor, wie die Proben transportiert und gelagert werden, welche zeitlichen Vorgaben bestehen und welche Entfernungen zu überbrücken sind. Dabei wird ersichtlich, wie die Kühlkette nachweislich eingehalten werden kann und das ein regelmäßiger Transport (zweiwöchentlich) gewährleistet ist. Die Methode zum Nachweis der Kühlkette ist nachvollziehbar und zuverlässig.</t>
  </si>
  <si>
    <t>Qualitätsmerkmal</t>
  </si>
  <si>
    <t>2.1 Konzept Kühlkette</t>
  </si>
  <si>
    <t>2.Qualität (Bepunktung siehe unten)</t>
  </si>
  <si>
    <t>Bewertungskriterien</t>
  </si>
  <si>
    <t>Aus dem Konzept geht nicht hervor, wie die Proben transportiert und gelagert werden und wie die Kühlkette während des Transportes nachweislich eingehalten werden soll.</t>
  </si>
  <si>
    <t>Aus dem Konzept geht hervor, dass ein Transport mit Einhaltung der Kühlkette möglich ist und dies auch in regelmäßigen Abständen (zweiwöchentlich) gewährleistet ist. Dabei sind die meisten notwenigen Angaben enthalten (Lagerung, zeitliche Vorgaben, Entfernung, Transport, Einhaltung der Kühlkette).</t>
  </si>
  <si>
    <t>VgV</t>
  </si>
  <si>
    <t>Offenes Verfahren</t>
  </si>
  <si>
    <t>Entfernung zwischen Labor und LFE &gt; 200 km</t>
  </si>
  <si>
    <t>Entfernung zwischen Labor und LFE &lt; 50 km</t>
  </si>
  <si>
    <t>Entfernung zwischen Labor und LFE zwischen 50 und 200 km</t>
  </si>
  <si>
    <t>Entfernung</t>
  </si>
  <si>
    <t>Qualitätsbewertung</t>
  </si>
  <si>
    <t>3.Nachhaltigkeitt (Bepunktung siehe unten)</t>
  </si>
  <si>
    <t>3.1 Entfernung</t>
  </si>
  <si>
    <t>Kühlkettenkonzept</t>
  </si>
  <si>
    <t>Formel:</t>
  </si>
  <si>
    <t>(Günstigster Preis)/(Aktuell betrachteter Preis)  × Maximal erreichbare Punktzahl</t>
  </si>
  <si>
    <t xml:space="preserve"> = Punktzahl des Bieters, dessen Preis aktuell betrachtet wird</t>
  </si>
  <si>
    <t>Die übrigen angebotenen Gesamtpreise werden in Verhältnis zum günstigsten angebotenen Gesamtpreis gesetzt.</t>
  </si>
  <si>
    <t xml:space="preserve">Der günstigste, auskömmliche Gesamtpreis (netto) wird mit der maximalen Punktzahl von 100 Punkten bewertet. </t>
  </si>
  <si>
    <t>(Preisverhältnisgleichung)</t>
  </si>
  <si>
    <t>keine nachgewiesene Arbeitserfahrung in der benötigten Laboranalytik innerhalb der letzten 3 Jahre</t>
  </si>
  <si>
    <t>mindestens 1 Jahr nachgewiesene Arbeitserfahrung in allen Analysebereichen 2.1-2.5 (nachgeweisen durch entsprechende Laboraufträge nicht älter als 3 Jahre her</t>
  </si>
  <si>
    <t>3 Jahre nachgewiesene Arbeitserfahrung  in allen Analysebereichen 2.1-2.5 (nachgeweisen durch entsprechende Laboraufträge nicht älter als 3 Jahre her)</t>
  </si>
  <si>
    <t>Erfahrung Laboranalytik Referenzen</t>
  </si>
  <si>
    <t>2026-42400-223020-63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</si>
</sst>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7" x14ac:knownFonts="1">
    <font>
      <sz val="11"/>
      <color theme="1"/>
      <name val="Arial"/>
      <family val="2"/>
    </font>
    <font>
      <b/>
      <sz val="16"/>
      <color theme="1"/>
      <name val="Arial"/>
      <family val="2"/>
    </font>
    <font>
      <sz val="11"/>
      <color rgb="FFFF0000"/>
      <name val="Arial"/>
      <family val="2"/>
    </font>
    <font>
      <b/>
      <sz val="11"/>
      <color theme="1"/>
      <name val="Arial"/>
      <family val="2"/>
    </font>
    <font>
      <b/>
      <sz val="12"/>
      <color theme="1"/>
      <name val="Arial"/>
      <family val="2"/>
    </font>
    <font>
      <b/>
      <sz val="11"/>
      <color rgb="FFFF0000"/>
      <name val="Arial"/>
      <family val="2"/>
    </font>
    <font>
      <b/>
      <sz val="12"/>
      <color rgb="FFFF0000"/>
      <name val="Arial"/>
      <family val="2"/>
    </font>
  </fonts>
  <fills count="9">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9" tint="0.399975585192419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60">
    <xf numFmtId="0" fontId="0" fillId="0" borderId="0" xfId="0"/>
    <xf numFmtId="0" fontId="1" fillId="0" borderId="0" xfId="0" applyFont="1"/>
    <xf numFmtId="0" fontId="0" fillId="0" borderId="0" xfId="0" applyAlignment="1">
      <alignment horizontal="center" vertical="center"/>
    </xf>
    <xf numFmtId="2" fontId="0" fillId="0" borderId="0" xfId="0" applyNumberFormat="1"/>
    <xf numFmtId="0" fontId="0" fillId="0" borderId="1" xfId="0" applyBorder="1"/>
    <xf numFmtId="0" fontId="0" fillId="5" borderId="1" xfId="0" applyFill="1" applyBorder="1"/>
    <xf numFmtId="0" fontId="0" fillId="0" borderId="0" xfId="0" applyBorder="1"/>
    <xf numFmtId="0" fontId="0" fillId="0" borderId="1" xfId="0" applyBorder="1" applyAlignment="1">
      <alignment horizontal="center" vertical="center"/>
    </xf>
    <xf numFmtId="2" fontId="0" fillId="4" borderId="1" xfId="0" applyNumberFormat="1" applyFill="1" applyBorder="1" applyAlignment="1">
      <alignment horizontal="center" vertical="center"/>
    </xf>
    <xf numFmtId="2" fontId="0" fillId="2" borderId="1" xfId="0" applyNumberFormat="1" applyFill="1" applyBorder="1" applyAlignment="1">
      <alignment horizontal="center" vertical="center"/>
    </xf>
    <xf numFmtId="1" fontId="0" fillId="3" borderId="1" xfId="0" applyNumberFormat="1" applyFill="1" applyBorder="1" applyAlignment="1">
      <alignment horizontal="center" vertical="center"/>
    </xf>
    <xf numFmtId="2" fontId="0" fillId="0" borderId="1" xfId="0" applyNumberFormat="1" applyBorder="1" applyAlignment="1">
      <alignment horizontal="center" vertical="center"/>
    </xf>
    <xf numFmtId="1" fontId="0" fillId="0" borderId="1" xfId="0" applyNumberFormat="1" applyBorder="1" applyAlignment="1">
      <alignment horizontal="center" vertical="center"/>
    </xf>
    <xf numFmtId="0" fontId="0" fillId="2" borderId="1" xfId="0" applyFill="1" applyBorder="1" applyAlignment="1">
      <alignment horizontal="center" vertical="center"/>
    </xf>
    <xf numFmtId="0" fontId="0" fillId="6" borderId="1" xfId="0" applyFill="1" applyBorder="1" applyAlignment="1">
      <alignment horizontal="center" vertical="center"/>
    </xf>
    <xf numFmtId="1" fontId="0" fillId="3" borderId="0" xfId="0" applyNumberFormat="1" applyFill="1" applyAlignment="1">
      <alignment horizontal="center" vertical="center"/>
    </xf>
    <xf numFmtId="164" fontId="0" fillId="3" borderId="1" xfId="0" applyNumberFormat="1" applyFill="1" applyBorder="1" applyAlignment="1">
      <alignment horizontal="center" vertical="center"/>
    </xf>
    <xf numFmtId="4" fontId="0" fillId="2" borderId="1" xfId="0" applyNumberFormat="1" applyFill="1" applyBorder="1" applyAlignment="1">
      <alignment horizontal="center" vertical="center"/>
    </xf>
    <xf numFmtId="0" fontId="0" fillId="0" borderId="2" xfId="0" applyBorder="1" applyAlignment="1"/>
    <xf numFmtId="0" fontId="0" fillId="0" borderId="0" xfId="0" applyAlignment="1"/>
    <xf numFmtId="0" fontId="0" fillId="3" borderId="1" xfId="0" applyFill="1" applyBorder="1" applyAlignment="1">
      <alignment horizontal="center" vertical="center"/>
    </xf>
    <xf numFmtId="0" fontId="2" fillId="0" borderId="0" xfId="0" applyFont="1" applyAlignment="1">
      <alignment horizontal="center" vertical="center"/>
    </xf>
    <xf numFmtId="164" fontId="0" fillId="3" borderId="0" xfId="0" applyNumberFormat="1" applyFill="1" applyAlignment="1">
      <alignment horizontal="center" vertical="center"/>
    </xf>
    <xf numFmtId="0" fontId="0" fillId="0" borderId="3" xfId="0" applyBorder="1" applyAlignment="1"/>
    <xf numFmtId="0" fontId="0" fillId="0" borderId="2" xfId="0" applyBorder="1" applyAlignment="1"/>
    <xf numFmtId="0" fontId="0" fillId="2" borderId="3" xfId="0" applyFill="1" applyBorder="1" applyAlignment="1">
      <alignment horizontal="center" vertical="center"/>
    </xf>
    <xf numFmtId="0" fontId="0" fillId="0" borderId="1" xfId="0" applyNumberFormat="1" applyBorder="1" applyAlignment="1">
      <alignment horizontal="center" vertical="center"/>
    </xf>
    <xf numFmtId="0" fontId="3" fillId="0" borderId="0" xfId="0" applyFont="1"/>
    <xf numFmtId="0" fontId="4" fillId="0" borderId="0" xfId="0" applyFont="1" applyAlignment="1">
      <alignment horizontal="center" vertical="center"/>
    </xf>
    <xf numFmtId="0" fontId="5" fillId="0" borderId="0" xfId="0" applyFont="1" applyFill="1" applyAlignment="1">
      <alignment horizontal="center" vertical="center"/>
    </xf>
    <xf numFmtId="0" fontId="6" fillId="0" borderId="0" xfId="0" applyFont="1" applyFill="1" applyAlignment="1">
      <alignment horizontal="center" vertical="center"/>
    </xf>
    <xf numFmtId="0" fontId="2" fillId="0" borderId="0" xfId="0" applyFont="1" applyFill="1" applyAlignment="1">
      <alignment wrapText="1"/>
    </xf>
    <xf numFmtId="0" fontId="0" fillId="5" borderId="3" xfId="0" applyFill="1" applyBorder="1" applyAlignment="1">
      <alignment vertical="center"/>
    </xf>
    <xf numFmtId="0" fontId="0" fillId="2" borderId="1" xfId="0" applyFill="1" applyBorder="1" applyAlignment="1">
      <alignment horizontal="center"/>
    </xf>
    <xf numFmtId="164" fontId="0" fillId="0" borderId="0" xfId="0" applyNumberFormat="1"/>
    <xf numFmtId="0" fontId="0" fillId="0" borderId="2" xfId="0" applyBorder="1" applyAlignment="1"/>
    <xf numFmtId="0" fontId="2" fillId="0" borderId="0" xfId="0" applyFont="1" applyFill="1" applyAlignment="1">
      <alignment horizontal="center" vertical="center"/>
    </xf>
    <xf numFmtId="164" fontId="0" fillId="0" borderId="0" xfId="0" applyNumberFormat="1" applyFill="1" applyAlignment="1">
      <alignment horizontal="center" vertical="center"/>
    </xf>
    <xf numFmtId="0" fontId="0" fillId="0" borderId="0" xfId="0" applyNumberFormat="1" applyAlignment="1">
      <alignment horizontal="right"/>
    </xf>
    <xf numFmtId="0" fontId="0" fillId="0" borderId="0" xfId="0" applyAlignment="1">
      <alignment horizontal="left" vertical="center"/>
    </xf>
    <xf numFmtId="0" fontId="0" fillId="0" borderId="3" xfId="0" applyBorder="1" applyAlignment="1"/>
    <xf numFmtId="0" fontId="0" fillId="0" borderId="2" xfId="0" applyBorder="1" applyAlignment="1"/>
    <xf numFmtId="0" fontId="0" fillId="0" borderId="3" xfId="0" applyFill="1" applyBorder="1" applyAlignment="1"/>
    <xf numFmtId="0" fontId="0" fillId="0" borderId="2" xfId="0" applyFill="1" applyBorder="1" applyAlignment="1"/>
    <xf numFmtId="0" fontId="0" fillId="0" borderId="0" xfId="0" applyAlignment="1">
      <alignment horizontal="left" vertical="center"/>
    </xf>
    <xf numFmtId="0" fontId="0" fillId="0" borderId="0" xfId="0" applyAlignment="1">
      <alignment horizontal="left"/>
    </xf>
    <xf numFmtId="0" fontId="0" fillId="0" borderId="0" xfId="0" applyAlignment="1">
      <alignment horizontal="center" vertical="center" wrapText="1"/>
    </xf>
    <xf numFmtId="2" fontId="3" fillId="0" borderId="0" xfId="0" applyNumberFormat="1" applyFont="1" applyAlignment="1">
      <alignment horizontal="center"/>
    </xf>
    <xf numFmtId="0" fontId="3" fillId="8" borderId="0" xfId="0" applyFont="1" applyFill="1" applyAlignment="1">
      <alignment horizontal="center" vertical="center" wrapText="1"/>
    </xf>
    <xf numFmtId="0" fontId="3" fillId="8" borderId="0" xfId="0" applyFont="1" applyFill="1" applyAlignment="1">
      <alignment horizontal="center" vertical="center"/>
    </xf>
    <xf numFmtId="0" fontId="3" fillId="7" borderId="0" xfId="0" applyFont="1" applyFill="1" applyAlignment="1">
      <alignment horizontal="center" vertical="center"/>
    </xf>
    <xf numFmtId="0" fontId="0" fillId="8" borderId="3" xfId="0" applyFill="1" applyBorder="1" applyAlignment="1">
      <alignment wrapText="1"/>
    </xf>
    <xf numFmtId="0" fontId="0" fillId="8" borderId="2" xfId="0" applyFill="1" applyBorder="1" applyAlignment="1"/>
    <xf numFmtId="0" fontId="0" fillId="0" borderId="1" xfId="0" applyBorder="1" applyAlignment="1"/>
    <xf numFmtId="0" fontId="0" fillId="7" borderId="3" xfId="0" applyFill="1" applyBorder="1" applyAlignment="1"/>
    <xf numFmtId="0" fontId="0" fillId="7" borderId="2" xfId="0" applyFill="1" applyBorder="1" applyAlignment="1"/>
    <xf numFmtId="0" fontId="0" fillId="0" borderId="3" xfId="0" applyBorder="1" applyAlignment="1">
      <alignment horizontal="center" vertical="center"/>
    </xf>
    <xf numFmtId="0" fontId="0" fillId="0" borderId="2" xfId="0" applyBorder="1" applyAlignment="1">
      <alignment horizontal="center" vertical="center"/>
    </xf>
    <xf numFmtId="0" fontId="0" fillId="0" borderId="0" xfId="0" applyAlignment="1">
      <alignment horizontal="center" vertical="center"/>
    </xf>
    <xf numFmtId="0" fontId="0" fillId="0" borderId="0" xfId="0" applyAlignment="1">
      <alignment horizont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H32"/>
  <sheetViews>
    <sheetView tabSelected="1" zoomScale="120" zoomScaleNormal="120" workbookViewId="0">
      <selection activeCell="F20" sqref="F20"/>
    </sheetView>
  </sheetViews>
  <sheetFormatPr baseColWidth="10" defaultRowHeight="14.25" x14ac:dyDescent="0.2"/>
  <cols>
    <col min="2" max="2" width="21.25" customWidth="1"/>
    <col min="3" max="5" width="13.875" customWidth="1"/>
    <col min="6" max="8" width="12.875" bestFit="1" customWidth="1"/>
  </cols>
  <sheetData>
    <row r="2" spans="1:8" ht="20.25" x14ac:dyDescent="0.3">
      <c r="A2" s="1" t="s">
        <v>7</v>
      </c>
      <c r="B2" s="1"/>
    </row>
    <row r="4" spans="1:8" x14ac:dyDescent="0.2">
      <c r="A4" t="s">
        <v>8</v>
      </c>
      <c r="C4" s="44" t="s">
        <v>61</v>
      </c>
      <c r="D4" s="45"/>
    </row>
    <row r="5" spans="1:8" x14ac:dyDescent="0.2">
      <c r="A5" t="s">
        <v>9</v>
      </c>
      <c r="C5" s="2" t="s">
        <v>41</v>
      </c>
    </row>
    <row r="6" spans="1:8" x14ac:dyDescent="0.2">
      <c r="A6" t="s">
        <v>10</v>
      </c>
      <c r="C6" s="2" t="s">
        <v>42</v>
      </c>
    </row>
    <row r="7" spans="1:8" x14ac:dyDescent="0.2">
      <c r="A7" t="s">
        <v>11</v>
      </c>
      <c r="C7" s="36"/>
    </row>
    <row r="8" spans="1:8" x14ac:dyDescent="0.2">
      <c r="A8" t="s">
        <v>13</v>
      </c>
      <c r="C8" s="37"/>
    </row>
    <row r="9" spans="1:8" x14ac:dyDescent="0.2">
      <c r="A9" t="s">
        <v>21</v>
      </c>
      <c r="C9" s="15">
        <v>60</v>
      </c>
    </row>
    <row r="11" spans="1:8" x14ac:dyDescent="0.2">
      <c r="A11" s="6"/>
      <c r="B11" s="6"/>
      <c r="C11" s="5" t="s">
        <v>1</v>
      </c>
      <c r="D11" s="5" t="s">
        <v>2</v>
      </c>
      <c r="E11" s="5" t="s">
        <v>3</v>
      </c>
      <c r="F11" s="5" t="s">
        <v>4</v>
      </c>
      <c r="G11" s="5" t="s">
        <v>5</v>
      </c>
      <c r="H11" s="5" t="s">
        <v>6</v>
      </c>
    </row>
    <row r="12" spans="1:8" x14ac:dyDescent="0.2">
      <c r="A12" s="40" t="s">
        <v>17</v>
      </c>
      <c r="B12" s="41"/>
      <c r="C12" s="22"/>
      <c r="D12" s="22"/>
      <c r="E12" s="22"/>
      <c r="F12" s="22"/>
      <c r="G12" s="16"/>
      <c r="H12" s="16"/>
    </row>
    <row r="13" spans="1:8" x14ac:dyDescent="0.2">
      <c r="A13" s="40" t="s">
        <v>27</v>
      </c>
      <c r="B13" s="41"/>
      <c r="C13" s="26" t="e">
        <f>($C$17/C12-1)*-1</f>
        <v>#DIV/0!</v>
      </c>
      <c r="D13" s="11" t="e">
        <f t="shared" ref="D13:H13" si="0">($C$17/D12-1)*-1</f>
        <v>#DIV/0!</v>
      </c>
      <c r="E13" s="11" t="e">
        <f t="shared" si="0"/>
        <v>#DIV/0!</v>
      </c>
      <c r="F13" s="11" t="e">
        <f t="shared" si="0"/>
        <v>#DIV/0!</v>
      </c>
      <c r="G13" s="11" t="e">
        <f t="shared" si="0"/>
        <v>#DIV/0!</v>
      </c>
      <c r="H13" s="11" t="e">
        <f t="shared" si="0"/>
        <v>#DIV/0!</v>
      </c>
    </row>
    <row r="14" spans="1:8" x14ac:dyDescent="0.2">
      <c r="A14" s="40" t="s">
        <v>16</v>
      </c>
      <c r="B14" s="41"/>
      <c r="C14" s="17" t="e">
        <f>$C$9-(C13/0.1)</f>
        <v>#DIV/0!</v>
      </c>
      <c r="D14" s="17" t="e">
        <f t="shared" ref="D14:H14" si="1">$C$9-(D13/0.1)</f>
        <v>#DIV/0!</v>
      </c>
      <c r="E14" s="17" t="e">
        <f t="shared" si="1"/>
        <v>#DIV/0!</v>
      </c>
      <c r="F14" s="17" t="e">
        <f t="shared" si="1"/>
        <v>#DIV/0!</v>
      </c>
      <c r="G14" s="17" t="e">
        <f t="shared" si="1"/>
        <v>#DIV/0!</v>
      </c>
      <c r="H14" s="17" t="e">
        <f t="shared" si="1"/>
        <v>#DIV/0!</v>
      </c>
    </row>
    <row r="15" spans="1:8" x14ac:dyDescent="0.2">
      <c r="A15" s="42" t="s">
        <v>18</v>
      </c>
      <c r="B15" s="43"/>
      <c r="C15" s="13" t="e">
        <f>RANK(C14,$C$14:$H$14)</f>
        <v>#DIV/0!</v>
      </c>
      <c r="D15" s="13" t="e">
        <f t="shared" ref="D15:H15" si="2">RANK(D14,$C$14:$H$14)</f>
        <v>#DIV/0!</v>
      </c>
      <c r="E15" s="13" t="e">
        <f t="shared" si="2"/>
        <v>#DIV/0!</v>
      </c>
      <c r="F15" s="13" t="e">
        <f t="shared" si="2"/>
        <v>#DIV/0!</v>
      </c>
      <c r="G15" s="13" t="e">
        <f t="shared" si="2"/>
        <v>#DIV/0!</v>
      </c>
      <c r="H15" s="13" t="e">
        <f t="shared" si="2"/>
        <v>#DIV/0!</v>
      </c>
    </row>
    <row r="17" spans="1:3" x14ac:dyDescent="0.2">
      <c r="A17" t="s">
        <v>14</v>
      </c>
      <c r="C17" s="34">
        <f>MIN(C12:H12)</f>
        <v>0</v>
      </c>
    </row>
    <row r="18" spans="1:3" x14ac:dyDescent="0.2">
      <c r="A18" t="s">
        <v>12</v>
      </c>
      <c r="C18" s="38" t="e">
        <f>(SUM(C12:H12)/C7)</f>
        <v>#DIV/0!</v>
      </c>
    </row>
    <row r="19" spans="1:3" x14ac:dyDescent="0.2">
      <c r="A19" t="s">
        <v>15</v>
      </c>
      <c r="C19" s="34">
        <f>MAX(C12:H12)</f>
        <v>0</v>
      </c>
    </row>
    <row r="25" spans="1:3" x14ac:dyDescent="0.2">
      <c r="A25" t="s">
        <v>55</v>
      </c>
    </row>
    <row r="26" spans="1:3" x14ac:dyDescent="0.2">
      <c r="A26" t="s">
        <v>54</v>
      </c>
    </row>
    <row r="27" spans="1:3" x14ac:dyDescent="0.2">
      <c r="A27" t="s">
        <v>56</v>
      </c>
    </row>
    <row r="29" spans="1:3" x14ac:dyDescent="0.2">
      <c r="A29" t="s">
        <v>51</v>
      </c>
    </row>
    <row r="31" spans="1:3" x14ac:dyDescent="0.2">
      <c r="A31" t="s">
        <v>52</v>
      </c>
    </row>
    <row r="32" spans="1:3" x14ac:dyDescent="0.2">
      <c r="A32" t="s">
        <v>53</v>
      </c>
    </row>
  </sheetData>
  <mergeCells count="5">
    <mergeCell ref="A12:B12"/>
    <mergeCell ref="A13:B13"/>
    <mergeCell ref="A14:B14"/>
    <mergeCell ref="A15:B15"/>
    <mergeCell ref="C4:D4"/>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I27"/>
  <sheetViews>
    <sheetView zoomScale="80" zoomScaleNormal="80" workbookViewId="0">
      <selection activeCell="J21" sqref="J21"/>
    </sheetView>
  </sheetViews>
  <sheetFormatPr baseColWidth="10" defaultRowHeight="14.25" x14ac:dyDescent="0.2"/>
  <cols>
    <col min="1" max="1" width="28.5" bestFit="1" customWidth="1"/>
    <col min="2" max="2" width="20.625" customWidth="1"/>
    <col min="3" max="3" width="22.5" customWidth="1"/>
    <col min="4" max="9" width="10" customWidth="1"/>
  </cols>
  <sheetData>
    <row r="2" spans="1:9" ht="20.25" x14ac:dyDescent="0.3">
      <c r="A2" s="1" t="s">
        <v>47</v>
      </c>
      <c r="B2" s="1"/>
    </row>
    <row r="4" spans="1:9" x14ac:dyDescent="0.2">
      <c r="A4" t="s">
        <v>8</v>
      </c>
      <c r="C4" s="44" t="s">
        <v>61</v>
      </c>
      <c r="D4" s="45"/>
    </row>
    <row r="5" spans="1:9" x14ac:dyDescent="0.2">
      <c r="A5" t="s">
        <v>9</v>
      </c>
      <c r="C5" s="2" t="s">
        <v>41</v>
      </c>
    </row>
    <row r="6" spans="1:9" x14ac:dyDescent="0.2">
      <c r="A6" t="s">
        <v>10</v>
      </c>
      <c r="C6" s="2" t="s">
        <v>42</v>
      </c>
    </row>
    <row r="7" spans="1:9" x14ac:dyDescent="0.2">
      <c r="A7" t="s">
        <v>11</v>
      </c>
      <c r="C7" s="21"/>
    </row>
    <row r="8" spans="1:9" x14ac:dyDescent="0.2">
      <c r="A8" t="s">
        <v>22</v>
      </c>
      <c r="C8" s="15">
        <v>25</v>
      </c>
    </row>
    <row r="10" spans="1:9" x14ac:dyDescent="0.2">
      <c r="A10" s="40" t="s">
        <v>23</v>
      </c>
      <c r="B10" s="41"/>
      <c r="C10" s="7" t="s">
        <v>19</v>
      </c>
      <c r="D10" s="32" t="s">
        <v>1</v>
      </c>
      <c r="E10" s="32" t="s">
        <v>2</v>
      </c>
      <c r="F10" s="32" t="s">
        <v>3</v>
      </c>
      <c r="G10" s="32" t="s">
        <v>4</v>
      </c>
      <c r="H10" s="32" t="s">
        <v>5</v>
      </c>
      <c r="I10" s="32" t="s">
        <v>6</v>
      </c>
    </row>
    <row r="11" spans="1:9" x14ac:dyDescent="0.2">
      <c r="C11" s="7"/>
      <c r="D11" s="8" t="s">
        <v>20</v>
      </c>
      <c r="E11" s="8" t="s">
        <v>20</v>
      </c>
      <c r="F11" s="8" t="s">
        <v>20</v>
      </c>
      <c r="G11" s="8" t="s">
        <v>20</v>
      </c>
      <c r="H11" s="8" t="s">
        <v>20</v>
      </c>
      <c r="I11" s="8" t="s">
        <v>20</v>
      </c>
    </row>
    <row r="12" spans="1:9" x14ac:dyDescent="0.2">
      <c r="A12" s="40" t="s">
        <v>37</v>
      </c>
      <c r="B12" s="41"/>
      <c r="C12" s="18"/>
      <c r="D12" s="8"/>
      <c r="E12" s="8"/>
      <c r="F12" s="8"/>
      <c r="G12" s="8"/>
      <c r="H12" s="8"/>
      <c r="I12" s="8"/>
    </row>
    <row r="13" spans="1:9" x14ac:dyDescent="0.2">
      <c r="A13" s="54" t="s">
        <v>36</v>
      </c>
      <c r="B13" s="55"/>
      <c r="C13" s="20">
        <v>60</v>
      </c>
      <c r="D13" s="10"/>
      <c r="E13" s="10"/>
      <c r="F13" s="10"/>
      <c r="G13" s="10"/>
      <c r="H13" s="10"/>
      <c r="I13" s="10"/>
    </row>
    <row r="14" spans="1:9" ht="15" customHeight="1" x14ac:dyDescent="0.2">
      <c r="A14" s="51" t="s">
        <v>29</v>
      </c>
      <c r="B14" s="52"/>
      <c r="C14" s="20">
        <v>40</v>
      </c>
      <c r="D14" s="10"/>
      <c r="E14" s="10"/>
      <c r="F14" s="10"/>
      <c r="G14" s="10"/>
      <c r="H14" s="10"/>
      <c r="I14" s="10"/>
    </row>
    <row r="15" spans="1:9" x14ac:dyDescent="0.2">
      <c r="A15" s="40" t="s">
        <v>16</v>
      </c>
      <c r="B15" s="41"/>
      <c r="C15" s="12"/>
      <c r="D15" s="33">
        <f>(((D13*$C$13)+(D14*$C$14))/100*$C$8/100)</f>
        <v>0</v>
      </c>
      <c r="E15" s="33">
        <f t="shared" ref="E15:I15" si="0">(((E13*$C$13)+(E14*$C$14))/100*$C$8/100)</f>
        <v>0</v>
      </c>
      <c r="F15" s="33">
        <f t="shared" si="0"/>
        <v>0</v>
      </c>
      <c r="G15" s="33">
        <f t="shared" si="0"/>
        <v>0</v>
      </c>
      <c r="H15" s="33">
        <f t="shared" si="0"/>
        <v>0</v>
      </c>
      <c r="I15" s="33">
        <f t="shared" si="0"/>
        <v>0</v>
      </c>
    </row>
    <row r="16" spans="1:9" x14ac:dyDescent="0.2">
      <c r="A16" s="53" t="s">
        <v>24</v>
      </c>
      <c r="B16" s="53"/>
      <c r="C16" s="4"/>
      <c r="D16" s="25">
        <f>RANK(D15,$D$15:$I$15)</f>
        <v>1</v>
      </c>
      <c r="E16" s="25">
        <f t="shared" ref="E16:I16" si="1">RANK(E15,$D$15:$I$15)</f>
        <v>1</v>
      </c>
      <c r="F16" s="25">
        <f t="shared" si="1"/>
        <v>1</v>
      </c>
      <c r="G16" s="25">
        <f t="shared" si="1"/>
        <v>1</v>
      </c>
      <c r="H16" s="25">
        <f t="shared" si="1"/>
        <v>1</v>
      </c>
      <c r="I16" s="25">
        <f t="shared" si="1"/>
        <v>1</v>
      </c>
    </row>
    <row r="17" spans="1:9" x14ac:dyDescent="0.2">
      <c r="A17" s="6"/>
      <c r="B17" s="6"/>
      <c r="C17" s="6"/>
    </row>
    <row r="18" spans="1:9" x14ac:dyDescent="0.2">
      <c r="C18" s="3" t="s">
        <v>32</v>
      </c>
    </row>
    <row r="20" spans="1:9" ht="15" x14ac:dyDescent="0.25">
      <c r="A20" s="27" t="s">
        <v>35</v>
      </c>
      <c r="B20" s="27" t="s">
        <v>33</v>
      </c>
      <c r="C20" s="47" t="s">
        <v>38</v>
      </c>
      <c r="D20" s="47"/>
      <c r="E20" s="47"/>
      <c r="F20" s="47"/>
      <c r="G20" s="47"/>
      <c r="H20" s="47"/>
      <c r="I20" s="47"/>
    </row>
    <row r="21" spans="1:9" ht="38.25" customHeight="1" x14ac:dyDescent="0.2">
      <c r="A21" s="50" t="s">
        <v>50</v>
      </c>
      <c r="B21" s="28">
        <v>0</v>
      </c>
      <c r="C21" s="46" t="s">
        <v>39</v>
      </c>
      <c r="D21" s="46"/>
      <c r="E21" s="46"/>
      <c r="F21" s="46"/>
      <c r="G21" s="46"/>
      <c r="H21" s="46"/>
      <c r="I21" s="46"/>
    </row>
    <row r="22" spans="1:9" ht="69" customHeight="1" x14ac:dyDescent="0.2">
      <c r="A22" s="50"/>
      <c r="B22" s="28">
        <v>5</v>
      </c>
      <c r="C22" s="46" t="s">
        <v>40</v>
      </c>
      <c r="D22" s="46"/>
      <c r="E22" s="46"/>
      <c r="F22" s="46"/>
      <c r="G22" s="46"/>
      <c r="H22" s="46"/>
      <c r="I22" s="46"/>
    </row>
    <row r="23" spans="1:9" ht="80.25" customHeight="1" x14ac:dyDescent="0.2">
      <c r="A23" s="50"/>
      <c r="B23" s="28">
        <v>10</v>
      </c>
      <c r="C23" s="46" t="s">
        <v>34</v>
      </c>
      <c r="D23" s="46"/>
      <c r="E23" s="46"/>
      <c r="F23" s="46"/>
      <c r="G23" s="46"/>
      <c r="H23" s="46"/>
      <c r="I23" s="46"/>
    </row>
    <row r="24" spans="1:9" ht="23.25" customHeight="1" x14ac:dyDescent="0.2">
      <c r="A24" s="29"/>
      <c r="B24" s="30"/>
      <c r="C24" s="31"/>
    </row>
    <row r="25" spans="1:9" ht="33" customHeight="1" x14ac:dyDescent="0.2">
      <c r="A25" s="48" t="s">
        <v>60</v>
      </c>
      <c r="B25" s="28">
        <v>0</v>
      </c>
      <c r="C25" s="46" t="s">
        <v>57</v>
      </c>
      <c r="D25" s="46"/>
      <c r="E25" s="46"/>
      <c r="F25" s="46"/>
      <c r="G25" s="46"/>
      <c r="H25" s="46"/>
      <c r="I25" s="46"/>
    </row>
    <row r="26" spans="1:9" ht="43.5" customHeight="1" x14ac:dyDescent="0.2">
      <c r="A26" s="49"/>
      <c r="B26" s="28">
        <v>5</v>
      </c>
      <c r="C26" s="46" t="s">
        <v>58</v>
      </c>
      <c r="D26" s="46"/>
      <c r="E26" s="46"/>
      <c r="F26" s="46"/>
      <c r="G26" s="46"/>
      <c r="H26" s="46"/>
      <c r="I26" s="46"/>
    </row>
    <row r="27" spans="1:9" ht="46.5" customHeight="1" x14ac:dyDescent="0.2">
      <c r="A27" s="49"/>
      <c r="B27" s="28">
        <v>10</v>
      </c>
      <c r="C27" s="46" t="s">
        <v>59</v>
      </c>
      <c r="D27" s="46"/>
      <c r="E27" s="46"/>
      <c r="F27" s="46"/>
      <c r="G27" s="46"/>
      <c r="H27" s="46"/>
      <c r="I27" s="46"/>
    </row>
  </sheetData>
  <mergeCells count="16">
    <mergeCell ref="A12:B12"/>
    <mergeCell ref="A25:A27"/>
    <mergeCell ref="A10:B10"/>
    <mergeCell ref="C21:I21"/>
    <mergeCell ref="C22:I22"/>
    <mergeCell ref="A21:A23"/>
    <mergeCell ref="C23:I23"/>
    <mergeCell ref="A14:B14"/>
    <mergeCell ref="A16:B16"/>
    <mergeCell ref="A15:B15"/>
    <mergeCell ref="A13:B13"/>
    <mergeCell ref="C4:D4"/>
    <mergeCell ref="C25:I25"/>
    <mergeCell ref="C26:I26"/>
    <mergeCell ref="C27:I27"/>
    <mergeCell ref="C20:I20"/>
  </mergeCell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94FE2-018A-4398-93D0-C4EC71D5898D}">
  <dimension ref="A2:I22"/>
  <sheetViews>
    <sheetView zoomScale="110" zoomScaleNormal="110" workbookViewId="0">
      <selection activeCell="C4" sqref="C4:D4"/>
    </sheetView>
  </sheetViews>
  <sheetFormatPr baseColWidth="10" defaultRowHeight="14.25" x14ac:dyDescent="0.2"/>
  <cols>
    <col min="2" max="2" width="20.5" customWidth="1"/>
    <col min="3" max="4" width="11.375" bestFit="1" customWidth="1"/>
  </cols>
  <sheetData>
    <row r="2" spans="1:9" ht="20.25" x14ac:dyDescent="0.3">
      <c r="A2" s="1" t="s">
        <v>30</v>
      </c>
      <c r="B2" s="1"/>
    </row>
    <row r="4" spans="1:9" x14ac:dyDescent="0.2">
      <c r="A4" t="s">
        <v>8</v>
      </c>
      <c r="C4" s="58" t="s">
        <v>61</v>
      </c>
      <c r="D4" s="59"/>
    </row>
    <row r="5" spans="1:9" x14ac:dyDescent="0.2">
      <c r="A5" t="s">
        <v>9</v>
      </c>
      <c r="C5" s="2" t="s">
        <v>41</v>
      </c>
    </row>
    <row r="6" spans="1:9" x14ac:dyDescent="0.2">
      <c r="A6" t="s">
        <v>10</v>
      </c>
      <c r="C6" s="2" t="s">
        <v>42</v>
      </c>
    </row>
    <row r="7" spans="1:9" x14ac:dyDescent="0.2">
      <c r="A7" t="s">
        <v>11</v>
      </c>
      <c r="C7" s="21"/>
    </row>
    <row r="8" spans="1:9" x14ac:dyDescent="0.2">
      <c r="A8" t="s">
        <v>22</v>
      </c>
      <c r="C8" s="15">
        <v>15</v>
      </c>
    </row>
    <row r="10" spans="1:9" x14ac:dyDescent="0.2">
      <c r="A10" s="40" t="s">
        <v>23</v>
      </c>
      <c r="B10" s="41"/>
      <c r="C10" s="7" t="s">
        <v>19</v>
      </c>
      <c r="D10" s="32" t="s">
        <v>1</v>
      </c>
      <c r="E10" s="32" t="s">
        <v>2</v>
      </c>
      <c r="F10" s="32" t="s">
        <v>3</v>
      </c>
      <c r="G10" s="32" t="s">
        <v>4</v>
      </c>
      <c r="H10" s="32" t="s">
        <v>5</v>
      </c>
      <c r="I10" s="32" t="s">
        <v>6</v>
      </c>
    </row>
    <row r="11" spans="1:9" x14ac:dyDescent="0.2">
      <c r="C11" s="7"/>
      <c r="D11" s="8" t="s">
        <v>20</v>
      </c>
      <c r="E11" s="8" t="s">
        <v>20</v>
      </c>
      <c r="F11" s="8" t="s">
        <v>20</v>
      </c>
      <c r="G11" s="8" t="s">
        <v>20</v>
      </c>
      <c r="H11" s="8" t="s">
        <v>20</v>
      </c>
      <c r="I11" s="8" t="s">
        <v>20</v>
      </c>
    </row>
    <row r="12" spans="1:9" x14ac:dyDescent="0.2">
      <c r="A12" s="40" t="s">
        <v>48</v>
      </c>
      <c r="B12" s="41"/>
      <c r="C12" s="35"/>
      <c r="D12" s="8"/>
      <c r="E12" s="8"/>
      <c r="F12" s="8"/>
      <c r="G12" s="8"/>
      <c r="H12" s="8"/>
      <c r="I12" s="8"/>
    </row>
    <row r="13" spans="1:9" x14ac:dyDescent="0.2">
      <c r="A13" s="54" t="s">
        <v>49</v>
      </c>
      <c r="B13" s="55"/>
      <c r="C13" s="20">
        <v>15</v>
      </c>
      <c r="D13" s="10"/>
      <c r="E13" s="10"/>
      <c r="F13" s="10"/>
      <c r="G13" s="10"/>
      <c r="H13" s="10"/>
      <c r="I13" s="10"/>
    </row>
    <row r="14" spans="1:9" x14ac:dyDescent="0.2">
      <c r="A14" s="40" t="s">
        <v>16</v>
      </c>
      <c r="B14" s="41"/>
      <c r="C14" s="12"/>
      <c r="D14" s="33">
        <f>(((D13*$C$13))/100*$C$8/100)</f>
        <v>0</v>
      </c>
      <c r="E14" s="33">
        <f t="shared" ref="E14:I14" si="0">(((E13*$C$13))/100*$C$8/100)</f>
        <v>0</v>
      </c>
      <c r="F14" s="33">
        <f t="shared" si="0"/>
        <v>0</v>
      </c>
      <c r="G14" s="33">
        <f t="shared" si="0"/>
        <v>0</v>
      </c>
      <c r="H14" s="33">
        <f t="shared" si="0"/>
        <v>0</v>
      </c>
      <c r="I14" s="33">
        <f t="shared" si="0"/>
        <v>0</v>
      </c>
    </row>
    <row r="15" spans="1:9" x14ac:dyDescent="0.2">
      <c r="A15" s="53" t="s">
        <v>24</v>
      </c>
      <c r="B15" s="53"/>
      <c r="C15" s="4"/>
      <c r="D15" s="25">
        <f t="shared" ref="D15:I15" si="1">RANK(D14,$D$14:$I$14)</f>
        <v>1</v>
      </c>
      <c r="E15" s="25">
        <f t="shared" si="1"/>
        <v>1</v>
      </c>
      <c r="F15" s="25">
        <f t="shared" si="1"/>
        <v>1</v>
      </c>
      <c r="G15" s="25">
        <f t="shared" si="1"/>
        <v>1</v>
      </c>
      <c r="H15" s="25">
        <f t="shared" si="1"/>
        <v>1</v>
      </c>
      <c r="I15" s="25">
        <f t="shared" si="1"/>
        <v>1</v>
      </c>
    </row>
    <row r="16" spans="1:9" x14ac:dyDescent="0.2">
      <c r="A16" s="6"/>
      <c r="B16" s="6"/>
      <c r="C16" s="6"/>
    </row>
    <row r="17" spans="1:9" x14ac:dyDescent="0.2">
      <c r="C17" s="3"/>
    </row>
    <row r="19" spans="1:9" ht="15" x14ac:dyDescent="0.25">
      <c r="A19" s="27" t="s">
        <v>35</v>
      </c>
      <c r="B19" s="27" t="s">
        <v>33</v>
      </c>
      <c r="C19" s="47" t="s">
        <v>38</v>
      </c>
      <c r="D19" s="47"/>
      <c r="E19" s="47"/>
      <c r="F19" s="47"/>
      <c r="G19" s="47"/>
      <c r="H19" s="47"/>
      <c r="I19" s="47"/>
    </row>
    <row r="20" spans="1:9" ht="33.6" customHeight="1" x14ac:dyDescent="0.2">
      <c r="A20" s="50" t="s">
        <v>46</v>
      </c>
      <c r="B20" s="28">
        <v>0</v>
      </c>
      <c r="C20" s="46" t="s">
        <v>43</v>
      </c>
      <c r="D20" s="46"/>
      <c r="E20" s="46"/>
      <c r="F20" s="46"/>
      <c r="G20" s="46"/>
      <c r="H20" s="46"/>
      <c r="I20" s="46"/>
    </row>
    <row r="21" spans="1:9" ht="33.6" customHeight="1" x14ac:dyDescent="0.2">
      <c r="A21" s="50"/>
      <c r="B21" s="28">
        <v>5</v>
      </c>
      <c r="C21" s="46" t="s">
        <v>45</v>
      </c>
      <c r="D21" s="46"/>
      <c r="E21" s="46"/>
      <c r="F21" s="46"/>
      <c r="G21" s="46"/>
      <c r="H21" s="46"/>
      <c r="I21" s="46"/>
    </row>
    <row r="22" spans="1:9" ht="33.6" customHeight="1" x14ac:dyDescent="0.2">
      <c r="A22" s="50"/>
      <c r="B22" s="28">
        <v>10</v>
      </c>
      <c r="C22" s="46" t="s">
        <v>44</v>
      </c>
      <c r="D22" s="46"/>
      <c r="E22" s="46"/>
      <c r="F22" s="46"/>
      <c r="G22" s="46"/>
      <c r="H22" s="46"/>
      <c r="I22" s="46"/>
    </row>
  </sheetData>
  <mergeCells count="11">
    <mergeCell ref="A15:B15"/>
    <mergeCell ref="C19:I19"/>
    <mergeCell ref="A20:A22"/>
    <mergeCell ref="C20:I20"/>
    <mergeCell ref="C21:I21"/>
    <mergeCell ref="C22:I22"/>
    <mergeCell ref="A12:B12"/>
    <mergeCell ref="A13:B13"/>
    <mergeCell ref="C4:D4"/>
    <mergeCell ref="A10:B10"/>
    <mergeCell ref="A14:B14"/>
  </mergeCell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H16"/>
  <sheetViews>
    <sheetView zoomScale="130" zoomScaleNormal="130" workbookViewId="0">
      <selection activeCell="D20" sqref="D20"/>
    </sheetView>
  </sheetViews>
  <sheetFormatPr baseColWidth="10" defaultRowHeight="14.25" x14ac:dyDescent="0.2"/>
  <cols>
    <col min="3" max="3" width="15.75" bestFit="1" customWidth="1"/>
  </cols>
  <sheetData>
    <row r="2" spans="1:8" ht="20.25" x14ac:dyDescent="0.3">
      <c r="A2" s="1" t="s">
        <v>26</v>
      </c>
      <c r="B2" s="1"/>
    </row>
    <row r="4" spans="1:8" x14ac:dyDescent="0.2">
      <c r="A4" t="s">
        <v>8</v>
      </c>
      <c r="C4" s="39" t="s">
        <v>61</v>
      </c>
    </row>
    <row r="5" spans="1:8" x14ac:dyDescent="0.2">
      <c r="A5" t="s">
        <v>9</v>
      </c>
      <c r="C5" s="2" t="s">
        <v>41</v>
      </c>
    </row>
    <row r="6" spans="1:8" x14ac:dyDescent="0.2">
      <c r="A6" t="s">
        <v>10</v>
      </c>
      <c r="C6" s="2" t="s">
        <v>42</v>
      </c>
    </row>
    <row r="7" spans="1:8" x14ac:dyDescent="0.2">
      <c r="A7" t="s">
        <v>11</v>
      </c>
      <c r="C7" s="21">
        <v>6</v>
      </c>
    </row>
    <row r="8" spans="1:8" ht="15" customHeight="1" x14ac:dyDescent="0.2"/>
    <row r="9" spans="1:8" ht="15" customHeight="1" x14ac:dyDescent="0.2">
      <c r="A9" s="40"/>
      <c r="B9" s="41"/>
      <c r="C9" s="19"/>
    </row>
    <row r="10" spans="1:8" x14ac:dyDescent="0.2">
      <c r="A10" s="56"/>
      <c r="B10" s="57"/>
      <c r="C10" s="14" t="s">
        <v>1</v>
      </c>
      <c r="D10" s="14" t="s">
        <v>2</v>
      </c>
      <c r="E10" s="14" t="s">
        <v>3</v>
      </c>
      <c r="F10" s="14" t="s">
        <v>4</v>
      </c>
      <c r="G10" s="14" t="s">
        <v>5</v>
      </c>
      <c r="H10" s="14" t="s">
        <v>6</v>
      </c>
    </row>
    <row r="11" spans="1:8" x14ac:dyDescent="0.2">
      <c r="A11" s="40" t="s">
        <v>0</v>
      </c>
      <c r="B11" s="41"/>
      <c r="C11" s="9" t="e">
        <f>Preis!C14</f>
        <v>#DIV/0!</v>
      </c>
      <c r="D11" s="9" t="e">
        <f>Preis!D14</f>
        <v>#DIV/0!</v>
      </c>
      <c r="E11" s="9" t="e">
        <f>Preis!E14</f>
        <v>#DIV/0!</v>
      </c>
      <c r="F11" s="9" t="e">
        <f>Preis!F14</f>
        <v>#DIV/0!</v>
      </c>
      <c r="G11" s="9" t="e">
        <f>Preis!G14</f>
        <v>#DIV/0!</v>
      </c>
      <c r="H11" s="9" t="e">
        <f>Preis!H14</f>
        <v>#DIV/0!</v>
      </c>
    </row>
    <row r="12" spans="1:8" x14ac:dyDescent="0.2">
      <c r="A12" s="40" t="s">
        <v>28</v>
      </c>
      <c r="B12" s="41"/>
      <c r="C12" s="9">
        <f>Qualität!D15</f>
        <v>0</v>
      </c>
      <c r="D12" s="9">
        <f>Qualität!E15</f>
        <v>0</v>
      </c>
      <c r="E12" s="9">
        <f>Qualität!F15</f>
        <v>0</v>
      </c>
      <c r="F12" s="9">
        <f>Qualität!G15</f>
        <v>0</v>
      </c>
      <c r="G12" s="9">
        <f>Qualität!H15</f>
        <v>0</v>
      </c>
      <c r="H12" s="9">
        <f>Qualität!I15</f>
        <v>0</v>
      </c>
    </row>
    <row r="13" spans="1:8" x14ac:dyDescent="0.2">
      <c r="A13" s="23" t="s">
        <v>31</v>
      </c>
      <c r="B13" s="24"/>
      <c r="C13" s="9">
        <f>Nachhaltigkeit!D14</f>
        <v>0</v>
      </c>
      <c r="D13" s="9">
        <f>Nachhaltigkeit!E14</f>
        <v>0</v>
      </c>
      <c r="E13" s="9">
        <f>Nachhaltigkeit!F14</f>
        <v>0</v>
      </c>
      <c r="F13" s="9">
        <f>Nachhaltigkeit!G14</f>
        <v>0</v>
      </c>
      <c r="G13" s="9">
        <f>Nachhaltigkeit!H14</f>
        <v>0</v>
      </c>
      <c r="H13" s="9">
        <f>Nachhaltigkeit!I14</f>
        <v>0</v>
      </c>
    </row>
    <row r="14" spans="1:8" x14ac:dyDescent="0.2">
      <c r="A14" s="40" t="s">
        <v>25</v>
      </c>
      <c r="B14" s="41"/>
      <c r="C14" s="9" t="e">
        <f>SUM(C11:C13)</f>
        <v>#DIV/0!</v>
      </c>
      <c r="D14" s="9" t="e">
        <f t="shared" ref="D14:H14" si="0">SUM(D11:D13)</f>
        <v>#DIV/0!</v>
      </c>
      <c r="E14" s="9" t="e">
        <f t="shared" si="0"/>
        <v>#DIV/0!</v>
      </c>
      <c r="F14" s="9" t="e">
        <f t="shared" si="0"/>
        <v>#DIV/0!</v>
      </c>
      <c r="G14" s="9" t="e">
        <f t="shared" si="0"/>
        <v>#DIV/0!</v>
      </c>
      <c r="H14" s="9" t="e">
        <f t="shared" si="0"/>
        <v>#DIV/0!</v>
      </c>
    </row>
    <row r="15" spans="1:8" x14ac:dyDescent="0.2">
      <c r="A15" s="53" t="s">
        <v>24</v>
      </c>
      <c r="B15" s="53"/>
      <c r="C15" s="13" t="e">
        <f>RANK(C14,$C$14:$H$14)</f>
        <v>#DIV/0!</v>
      </c>
      <c r="D15" s="13" t="e">
        <f t="shared" ref="D15:H15" si="1">RANK(D14,$C$14:$H$14)</f>
        <v>#DIV/0!</v>
      </c>
      <c r="E15" s="13" t="e">
        <f t="shared" si="1"/>
        <v>#DIV/0!</v>
      </c>
      <c r="F15" s="13" t="e">
        <f t="shared" si="1"/>
        <v>#DIV/0!</v>
      </c>
      <c r="G15" s="13" t="e">
        <f t="shared" si="1"/>
        <v>#DIV/0!</v>
      </c>
      <c r="H15" s="13" t="e">
        <f t="shared" si="1"/>
        <v>#DIV/0!</v>
      </c>
    </row>
    <row r="16" spans="1:8" x14ac:dyDescent="0.2">
      <c r="A16" s="6"/>
      <c r="B16" s="6"/>
      <c r="C16" s="6"/>
    </row>
  </sheetData>
  <mergeCells count="6">
    <mergeCell ref="A9:B9"/>
    <mergeCell ref="A15:B15"/>
    <mergeCell ref="A14:B14"/>
    <mergeCell ref="A11:B11"/>
    <mergeCell ref="A12:B12"/>
    <mergeCell ref="A10:B10"/>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Preis</vt:lpstr>
      <vt:lpstr>Qualität</vt:lpstr>
      <vt:lpstr>Nachhaltigkeit</vt:lpstr>
      <vt:lpstr>Gesamt</vt:lpstr>
    </vt:vector>
  </TitlesOfParts>
  <Company>Landesbetriebe Forst Brandenburg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Scharf, Michael</dc:creator>
  <cp:lastModifiedBy>Kowalzik, Gabriela</cp:lastModifiedBy>
  <dcterms:created xsi:type="dcterms:W3CDTF">2024-08-29T14:07:56Z</dcterms:created>
  <dcterms:modified xsi:type="dcterms:W3CDTF">2026-07-01T15:08:36Z</dcterms:modified>
</cp:coreProperties>
</file>