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0A55FCBB-6611-4F3A-8AB3-C6771BCC617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ÜBERSICHT" sheetId="9" r:id="rId1"/>
    <sheet name="Deposition" sheetId="3" r:id="rId2"/>
    <sheet name="Schwermetalle" sheetId="4" r:id="rId3"/>
    <sheet name="Boden-organisch" sheetId="8" r:id="rId4"/>
    <sheet name="Boden-mineralisch" sheetId="10" r:id="rId5"/>
    <sheet name="Sickerwasser" sheetId="2" r:id="rId6"/>
    <sheet name="Planzenchemie" sheetId="1" r:id="rId7"/>
    <sheet name="Bodenphysik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3" i="9" l="1"/>
  <c r="M23" i="9" s="1"/>
  <c r="H23" i="9"/>
  <c r="L23" i="9" s="1"/>
  <c r="G23" i="9"/>
  <c r="K23" i="9" s="1"/>
  <c r="F23" i="9"/>
  <c r="J23" i="9" s="1"/>
  <c r="I22" i="9"/>
  <c r="M22" i="9" s="1"/>
  <c r="H22" i="9"/>
  <c r="L22" i="9" s="1"/>
  <c r="G22" i="9"/>
  <c r="K22" i="9" s="1"/>
  <c r="F22" i="9"/>
  <c r="J22" i="9" s="1"/>
  <c r="I20" i="9"/>
  <c r="M20" i="9" s="1"/>
  <c r="H20" i="9"/>
  <c r="L20" i="9" s="1"/>
  <c r="G20" i="9"/>
  <c r="K20" i="9" s="1"/>
  <c r="F20" i="9"/>
  <c r="J20" i="9" s="1"/>
  <c r="I19" i="9"/>
  <c r="M19" i="9" s="1"/>
  <c r="H19" i="9"/>
  <c r="L19" i="9" s="1"/>
  <c r="G19" i="9"/>
  <c r="K19" i="9" s="1"/>
  <c r="F19" i="9"/>
  <c r="J19" i="9" s="1"/>
  <c r="I18" i="9"/>
  <c r="M18" i="9" s="1"/>
  <c r="H18" i="9"/>
  <c r="L18" i="9" s="1"/>
  <c r="G18" i="9"/>
  <c r="K18" i="9" s="1"/>
  <c r="F18" i="9"/>
  <c r="J18" i="9" s="1"/>
  <c r="I17" i="9"/>
  <c r="M17" i="9" s="1"/>
  <c r="H17" i="9"/>
  <c r="L17" i="9" s="1"/>
  <c r="G17" i="9"/>
  <c r="K17" i="9" s="1"/>
  <c r="F17" i="9"/>
  <c r="J17" i="9" s="1"/>
  <c r="I16" i="9"/>
  <c r="M16" i="9" s="1"/>
  <c r="H16" i="9"/>
  <c r="L16" i="9" s="1"/>
  <c r="G16" i="9"/>
  <c r="K16" i="9" s="1"/>
  <c r="F16" i="9"/>
  <c r="J16" i="9" s="1"/>
  <c r="I15" i="9"/>
  <c r="M15" i="9" s="1"/>
  <c r="H15" i="9"/>
  <c r="L15" i="9" s="1"/>
  <c r="G15" i="9"/>
  <c r="K15" i="9" s="1"/>
  <c r="F15" i="9"/>
  <c r="J15" i="9" s="1"/>
  <c r="I14" i="9"/>
  <c r="M14" i="9" s="1"/>
  <c r="H14" i="9"/>
  <c r="L14" i="9" s="1"/>
  <c r="G14" i="9"/>
  <c r="K14" i="9" s="1"/>
  <c r="F14" i="9"/>
  <c r="J14" i="9" s="1"/>
  <c r="I13" i="9"/>
  <c r="M13" i="9" s="1"/>
  <c r="H13" i="9"/>
  <c r="L13" i="9" s="1"/>
  <c r="G13" i="9"/>
  <c r="K13" i="9" s="1"/>
  <c r="F13" i="9"/>
  <c r="J13" i="9" s="1"/>
  <c r="I11" i="9"/>
  <c r="M11" i="9" s="1"/>
  <c r="H11" i="9"/>
  <c r="L11" i="9" s="1"/>
  <c r="G11" i="9"/>
  <c r="K11" i="9" s="1"/>
  <c r="F11" i="9"/>
  <c r="J11" i="9" s="1"/>
  <c r="I9" i="9"/>
  <c r="M9" i="9" s="1"/>
  <c r="H9" i="9"/>
  <c r="L9" i="9" s="1"/>
  <c r="G9" i="9"/>
  <c r="K9" i="9" s="1"/>
  <c r="F9" i="9"/>
  <c r="J9" i="9" s="1"/>
  <c r="I8" i="9"/>
  <c r="M8" i="9" s="1"/>
  <c r="H8" i="9"/>
  <c r="L8" i="9" s="1"/>
  <c r="G8" i="9"/>
  <c r="K8" i="9" s="1"/>
  <c r="F8" i="9"/>
  <c r="J8" i="9" s="1"/>
  <c r="I6" i="9"/>
  <c r="M6" i="9" s="1"/>
  <c r="H6" i="9"/>
  <c r="L6" i="9" s="1"/>
  <c r="G6" i="9"/>
  <c r="K6" i="9" s="1"/>
  <c r="F6" i="9"/>
  <c r="J6" i="9" s="1"/>
  <c r="I5" i="9"/>
  <c r="M5" i="9" s="1"/>
  <c r="H5" i="9"/>
  <c r="L5" i="9" s="1"/>
  <c r="G5" i="9"/>
  <c r="K5" i="9" s="1"/>
  <c r="F5" i="9"/>
  <c r="J5" i="9" s="1"/>
  <c r="F12" i="6"/>
  <c r="I21" i="9" s="1"/>
  <c r="M21" i="9" s="1"/>
  <c r="E12" i="6"/>
  <c r="H21" i="9" s="1"/>
  <c r="L21" i="9" s="1"/>
  <c r="D12" i="6"/>
  <c r="G21" i="9" s="1"/>
  <c r="K21" i="9" s="1"/>
  <c r="C12" i="6"/>
  <c r="F21" i="9" s="1"/>
  <c r="J21" i="9" s="1"/>
  <c r="D7" i="1"/>
  <c r="G12" i="9" s="1"/>
  <c r="K12" i="9" s="1"/>
  <c r="E7" i="1"/>
  <c r="H12" i="9" s="1"/>
  <c r="L12" i="9" s="1"/>
  <c r="F7" i="1"/>
  <c r="I12" i="9" s="1"/>
  <c r="M12" i="9" s="1"/>
  <c r="C7" i="1"/>
  <c r="F12" i="9" s="1"/>
  <c r="J12" i="9" s="1"/>
  <c r="C16" i="2"/>
  <c r="F10" i="9" s="1"/>
  <c r="J10" i="9" s="1"/>
  <c r="F16" i="2"/>
  <c r="I10" i="9" s="1"/>
  <c r="M10" i="9" s="1"/>
  <c r="E16" i="2"/>
  <c r="H10" i="9" s="1"/>
  <c r="L10" i="9" s="1"/>
  <c r="D16" i="2"/>
  <c r="G10" i="9" s="1"/>
  <c r="K10" i="9" s="1"/>
  <c r="C16" i="10"/>
  <c r="F7" i="9" s="1"/>
  <c r="J7" i="9" s="1"/>
  <c r="F16" i="10"/>
  <c r="I7" i="9" s="1"/>
  <c r="M7" i="9" s="1"/>
  <c r="E16" i="10"/>
  <c r="H7" i="9" s="1"/>
  <c r="L7" i="9" s="1"/>
  <c r="D16" i="10"/>
  <c r="G7" i="9" s="1"/>
  <c r="K7" i="9" s="1"/>
  <c r="F16" i="8"/>
  <c r="I4" i="9" s="1"/>
  <c r="M4" i="9" s="1"/>
  <c r="C16" i="8"/>
  <c r="F4" i="9" s="1"/>
  <c r="J4" i="9" s="1"/>
  <c r="E16" i="8"/>
  <c r="H4" i="9" s="1"/>
  <c r="L4" i="9" s="1"/>
  <c r="D16" i="8"/>
  <c r="G4" i="9" s="1"/>
  <c r="K4" i="9" s="1"/>
  <c r="D16" i="4"/>
  <c r="G3" i="9" s="1"/>
  <c r="K3" i="9" s="1"/>
  <c r="E16" i="4"/>
  <c r="H3" i="9" s="1"/>
  <c r="L3" i="9" s="1"/>
  <c r="F16" i="4"/>
  <c r="I3" i="9" s="1"/>
  <c r="M3" i="9" s="1"/>
  <c r="C16" i="4"/>
  <c r="F3" i="9" s="1"/>
  <c r="J3" i="9" s="1"/>
  <c r="D18" i="3"/>
  <c r="G2" i="9" s="1"/>
  <c r="K2" i="9" s="1"/>
  <c r="E18" i="3"/>
  <c r="H2" i="9" s="1"/>
  <c r="L2" i="9" s="1"/>
  <c r="F18" i="3"/>
  <c r="I2" i="9" s="1"/>
  <c r="M2" i="9" s="1"/>
  <c r="C18" i="3"/>
  <c r="F2" i="9" s="1"/>
  <c r="J2" i="9" s="1"/>
  <c r="N3" i="9"/>
  <c r="N4" i="9"/>
  <c r="N5" i="9"/>
  <c r="N6" i="9"/>
  <c r="N7" i="9"/>
  <c r="N8" i="9"/>
  <c r="N9" i="9"/>
  <c r="N10" i="9"/>
  <c r="N11" i="9"/>
  <c r="N12" i="9"/>
  <c r="N13" i="9"/>
  <c r="N14" i="9"/>
  <c r="N15" i="9"/>
  <c r="N16" i="9"/>
  <c r="N2" i="9"/>
  <c r="N17" i="9"/>
  <c r="N18" i="9"/>
  <c r="N19" i="9"/>
  <c r="N20" i="9"/>
  <c r="N21" i="9"/>
  <c r="N22" i="9"/>
  <c r="N23" i="9"/>
  <c r="O23" i="9" l="1"/>
  <c r="R23" i="9"/>
  <c r="O8" i="9"/>
  <c r="P8" i="9"/>
  <c r="Q8" i="9"/>
  <c r="R8" i="9"/>
  <c r="O22" i="9" l="1"/>
  <c r="P22" i="9"/>
  <c r="Q22" i="9"/>
  <c r="R22" i="9"/>
  <c r="O10" i="9"/>
  <c r="P10" i="9"/>
  <c r="Q10" i="9"/>
  <c r="R10" i="9"/>
  <c r="O5" i="9"/>
  <c r="P5" i="9"/>
  <c r="Q5" i="9"/>
  <c r="R5" i="9"/>
  <c r="Q21" i="9" l="1"/>
  <c r="O21" i="9"/>
  <c r="P21" i="9"/>
  <c r="R21" i="9"/>
  <c r="P23" i="9"/>
  <c r="Q23" i="9"/>
  <c r="O11" i="9"/>
  <c r="P11" i="9"/>
  <c r="Q11" i="9"/>
  <c r="R11" i="9"/>
  <c r="O6" i="9"/>
  <c r="P6" i="9"/>
  <c r="Q6" i="9"/>
  <c r="R6" i="9"/>
  <c r="O4" i="9"/>
  <c r="P4" i="9"/>
  <c r="Q4" i="9"/>
  <c r="R4" i="9"/>
  <c r="O9" i="9" l="1"/>
  <c r="P9" i="9"/>
  <c r="Q9" i="9"/>
  <c r="R9" i="9"/>
  <c r="P7" i="9"/>
  <c r="R7" i="9"/>
  <c r="O7" i="9"/>
  <c r="Q7" i="9"/>
  <c r="O3" i="9"/>
  <c r="P3" i="9"/>
  <c r="Q3" i="9"/>
  <c r="R3" i="9"/>
  <c r="R2" i="9"/>
  <c r="Q2" i="9"/>
  <c r="P2" i="9"/>
  <c r="O14" i="9" l="1"/>
  <c r="P14" i="9"/>
  <c r="Q14" i="9"/>
  <c r="R14" i="9"/>
  <c r="O20" i="9"/>
  <c r="P20" i="9"/>
  <c r="Q20" i="9"/>
  <c r="R20" i="9"/>
  <c r="O15" i="9"/>
  <c r="P15" i="9"/>
  <c r="Q15" i="9"/>
  <c r="R15" i="9"/>
  <c r="O12" i="9"/>
  <c r="P12" i="9"/>
  <c r="R12" i="9"/>
  <c r="O18" i="9"/>
  <c r="P18" i="9"/>
  <c r="Q18" i="9"/>
  <c r="R18" i="9"/>
  <c r="O13" i="9"/>
  <c r="P13" i="9"/>
  <c r="Q13" i="9"/>
  <c r="R13" i="9"/>
  <c r="O16" i="9"/>
  <c r="P16" i="9"/>
  <c r="Q16" i="9"/>
  <c r="R16" i="9"/>
  <c r="O19" i="9"/>
  <c r="P19" i="9"/>
  <c r="Q19" i="9"/>
  <c r="R19" i="9"/>
  <c r="O17" i="9"/>
  <c r="P17" i="9"/>
  <c r="Q17" i="9"/>
  <c r="R17" i="9"/>
  <c r="O2" i="9"/>
  <c r="J24" i="9"/>
  <c r="K24" i="9"/>
  <c r="M24" i="9"/>
  <c r="Q12" i="9" l="1"/>
  <c r="L24" i="9"/>
  <c r="O24" i="9"/>
  <c r="P24" i="9" l="1"/>
  <c r="R24" i="9" l="1"/>
  <c r="Q24" i="9"/>
</calcChain>
</file>

<file path=xl/sharedStrings.xml><?xml version="1.0" encoding="utf-8"?>
<sst xmlns="http://schemas.openxmlformats.org/spreadsheetml/2006/main" count="183" uniqueCount="107">
  <si>
    <t>Position</t>
  </si>
  <si>
    <t xml:space="preserve">Probenaufbereitung </t>
  </si>
  <si>
    <r>
      <t>Gesamtgehalte C</t>
    </r>
    <r>
      <rPr>
        <vertAlign val="subscript"/>
        <sz val="11"/>
        <color theme="1"/>
        <rFont val="Calibri"/>
        <family val="2"/>
        <scheme val="minor"/>
      </rPr>
      <t>ges</t>
    </r>
    <r>
      <rPr>
        <sz val="11"/>
        <color theme="1"/>
        <rFont val="Calibri"/>
        <family val="2"/>
        <scheme val="minor"/>
      </rPr>
      <t>, N</t>
    </r>
    <r>
      <rPr>
        <vertAlign val="subscript"/>
        <sz val="11"/>
        <color theme="1"/>
        <rFont val="Calibri"/>
        <family val="2"/>
        <scheme val="minor"/>
      </rPr>
      <t>ges</t>
    </r>
  </si>
  <si>
    <t>Wassergehalt</t>
  </si>
  <si>
    <t>Bezeichnung / Parameter</t>
  </si>
  <si>
    <t>Leitfähigkeit</t>
  </si>
  <si>
    <t>Alkalinität</t>
  </si>
  <si>
    <t>Kationen NH4+</t>
  </si>
  <si>
    <t>DOC</t>
  </si>
  <si>
    <t>Summe</t>
  </si>
  <si>
    <t>Probenvorbereitung (Filtration, Membranfiltration)</t>
  </si>
  <si>
    <t>Gesamtgehalte Ca, K, Mg, Na, S</t>
  </si>
  <si>
    <t>Ionen NH4+, Cl-, NO3- , P043-, SO42</t>
  </si>
  <si>
    <t>Nges</t>
  </si>
  <si>
    <r>
      <t>N</t>
    </r>
    <r>
      <rPr>
        <vertAlign val="subscript"/>
        <sz val="11"/>
        <color theme="1"/>
        <rFont val="Calibri"/>
        <family val="2"/>
        <scheme val="minor"/>
      </rPr>
      <t>ges</t>
    </r>
  </si>
  <si>
    <t>Schwermetalle Al, Cd, Co, Cu, Fe, Mn, Mo, Ni, Pb, Zn</t>
  </si>
  <si>
    <t>pH, Leitfähigkeit, Alkälinität</t>
  </si>
  <si>
    <t>pH, Leitfähigkeit, Alkalinität</t>
  </si>
  <si>
    <t>Gesamtgehalte Al, Ca, Cd, Cr, Cu, Fe, K, Mg, Mn, Na, Ni, P, Pb, Zn</t>
  </si>
  <si>
    <t>Ionen NH4+, Cl-, NO3-, SO4 2-</t>
  </si>
  <si>
    <t>Reindichte (spezifisches Gewicht)</t>
  </si>
  <si>
    <t>Trockenrodichte des Mineralbodens (gesamt)</t>
  </si>
  <si>
    <t>Trockenrodichte des Feinbodens</t>
  </si>
  <si>
    <t>Gesamtporenvolumen</t>
  </si>
  <si>
    <t>Luftkapazität</t>
  </si>
  <si>
    <t>Feldkapazität, nutzbare</t>
  </si>
  <si>
    <t>Totwasser</t>
  </si>
  <si>
    <t>Bereich</t>
  </si>
  <si>
    <t>Sickerwasser Level II</t>
  </si>
  <si>
    <t>Sickerwasser Kalkung</t>
  </si>
  <si>
    <t>Deposition Level II</t>
  </si>
  <si>
    <t>Schwermetall Level II</t>
  </si>
  <si>
    <t>Bodenfestphase organisch Level II</t>
  </si>
  <si>
    <t>Bodenfestphase organisch Naturwald</t>
  </si>
  <si>
    <t>Bodenfestphase organisch Spektroskopie</t>
  </si>
  <si>
    <t>Bodenfestphase mineralisch Level II</t>
  </si>
  <si>
    <t>Bodenfestphase mineralisch Naturwald</t>
  </si>
  <si>
    <t>Bodenfestphase mineralisch Spektroskopie</t>
  </si>
  <si>
    <t>Pflanzenchemie Level II Streufall</t>
  </si>
  <si>
    <t>Pflanzenchemie Level II Nadelproben</t>
  </si>
  <si>
    <t>Pflanzenchemie Level II Blattproben</t>
  </si>
  <si>
    <t>Pflanzenchemie Spechthausen</t>
  </si>
  <si>
    <t>Pflanzenchemie Kalkung</t>
  </si>
  <si>
    <t>Pflanzenchemie Altkalkung</t>
  </si>
  <si>
    <t>Pflanzenchemie HKV-Eiche, EDV, Stadtlinde</t>
  </si>
  <si>
    <t>Pflanzenchemie ALBA</t>
  </si>
  <si>
    <t>Pflanzenchemie EIP-RBH</t>
  </si>
  <si>
    <t>Bodenphysik Level II mineralisch</t>
  </si>
  <si>
    <t>Bodenphysik Naturwald mineralisch</t>
  </si>
  <si>
    <t>Bodenphysik Spektroskopie mineralisch</t>
  </si>
  <si>
    <t xml:space="preserve">Probenvorbereitung (Trocknung, Siebung, Mahlen) </t>
  </si>
  <si>
    <t xml:space="preserve">Basensättigung nach Kappen-Adrian (Sorption) </t>
  </si>
  <si>
    <t>Grundpreis für Messen ICP-OES (je Extraktionsmethode)</t>
  </si>
  <si>
    <t>freie Eisenoxide / Oxalat-Extrakt *</t>
  </si>
  <si>
    <r>
      <t xml:space="preserve">Preis für Datenverarbeitung / Kontrolle je Element der Gruppe (Ba, Ca, Cu, Mg, Mn, P, Zn) für beauftragte Extraktionen  </t>
    </r>
    <r>
      <rPr>
        <vertAlign val="superscript"/>
        <sz val="11"/>
        <color theme="1"/>
        <rFont val="Calibri"/>
        <family val="2"/>
        <scheme val="minor"/>
      </rPr>
      <t>1,2, 3</t>
    </r>
  </si>
  <si>
    <r>
      <t xml:space="preserve">Preis für Datenverarbeitung / Kontrolle je Element der Gruppe (Al, As, Cd, Co, Fe, Mo, Ti) für beauftragte Extraktionen </t>
    </r>
    <r>
      <rPr>
        <vertAlign val="superscript"/>
        <sz val="11"/>
        <color theme="1"/>
        <rFont val="Calibri"/>
        <family val="2"/>
        <scheme val="minor"/>
      </rPr>
      <t>1, 2, 3</t>
    </r>
  </si>
  <si>
    <r>
      <t>Preis für Datenverarbeitung / Kontrolle je Element der Gruppe (Cr, K, Na, Ni, Pb, S) für beauftragte Extraktionen</t>
    </r>
    <r>
      <rPr>
        <vertAlign val="superscript"/>
        <sz val="11"/>
        <color theme="1"/>
        <rFont val="Calibri"/>
        <family val="2"/>
        <scheme val="minor"/>
      </rPr>
      <t xml:space="preserve"> 1,2, 3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</si>
  <si>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Nähr- und Spurenelemente (KW-Extrakt; Al, Ca, Fe, K, Mg, Mn, Na, P, S, Cd, Cu, Pb, Zn, As, Cr, Ni)</t>
    </r>
  </si>
  <si>
    <r>
      <rPr>
        <vertAlign val="superscript"/>
        <sz val="9"/>
        <color theme="1"/>
        <rFont val="Calibri"/>
        <family val="2"/>
        <scheme val="minor"/>
      </rPr>
      <t xml:space="preserve">2 </t>
    </r>
    <r>
      <rPr>
        <sz val="9"/>
        <color theme="1"/>
        <rFont val="Calibri"/>
        <family val="2"/>
        <scheme val="minor"/>
      </rPr>
      <t>Nähr- und Spurenelemente (Oxalat-Extrakt; Fe, Al, S, P)</t>
    </r>
  </si>
  <si>
    <r>
      <rPr>
        <vertAlign val="superscript"/>
        <sz val="9"/>
        <color theme="1"/>
        <rFont val="Calibri"/>
        <family val="2"/>
        <scheme val="minor"/>
      </rPr>
      <t xml:space="preserve">3 </t>
    </r>
    <r>
      <rPr>
        <sz val="9"/>
        <color theme="1"/>
        <rFont val="Calibri"/>
        <family val="2"/>
        <scheme val="minor"/>
      </rPr>
      <t>Pflanzenverfügbares P und S (Zitronensäure-Extrakt)</t>
    </r>
  </si>
  <si>
    <t>Königswasser-Extrakt *</t>
  </si>
  <si>
    <t>Citronensäure-Extrakt *</t>
  </si>
  <si>
    <t>Volumengewicht Humus</t>
  </si>
  <si>
    <t>pH - Wert</t>
  </si>
  <si>
    <t>Grundpreis für Messung ICP-OES</t>
  </si>
  <si>
    <t>Preis für Datenverarbeitung / Kontrolle je Element der Gruppe III (As, Cd, Cr, Co, Cu, K,
Mo, Na, Ni, Pb)</t>
  </si>
  <si>
    <t>Preis für Datenverarbeitung / Kontrolle je Element der Gruppe I (Ca, Mg, S)</t>
  </si>
  <si>
    <t>Grundreinigung der Siebeinsätze für Trichter-Flasche-Sammler</t>
  </si>
  <si>
    <t>Spülen und Trocknen von Probenflaschen</t>
  </si>
  <si>
    <t>Probenvorbereitung mit Membranfiltration incl. vorgeschalteter manueller Partikel-Entfernung und Desorption der Schwermetalle von den Gefäßwänden (Ansäuern, Schütteln)</t>
  </si>
  <si>
    <t>Vorpräparieren der Topfsammler durch Säurespülung</t>
  </si>
  <si>
    <t>Grund-Konditionierung neuer Topf-Sammler zum Austausch beschädigter Dosen</t>
  </si>
  <si>
    <t>Durchführung ggf. notwendiger Nachbestimmungen bei Analysenergebnissen außerhalb der zulässigen Toleranzbereiche</t>
  </si>
  <si>
    <t>Anionen (CI-, NO2-, P043-, SO42-)</t>
  </si>
  <si>
    <t>Anion NO3-</t>
  </si>
  <si>
    <t>Durchführung der ICP-Forests Qualitätskontrollen (Ionenbilanz, Leitfähigkeit, Na/Cl-Verhältnis, N-Bilanz) für Sickerwasserproben</t>
  </si>
  <si>
    <t>Durchführung der ICP-Forests Qualitätskontrollen (Ionenbilanz, Leitfähigkeit, Na/Cl-Verhältnis, N-Bilanz)</t>
  </si>
  <si>
    <r>
      <t>regelmäßige Bereitstellung von demineralisiertem Wasser (</t>
    </r>
    <r>
      <rPr>
        <i/>
        <sz val="11"/>
        <color rgb="FF000000"/>
        <rFont val="Cambria"/>
        <family val="1"/>
      </rPr>
      <t>&lt;</t>
    </r>
    <r>
      <rPr>
        <sz val="11"/>
        <color rgb="FF000000"/>
        <rFont val="Calibri"/>
        <family val="2"/>
        <scheme val="minor"/>
      </rPr>
      <t xml:space="preserve">0,5 </t>
    </r>
    <r>
      <rPr>
        <i/>
        <sz val="11"/>
        <color rgb="FF000000"/>
        <rFont val="Cambria"/>
        <family val="1"/>
      </rPr>
      <t>µ</t>
    </r>
    <r>
      <rPr>
        <sz val="11"/>
        <color rgb="FF000000"/>
        <rFont val="Calibri"/>
        <family val="2"/>
        <scheme val="minor"/>
      </rPr>
      <t>S/cm) für die Flächenbetreuung</t>
    </r>
  </si>
  <si>
    <t>AKe BZE Humus (mit Berechnung)</t>
  </si>
  <si>
    <r>
      <t>Trockenrohdichte des Mineralbodens (TRD</t>
    </r>
    <r>
      <rPr>
        <vertAlign val="subscript"/>
        <sz val="11"/>
        <color theme="1"/>
        <rFont val="Calibri"/>
        <family val="2"/>
        <scheme val="minor"/>
      </rPr>
      <t>ges</t>
    </r>
    <r>
      <rPr>
        <sz val="11"/>
        <color theme="1"/>
        <rFont val="Calibri"/>
        <family val="2"/>
        <scheme val="minor"/>
      </rPr>
      <t xml:space="preserve">) </t>
    </r>
  </si>
  <si>
    <r>
      <t>pH in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und pH in CaCl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oderKCl</t>
    </r>
  </si>
  <si>
    <r>
      <t>AK</t>
    </r>
    <r>
      <rPr>
        <vertAlign val="sub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BZE Mineralboden (mit Berechnung)</t>
    </r>
  </si>
  <si>
    <r>
      <t>Stickstoff Gesamtgehalt (N</t>
    </r>
    <r>
      <rPr>
        <vertAlign val="subscript"/>
        <sz val="11"/>
        <color theme="1"/>
        <rFont val="Calibri"/>
        <family val="2"/>
        <scheme val="minor"/>
      </rPr>
      <t>ges</t>
    </r>
    <r>
      <rPr>
        <sz val="11"/>
        <color theme="1"/>
        <rFont val="Calibri"/>
        <family val="2"/>
        <scheme val="minor"/>
      </rPr>
      <t>), Kohlenstoff Gesamtgehalt (C</t>
    </r>
    <r>
      <rPr>
        <vertAlign val="subscript"/>
        <sz val="11"/>
        <color theme="1"/>
        <rFont val="Calibri"/>
        <family val="2"/>
        <scheme val="minor"/>
      </rPr>
      <t>ges</t>
    </r>
    <r>
      <rPr>
        <sz val="11"/>
        <color theme="1"/>
        <rFont val="Calibri"/>
        <family val="2"/>
        <scheme val="minor"/>
      </rPr>
      <t xml:space="preserve">) </t>
    </r>
  </si>
  <si>
    <r>
      <t>Carbonatgehalt (Methode nach Scheibler) für Bestimmung C</t>
    </r>
    <r>
      <rPr>
        <vertAlign val="subscript"/>
        <sz val="11"/>
        <color theme="1"/>
        <rFont val="Calibri"/>
        <family val="2"/>
        <scheme val="minor"/>
      </rPr>
      <t>org</t>
    </r>
  </si>
  <si>
    <r>
      <t>1:2 Wasserextraktion NO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-N, 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-S</t>
    </r>
  </si>
  <si>
    <t>1000-Nadelgewicht</t>
  </si>
  <si>
    <t>Gesamtgehalte Al, As, B, Ca, Cd, Co, Cr, Cu, Fe, K, Mg, Mn, Mo, Na, Ni, P, Pb, S, Zn</t>
  </si>
  <si>
    <t xml:space="preserve">Korngrößenanalyse </t>
  </si>
  <si>
    <t>gesättigte Wasserleitfähigkeit (KfWert)</t>
  </si>
  <si>
    <t xml:space="preserve">Preis für Datenverarbeitung / Kontrolle je Element der Gruppe II (AI, Fe, Mn, P, Zn) </t>
  </si>
  <si>
    <t>Ust.</t>
  </si>
  <si>
    <t>2026/2027 (netto in €)</t>
  </si>
  <si>
    <t>2027/2028 (netto in €)</t>
  </si>
  <si>
    <t>2028/2029 (netto in €)</t>
  </si>
  <si>
    <t>2029/2030 (netto in €)</t>
  </si>
  <si>
    <t>2026/2027 (brutto in €)</t>
  </si>
  <si>
    <t>2027/2028 (brutto in €)</t>
  </si>
  <si>
    <t>2028/2029 (brutto in €)</t>
  </si>
  <si>
    <t>2029/2030 (brutto in €)</t>
  </si>
  <si>
    <t>Probenanzahl 2026/2027</t>
  </si>
  <si>
    <t>Probenanzahl 2027/2028</t>
  </si>
  <si>
    <t>Probenanzahl 2028/2029</t>
  </si>
  <si>
    <t>Probenanzahl 2029/2030</t>
  </si>
  <si>
    <t>Einzelpreis pro Probe (netto in €) 2026/2027</t>
  </si>
  <si>
    <t>Einzelpreis pro Probe (netto in €) 2027/2028</t>
  </si>
  <si>
    <t>Einzelpreis pro Probe (netto in €) 2028/2029</t>
  </si>
  <si>
    <t>Einzelpreis pro Probe (netto in €) 2029/2030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</si>
</sst>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i/>
      <sz val="11"/>
      <color rgb="FF000000"/>
      <name val="Cambria"/>
      <family val="1"/>
    </font>
    <font>
      <sz val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0" fillId="0" borderId="0" xfId="0" applyFont="1"/>
    <xf numFmtId="0" fontId="5" fillId="0" borderId="0" xfId="0" applyFont="1" applyFill="1" applyBorder="1" applyAlignment="1">
      <alignment vertical="center" wrapText="1"/>
    </xf>
    <xf numFmtId="0" fontId="0" fillId="0" borderId="0" xfId="0" applyFont="1" applyBorder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49" fontId="4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9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4" fontId="12" fillId="0" borderId="0" xfId="0" applyNumberFormat="1" applyFont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right"/>
    </xf>
    <xf numFmtId="0" fontId="13" fillId="0" borderId="0" xfId="0" applyFont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FD50F-6EC7-424E-A021-AB4194C2F43F}">
  <dimension ref="A1:R24"/>
  <sheetViews>
    <sheetView tabSelected="1" zoomScale="110" zoomScaleNormal="110" workbookViewId="0">
      <pane xSplit="1" ySplit="1" topLeftCell="B9" activePane="bottomRight" state="frozen"/>
      <selection pane="topRight" activeCell="B1" sqref="B1"/>
      <selection pane="bottomLeft" activeCell="A2" sqref="A2"/>
      <selection pane="bottomRight" activeCell="F25" sqref="F25"/>
    </sheetView>
  </sheetViews>
  <sheetFormatPr baseColWidth="10" defaultColWidth="11.42578125" defaultRowHeight="18.75" customHeight="1" x14ac:dyDescent="0.25"/>
  <cols>
    <col min="1" max="1" width="41.140625" style="12" customWidth="1"/>
    <col min="2" max="5" width="13" customWidth="1"/>
    <col min="6" max="9" width="17.28515625" style="39" customWidth="1"/>
    <col min="10" max="10" width="12.42578125" style="25" customWidth="1"/>
    <col min="11" max="13" width="12.7109375" style="25" customWidth="1"/>
    <col min="14" max="14" width="13" style="30" customWidth="1"/>
    <col min="15" max="18" width="13.5703125" style="30" customWidth="1"/>
    <col min="19" max="16384" width="11.42578125" style="8"/>
  </cols>
  <sheetData>
    <row r="1" spans="1:18" ht="46.9" customHeight="1" x14ac:dyDescent="0.25">
      <c r="A1" s="7" t="s">
        <v>27</v>
      </c>
      <c r="B1" s="21" t="s">
        <v>99</v>
      </c>
      <c r="C1" s="21" t="s">
        <v>100</v>
      </c>
      <c r="D1" s="21" t="s">
        <v>101</v>
      </c>
      <c r="E1" s="21" t="s">
        <v>102</v>
      </c>
      <c r="F1" s="37" t="s">
        <v>103</v>
      </c>
      <c r="G1" s="37" t="s">
        <v>104</v>
      </c>
      <c r="H1" s="37" t="s">
        <v>105</v>
      </c>
      <c r="I1" s="37" t="s">
        <v>106</v>
      </c>
      <c r="J1" s="13" t="s">
        <v>91</v>
      </c>
      <c r="K1" s="13" t="s">
        <v>92</v>
      </c>
      <c r="L1" s="13" t="s">
        <v>93</v>
      </c>
      <c r="M1" s="13" t="s">
        <v>94</v>
      </c>
      <c r="N1" s="6" t="s">
        <v>90</v>
      </c>
      <c r="O1" s="13" t="s">
        <v>95</v>
      </c>
      <c r="P1" s="13" t="s">
        <v>96</v>
      </c>
      <c r="Q1" s="13" t="s">
        <v>97</v>
      </c>
      <c r="R1" s="13" t="s">
        <v>98</v>
      </c>
    </row>
    <row r="2" spans="1:18" ht="18.75" customHeight="1" x14ac:dyDescent="0.25">
      <c r="A2" s="9" t="s">
        <v>30</v>
      </c>
      <c r="B2" s="22">
        <v>500</v>
      </c>
      <c r="C2" s="22">
        <v>500</v>
      </c>
      <c r="D2" s="22">
        <v>500</v>
      </c>
      <c r="E2" s="22">
        <v>500</v>
      </c>
      <c r="F2" s="38">
        <f>Deposition!C18</f>
        <v>0</v>
      </c>
      <c r="G2" s="38">
        <f>Deposition!D18</f>
        <v>0</v>
      </c>
      <c r="H2" s="38">
        <f>Deposition!E18</f>
        <v>0</v>
      </c>
      <c r="I2" s="38">
        <f>Deposition!F18</f>
        <v>0</v>
      </c>
      <c r="J2" s="25">
        <f>F2*B2</f>
        <v>0</v>
      </c>
      <c r="K2" s="25">
        <f t="shared" ref="K2:L2" si="0">G2*C2</f>
        <v>0</v>
      </c>
      <c r="L2" s="25">
        <f t="shared" si="0"/>
        <v>0</v>
      </c>
      <c r="M2" s="25">
        <f>I2*E2</f>
        <v>0</v>
      </c>
      <c r="N2" s="24">
        <f>19%</f>
        <v>0.19</v>
      </c>
      <c r="O2" s="25">
        <f t="shared" ref="O2" si="1">J2+$N2*J2</f>
        <v>0</v>
      </c>
      <c r="P2" s="25">
        <f t="shared" ref="P2" si="2">K2+$N2*K2</f>
        <v>0</v>
      </c>
      <c r="Q2" s="25">
        <f>L2+$N2*L2</f>
        <v>0</v>
      </c>
      <c r="R2" s="25">
        <f t="shared" ref="R2" si="3">M2+$N2*M2</f>
        <v>0</v>
      </c>
    </row>
    <row r="3" spans="1:18" ht="18.75" customHeight="1" x14ac:dyDescent="0.25">
      <c r="A3" s="9" t="s">
        <v>31</v>
      </c>
      <c r="B3" s="22">
        <v>400</v>
      </c>
      <c r="C3" s="22">
        <v>400</v>
      </c>
      <c r="D3" s="22">
        <v>400</v>
      </c>
      <c r="E3" s="22">
        <v>400</v>
      </c>
      <c r="F3" s="38">
        <f>Schwermetalle!C16</f>
        <v>0</v>
      </c>
      <c r="G3" s="38">
        <f>Schwermetalle!D16</f>
        <v>0</v>
      </c>
      <c r="H3" s="38">
        <f>Schwermetalle!E16</f>
        <v>0</v>
      </c>
      <c r="I3" s="38">
        <f>Schwermetalle!F16</f>
        <v>0</v>
      </c>
      <c r="J3" s="25">
        <f t="shared" ref="J3:J23" si="4">F3*B3</f>
        <v>0</v>
      </c>
      <c r="K3" s="25">
        <f t="shared" ref="K3:K23" si="5">G3*C3</f>
        <v>0</v>
      </c>
      <c r="L3" s="25">
        <f t="shared" ref="L3:L23" si="6">H3*D3</f>
        <v>0</v>
      </c>
      <c r="M3" s="25">
        <f t="shared" ref="M3:M23" si="7">I3*E3</f>
        <v>0</v>
      </c>
      <c r="N3" s="24">
        <f>19%</f>
        <v>0.19</v>
      </c>
      <c r="O3" s="25">
        <f t="shared" ref="O3:O16" si="8">J3+$N3*J3</f>
        <v>0</v>
      </c>
      <c r="P3" s="25">
        <f t="shared" ref="P3:P16" si="9">K3+$N3*K3</f>
        <v>0</v>
      </c>
      <c r="Q3" s="25">
        <f t="shared" ref="Q3:Q16" si="10">L3+$N3*L3</f>
        <v>0</v>
      </c>
      <c r="R3" s="25">
        <f t="shared" ref="R3:R16" si="11">M3+$N3*M3</f>
        <v>0</v>
      </c>
    </row>
    <row r="4" spans="1:18" ht="18.75" customHeight="1" x14ac:dyDescent="0.25">
      <c r="A4" s="9" t="s">
        <v>32</v>
      </c>
      <c r="B4" s="22">
        <v>24</v>
      </c>
      <c r="C4" s="22">
        <v>0</v>
      </c>
      <c r="D4" s="22">
        <v>0</v>
      </c>
      <c r="E4" s="22">
        <v>0</v>
      </c>
      <c r="F4" s="38">
        <f>'Boden-organisch'!C16</f>
        <v>0</v>
      </c>
      <c r="G4" s="38">
        <f>'Boden-organisch'!D16</f>
        <v>0</v>
      </c>
      <c r="H4" s="38">
        <f>'Boden-organisch'!E16</f>
        <v>0</v>
      </c>
      <c r="I4" s="38">
        <f>'Boden-organisch'!F16</f>
        <v>0</v>
      </c>
      <c r="J4" s="25">
        <f t="shared" si="4"/>
        <v>0</v>
      </c>
      <c r="K4" s="25">
        <f t="shared" si="5"/>
        <v>0</v>
      </c>
      <c r="L4" s="25">
        <f t="shared" si="6"/>
        <v>0</v>
      </c>
      <c r="M4" s="25">
        <f t="shared" si="7"/>
        <v>0</v>
      </c>
      <c r="N4" s="24">
        <f>19%</f>
        <v>0.19</v>
      </c>
      <c r="O4" s="25">
        <f t="shared" si="8"/>
        <v>0</v>
      </c>
      <c r="P4" s="25">
        <f t="shared" si="9"/>
        <v>0</v>
      </c>
      <c r="Q4" s="25">
        <f t="shared" si="10"/>
        <v>0</v>
      </c>
      <c r="R4" s="25">
        <f t="shared" si="11"/>
        <v>0</v>
      </c>
    </row>
    <row r="5" spans="1:18" ht="18.75" customHeight="1" x14ac:dyDescent="0.25">
      <c r="A5" s="9" t="s">
        <v>33</v>
      </c>
      <c r="B5" s="22">
        <v>16</v>
      </c>
      <c r="C5" s="22">
        <v>0</v>
      </c>
      <c r="D5" s="22">
        <v>0</v>
      </c>
      <c r="E5" s="22">
        <v>0</v>
      </c>
      <c r="F5" s="38">
        <f>'Boden-organisch'!C17</f>
        <v>0</v>
      </c>
      <c r="G5" s="38">
        <f>'Boden-organisch'!D17</f>
        <v>0</v>
      </c>
      <c r="H5" s="38">
        <f>'Boden-organisch'!E17</f>
        <v>0</v>
      </c>
      <c r="I5" s="38">
        <f>'Boden-organisch'!F17</f>
        <v>0</v>
      </c>
      <c r="J5" s="25">
        <f t="shared" si="4"/>
        <v>0</v>
      </c>
      <c r="K5" s="25">
        <f t="shared" si="5"/>
        <v>0</v>
      </c>
      <c r="L5" s="25">
        <f t="shared" si="6"/>
        <v>0</v>
      </c>
      <c r="M5" s="25">
        <f t="shared" si="7"/>
        <v>0</v>
      </c>
      <c r="N5" s="24">
        <f>19%</f>
        <v>0.19</v>
      </c>
      <c r="O5" s="25">
        <f t="shared" si="8"/>
        <v>0</v>
      </c>
      <c r="P5" s="25">
        <f t="shared" si="9"/>
        <v>0</v>
      </c>
      <c r="Q5" s="25">
        <f t="shared" si="10"/>
        <v>0</v>
      </c>
      <c r="R5" s="25">
        <f t="shared" si="11"/>
        <v>0</v>
      </c>
    </row>
    <row r="6" spans="1:18" ht="18.75" customHeight="1" x14ac:dyDescent="0.25">
      <c r="A6" s="9" t="s">
        <v>34</v>
      </c>
      <c r="B6" s="22">
        <v>24</v>
      </c>
      <c r="C6" s="22">
        <v>0</v>
      </c>
      <c r="D6" s="22">
        <v>0</v>
      </c>
      <c r="E6" s="22">
        <v>0</v>
      </c>
      <c r="F6" s="38">
        <f>'Boden-organisch'!C18</f>
        <v>0</v>
      </c>
      <c r="G6" s="38">
        <f>'Boden-organisch'!D18</f>
        <v>0</v>
      </c>
      <c r="H6" s="38">
        <f>'Boden-organisch'!E18</f>
        <v>0</v>
      </c>
      <c r="I6" s="38">
        <f>'Boden-organisch'!F18</f>
        <v>0</v>
      </c>
      <c r="J6" s="25">
        <f t="shared" si="4"/>
        <v>0</v>
      </c>
      <c r="K6" s="25">
        <f t="shared" si="5"/>
        <v>0</v>
      </c>
      <c r="L6" s="25">
        <f t="shared" si="6"/>
        <v>0</v>
      </c>
      <c r="M6" s="25">
        <f t="shared" si="7"/>
        <v>0</v>
      </c>
      <c r="N6" s="24">
        <f>19%</f>
        <v>0.19</v>
      </c>
      <c r="O6" s="25">
        <f t="shared" si="8"/>
        <v>0</v>
      </c>
      <c r="P6" s="25">
        <f t="shared" si="9"/>
        <v>0</v>
      </c>
      <c r="Q6" s="25">
        <f t="shared" si="10"/>
        <v>0</v>
      </c>
      <c r="R6" s="25">
        <f t="shared" si="11"/>
        <v>0</v>
      </c>
    </row>
    <row r="7" spans="1:18" ht="18.75" customHeight="1" x14ac:dyDescent="0.25">
      <c r="A7" s="9" t="s">
        <v>35</v>
      </c>
      <c r="B7" s="22">
        <v>168</v>
      </c>
      <c r="C7" s="22">
        <v>0</v>
      </c>
      <c r="D7" s="22">
        <v>0</v>
      </c>
      <c r="E7" s="22">
        <v>0</v>
      </c>
      <c r="F7" s="38">
        <f>'Boden-mineralisch'!C16</f>
        <v>0</v>
      </c>
      <c r="G7" s="38">
        <f>'Boden-mineralisch'!D16</f>
        <v>0</v>
      </c>
      <c r="H7" s="38">
        <f>'Boden-mineralisch'!E16</f>
        <v>0</v>
      </c>
      <c r="I7" s="38">
        <f>'Boden-mineralisch'!F16</f>
        <v>0</v>
      </c>
      <c r="J7" s="25">
        <f t="shared" si="4"/>
        <v>0</v>
      </c>
      <c r="K7" s="25">
        <f t="shared" si="5"/>
        <v>0</v>
      </c>
      <c r="L7" s="25">
        <f t="shared" si="6"/>
        <v>0</v>
      </c>
      <c r="M7" s="25">
        <f t="shared" si="7"/>
        <v>0</v>
      </c>
      <c r="N7" s="24">
        <f>19%</f>
        <v>0.19</v>
      </c>
      <c r="O7" s="25">
        <f t="shared" si="8"/>
        <v>0</v>
      </c>
      <c r="P7" s="25">
        <f t="shared" si="9"/>
        <v>0</v>
      </c>
      <c r="Q7" s="25">
        <f t="shared" si="10"/>
        <v>0</v>
      </c>
      <c r="R7" s="25">
        <f t="shared" si="11"/>
        <v>0</v>
      </c>
    </row>
    <row r="8" spans="1:18" ht="18.75" customHeight="1" x14ac:dyDescent="0.25">
      <c r="A8" s="9" t="s">
        <v>36</v>
      </c>
      <c r="B8" s="22">
        <v>95</v>
      </c>
      <c r="C8" s="22">
        <v>75</v>
      </c>
      <c r="D8" s="22">
        <v>75</v>
      </c>
      <c r="E8" s="22">
        <v>75</v>
      </c>
      <c r="F8" s="38">
        <f>'Boden-mineralisch'!C17</f>
        <v>0</v>
      </c>
      <c r="G8" s="38">
        <f>'Boden-mineralisch'!D17</f>
        <v>0</v>
      </c>
      <c r="H8" s="38">
        <f>'Boden-mineralisch'!E17</f>
        <v>0</v>
      </c>
      <c r="I8" s="38">
        <f>'Boden-mineralisch'!F17</f>
        <v>0</v>
      </c>
      <c r="J8" s="25">
        <f t="shared" si="4"/>
        <v>0</v>
      </c>
      <c r="K8" s="25">
        <f t="shared" si="5"/>
        <v>0</v>
      </c>
      <c r="L8" s="25">
        <f t="shared" si="6"/>
        <v>0</v>
      </c>
      <c r="M8" s="25">
        <f t="shared" si="7"/>
        <v>0</v>
      </c>
      <c r="N8" s="24">
        <f>19%</f>
        <v>0.19</v>
      </c>
      <c r="O8" s="25">
        <f t="shared" si="8"/>
        <v>0</v>
      </c>
      <c r="P8" s="25">
        <f t="shared" si="9"/>
        <v>0</v>
      </c>
      <c r="Q8" s="25">
        <f t="shared" si="10"/>
        <v>0</v>
      </c>
      <c r="R8" s="25">
        <f t="shared" si="11"/>
        <v>0</v>
      </c>
    </row>
    <row r="9" spans="1:18" ht="20.45" customHeight="1" x14ac:dyDescent="0.25">
      <c r="A9" s="9" t="s">
        <v>37</v>
      </c>
      <c r="B9" s="22">
        <v>216</v>
      </c>
      <c r="C9" s="22">
        <v>0</v>
      </c>
      <c r="D9" s="22">
        <v>0</v>
      </c>
      <c r="E9" s="22">
        <v>0</v>
      </c>
      <c r="F9" s="38">
        <f>'Boden-mineralisch'!C18</f>
        <v>0</v>
      </c>
      <c r="G9" s="38">
        <f>'Boden-mineralisch'!D18</f>
        <v>0</v>
      </c>
      <c r="H9" s="38">
        <f>'Boden-mineralisch'!E18</f>
        <v>0</v>
      </c>
      <c r="I9" s="38">
        <f>'Boden-mineralisch'!F18</f>
        <v>0</v>
      </c>
      <c r="J9" s="25">
        <f t="shared" si="4"/>
        <v>0</v>
      </c>
      <c r="K9" s="25">
        <f t="shared" si="5"/>
        <v>0</v>
      </c>
      <c r="L9" s="25">
        <f t="shared" si="6"/>
        <v>0</v>
      </c>
      <c r="M9" s="25">
        <f t="shared" si="7"/>
        <v>0</v>
      </c>
      <c r="N9" s="24">
        <f>19%</f>
        <v>0.19</v>
      </c>
      <c r="O9" s="25">
        <f t="shared" si="8"/>
        <v>0</v>
      </c>
      <c r="P9" s="25">
        <f t="shared" si="9"/>
        <v>0</v>
      </c>
      <c r="Q9" s="25">
        <f t="shared" si="10"/>
        <v>0</v>
      </c>
      <c r="R9" s="25">
        <f t="shared" si="11"/>
        <v>0</v>
      </c>
    </row>
    <row r="10" spans="1:18" ht="18.75" customHeight="1" x14ac:dyDescent="0.25">
      <c r="A10" s="10" t="s">
        <v>28</v>
      </c>
      <c r="B10" s="23">
        <v>350</v>
      </c>
      <c r="C10" s="23">
        <v>350</v>
      </c>
      <c r="D10" s="23">
        <v>350</v>
      </c>
      <c r="E10" s="23">
        <v>350</v>
      </c>
      <c r="F10" s="38">
        <f>Sickerwasser!C16</f>
        <v>0</v>
      </c>
      <c r="G10" s="38">
        <f>Sickerwasser!D16</f>
        <v>0</v>
      </c>
      <c r="H10" s="38">
        <f>Sickerwasser!E16</f>
        <v>0</v>
      </c>
      <c r="I10" s="38">
        <f>Sickerwasser!F16</f>
        <v>0</v>
      </c>
      <c r="J10" s="25">
        <f t="shared" si="4"/>
        <v>0</v>
      </c>
      <c r="K10" s="25">
        <f t="shared" si="5"/>
        <v>0</v>
      </c>
      <c r="L10" s="25">
        <f t="shared" si="6"/>
        <v>0</v>
      </c>
      <c r="M10" s="25">
        <f t="shared" si="7"/>
        <v>0</v>
      </c>
      <c r="N10" s="24">
        <f>19%</f>
        <v>0.19</v>
      </c>
      <c r="O10" s="25">
        <f t="shared" si="8"/>
        <v>0</v>
      </c>
      <c r="P10" s="25">
        <f t="shared" si="9"/>
        <v>0</v>
      </c>
      <c r="Q10" s="25">
        <f t="shared" si="10"/>
        <v>0</v>
      </c>
      <c r="R10" s="25">
        <f t="shared" si="11"/>
        <v>0</v>
      </c>
    </row>
    <row r="11" spans="1:18" ht="18.75" customHeight="1" x14ac:dyDescent="0.25">
      <c r="A11" s="10" t="s">
        <v>29</v>
      </c>
      <c r="B11" s="23">
        <v>100</v>
      </c>
      <c r="C11" s="23">
        <v>100</v>
      </c>
      <c r="D11" s="23">
        <v>100</v>
      </c>
      <c r="E11" s="23">
        <v>100</v>
      </c>
      <c r="F11" s="38">
        <f>Sickerwasser!C17</f>
        <v>0</v>
      </c>
      <c r="G11" s="38">
        <f>Sickerwasser!D17</f>
        <v>0</v>
      </c>
      <c r="H11" s="38">
        <f>Sickerwasser!E17</f>
        <v>0</v>
      </c>
      <c r="I11" s="38">
        <f>Sickerwasser!F17</f>
        <v>0</v>
      </c>
      <c r="J11" s="25">
        <f t="shared" si="4"/>
        <v>0</v>
      </c>
      <c r="K11" s="25">
        <f t="shared" si="5"/>
        <v>0</v>
      </c>
      <c r="L11" s="25">
        <f t="shared" si="6"/>
        <v>0</v>
      </c>
      <c r="M11" s="25">
        <f t="shared" si="7"/>
        <v>0</v>
      </c>
      <c r="N11" s="24">
        <f>19%</f>
        <v>0.19</v>
      </c>
      <c r="O11" s="25">
        <f t="shared" si="8"/>
        <v>0</v>
      </c>
      <c r="P11" s="25">
        <f t="shared" si="9"/>
        <v>0</v>
      </c>
      <c r="Q11" s="25">
        <f t="shared" si="10"/>
        <v>0</v>
      </c>
      <c r="R11" s="25">
        <f t="shared" si="11"/>
        <v>0</v>
      </c>
    </row>
    <row r="12" spans="1:18" ht="18.75" customHeight="1" x14ac:dyDescent="0.25">
      <c r="A12" s="11" t="s">
        <v>38</v>
      </c>
      <c r="B12" s="2">
        <v>300</v>
      </c>
      <c r="C12" s="2">
        <v>300</v>
      </c>
      <c r="D12" s="2">
        <v>300</v>
      </c>
      <c r="E12" s="2">
        <v>300</v>
      </c>
      <c r="F12" s="38">
        <f>Planzenchemie!C7</f>
        <v>0</v>
      </c>
      <c r="G12" s="38">
        <f>Planzenchemie!D7</f>
        <v>0</v>
      </c>
      <c r="H12" s="38">
        <f>Planzenchemie!E7</f>
        <v>0</v>
      </c>
      <c r="I12" s="38">
        <f>Planzenchemie!F7</f>
        <v>0</v>
      </c>
      <c r="J12" s="25">
        <f t="shared" si="4"/>
        <v>0</v>
      </c>
      <c r="K12" s="25">
        <f t="shared" si="5"/>
        <v>0</v>
      </c>
      <c r="L12" s="25">
        <f t="shared" si="6"/>
        <v>0</v>
      </c>
      <c r="M12" s="25">
        <f t="shared" si="7"/>
        <v>0</v>
      </c>
      <c r="N12" s="24">
        <f>19%</f>
        <v>0.19</v>
      </c>
      <c r="O12" s="25">
        <f t="shared" si="8"/>
        <v>0</v>
      </c>
      <c r="P12" s="25">
        <f t="shared" si="9"/>
        <v>0</v>
      </c>
      <c r="Q12" s="25">
        <f t="shared" si="10"/>
        <v>0</v>
      </c>
      <c r="R12" s="25">
        <f t="shared" si="11"/>
        <v>0</v>
      </c>
    </row>
    <row r="13" spans="1:18" ht="18.75" customHeight="1" x14ac:dyDescent="0.25">
      <c r="A13" s="11" t="s">
        <v>39</v>
      </c>
      <c r="B13" s="2">
        <v>90</v>
      </c>
      <c r="C13" s="2">
        <v>90</v>
      </c>
      <c r="D13" s="2">
        <v>90</v>
      </c>
      <c r="E13" s="2">
        <v>90</v>
      </c>
      <c r="F13" s="38">
        <f>Planzenchemie!C8</f>
        <v>0</v>
      </c>
      <c r="G13" s="38">
        <f>Planzenchemie!D8</f>
        <v>0</v>
      </c>
      <c r="H13" s="38">
        <f>Planzenchemie!E8</f>
        <v>0</v>
      </c>
      <c r="I13" s="38">
        <f>Planzenchemie!F8</f>
        <v>0</v>
      </c>
      <c r="J13" s="25">
        <f t="shared" si="4"/>
        <v>0</v>
      </c>
      <c r="K13" s="25">
        <f t="shared" si="5"/>
        <v>0</v>
      </c>
      <c r="L13" s="25">
        <f t="shared" si="6"/>
        <v>0</v>
      </c>
      <c r="M13" s="25">
        <f t="shared" si="7"/>
        <v>0</v>
      </c>
      <c r="N13" s="24">
        <f>19%</f>
        <v>0.19</v>
      </c>
      <c r="O13" s="25">
        <f t="shared" si="8"/>
        <v>0</v>
      </c>
      <c r="P13" s="25">
        <f t="shared" si="9"/>
        <v>0</v>
      </c>
      <c r="Q13" s="25">
        <f t="shared" si="10"/>
        <v>0</v>
      </c>
      <c r="R13" s="25">
        <f t="shared" si="11"/>
        <v>0</v>
      </c>
    </row>
    <row r="14" spans="1:18" ht="18.75" customHeight="1" x14ac:dyDescent="0.25">
      <c r="A14" s="11" t="s">
        <v>40</v>
      </c>
      <c r="B14" s="2">
        <v>100</v>
      </c>
      <c r="C14" s="2">
        <v>100</v>
      </c>
      <c r="D14" s="2">
        <v>100</v>
      </c>
      <c r="E14" s="2">
        <v>100</v>
      </c>
      <c r="F14" s="38">
        <f>Planzenchemie!C9</f>
        <v>0</v>
      </c>
      <c r="G14" s="38">
        <f>Planzenchemie!D9</f>
        <v>0</v>
      </c>
      <c r="H14" s="38">
        <f>Planzenchemie!E9</f>
        <v>0</v>
      </c>
      <c r="I14" s="38">
        <f>Planzenchemie!F9</f>
        <v>0</v>
      </c>
      <c r="J14" s="25">
        <f t="shared" si="4"/>
        <v>0</v>
      </c>
      <c r="K14" s="25">
        <f t="shared" si="5"/>
        <v>0</v>
      </c>
      <c r="L14" s="25">
        <f t="shared" si="6"/>
        <v>0</v>
      </c>
      <c r="M14" s="25">
        <f t="shared" si="7"/>
        <v>0</v>
      </c>
      <c r="N14" s="24">
        <f>19%</f>
        <v>0.19</v>
      </c>
      <c r="O14" s="25">
        <f t="shared" si="8"/>
        <v>0</v>
      </c>
      <c r="P14" s="25">
        <f t="shared" si="9"/>
        <v>0</v>
      </c>
      <c r="Q14" s="25">
        <f t="shared" si="10"/>
        <v>0</v>
      </c>
      <c r="R14" s="25">
        <f t="shared" si="11"/>
        <v>0</v>
      </c>
    </row>
    <row r="15" spans="1:18" ht="18.75" customHeight="1" x14ac:dyDescent="0.25">
      <c r="A15" s="11" t="s">
        <v>41</v>
      </c>
      <c r="B15" s="2">
        <v>30</v>
      </c>
      <c r="C15" s="2">
        <v>0</v>
      </c>
      <c r="D15" s="2">
        <v>0</v>
      </c>
      <c r="E15" s="2">
        <v>0</v>
      </c>
      <c r="F15" s="38">
        <f>Planzenchemie!C10</f>
        <v>0</v>
      </c>
      <c r="G15" s="38">
        <f>Planzenchemie!D10</f>
        <v>0</v>
      </c>
      <c r="H15" s="38">
        <f>Planzenchemie!E10</f>
        <v>0</v>
      </c>
      <c r="I15" s="38">
        <f>Planzenchemie!F10</f>
        <v>0</v>
      </c>
      <c r="J15" s="25">
        <f t="shared" si="4"/>
        <v>0</v>
      </c>
      <c r="K15" s="25">
        <f t="shared" si="5"/>
        <v>0</v>
      </c>
      <c r="L15" s="25">
        <f t="shared" si="6"/>
        <v>0</v>
      </c>
      <c r="M15" s="25">
        <f t="shared" si="7"/>
        <v>0</v>
      </c>
      <c r="N15" s="24">
        <f>19%</f>
        <v>0.19</v>
      </c>
      <c r="O15" s="25">
        <f t="shared" si="8"/>
        <v>0</v>
      </c>
      <c r="P15" s="25">
        <f t="shared" si="9"/>
        <v>0</v>
      </c>
      <c r="Q15" s="25">
        <f t="shared" si="10"/>
        <v>0</v>
      </c>
      <c r="R15" s="25">
        <f t="shared" si="11"/>
        <v>0</v>
      </c>
    </row>
    <row r="16" spans="1:18" ht="18.75" customHeight="1" x14ac:dyDescent="0.25">
      <c r="A16" s="11" t="s">
        <v>42</v>
      </c>
      <c r="B16" s="2">
        <v>30</v>
      </c>
      <c r="C16" s="2">
        <v>30</v>
      </c>
      <c r="D16" s="2">
        <v>30</v>
      </c>
      <c r="E16" s="2">
        <v>30</v>
      </c>
      <c r="F16" s="38">
        <f>Planzenchemie!C11</f>
        <v>0</v>
      </c>
      <c r="G16" s="38">
        <f>Planzenchemie!D11</f>
        <v>0</v>
      </c>
      <c r="H16" s="38">
        <f>Planzenchemie!E11</f>
        <v>0</v>
      </c>
      <c r="I16" s="38">
        <f>Planzenchemie!F11</f>
        <v>0</v>
      </c>
      <c r="J16" s="25">
        <f t="shared" si="4"/>
        <v>0</v>
      </c>
      <c r="K16" s="25">
        <f t="shared" si="5"/>
        <v>0</v>
      </c>
      <c r="L16" s="25">
        <f t="shared" si="6"/>
        <v>0</v>
      </c>
      <c r="M16" s="25">
        <f t="shared" si="7"/>
        <v>0</v>
      </c>
      <c r="N16" s="24">
        <f>19%</f>
        <v>0.19</v>
      </c>
      <c r="O16" s="25">
        <f t="shared" si="8"/>
        <v>0</v>
      </c>
      <c r="P16" s="25">
        <f t="shared" si="9"/>
        <v>0</v>
      </c>
      <c r="Q16" s="25">
        <f t="shared" si="10"/>
        <v>0</v>
      </c>
      <c r="R16" s="25">
        <f t="shared" si="11"/>
        <v>0</v>
      </c>
    </row>
    <row r="17" spans="1:18" ht="18.75" customHeight="1" x14ac:dyDescent="0.25">
      <c r="A17" s="11" t="s">
        <v>43</v>
      </c>
      <c r="B17" s="2">
        <v>30</v>
      </c>
      <c r="C17" s="2">
        <v>30</v>
      </c>
      <c r="D17" s="2">
        <v>30</v>
      </c>
      <c r="E17" s="2">
        <v>30</v>
      </c>
      <c r="F17" s="38">
        <f>Planzenchemie!C12</f>
        <v>0</v>
      </c>
      <c r="G17" s="38">
        <f>Planzenchemie!D12</f>
        <v>0</v>
      </c>
      <c r="H17" s="38">
        <f>Planzenchemie!E12</f>
        <v>0</v>
      </c>
      <c r="I17" s="38">
        <f>Planzenchemie!F12</f>
        <v>0</v>
      </c>
      <c r="J17" s="25">
        <f t="shared" si="4"/>
        <v>0</v>
      </c>
      <c r="K17" s="25">
        <f t="shared" si="5"/>
        <v>0</v>
      </c>
      <c r="L17" s="25">
        <f t="shared" si="6"/>
        <v>0</v>
      </c>
      <c r="M17" s="25">
        <f t="shared" si="7"/>
        <v>0</v>
      </c>
      <c r="N17" s="24">
        <f>19%</f>
        <v>0.19</v>
      </c>
      <c r="O17" s="25">
        <f t="shared" ref="O17:O22" si="12">J17+$N17*J17</f>
        <v>0</v>
      </c>
      <c r="P17" s="25">
        <f t="shared" ref="P17:P23" si="13">K17+$N17*K17</f>
        <v>0</v>
      </c>
      <c r="Q17" s="25">
        <f t="shared" ref="Q17:Q23" si="14">L17+$N17*L17</f>
        <v>0</v>
      </c>
      <c r="R17" s="25">
        <f t="shared" ref="R17:R22" si="15">M17+$N17*M17</f>
        <v>0</v>
      </c>
    </row>
    <row r="18" spans="1:18" ht="18.75" customHeight="1" x14ac:dyDescent="0.25">
      <c r="A18" s="11" t="s">
        <v>44</v>
      </c>
      <c r="B18" s="2">
        <v>50</v>
      </c>
      <c r="C18" s="2">
        <v>50</v>
      </c>
      <c r="D18" s="2">
        <v>50</v>
      </c>
      <c r="E18" s="2">
        <v>50</v>
      </c>
      <c r="F18" s="38">
        <f>Planzenchemie!C13</f>
        <v>0</v>
      </c>
      <c r="G18" s="38">
        <f>Planzenchemie!D13</f>
        <v>0</v>
      </c>
      <c r="H18" s="38">
        <f>Planzenchemie!E13</f>
        <v>0</v>
      </c>
      <c r="I18" s="38">
        <f>Planzenchemie!F13</f>
        <v>0</v>
      </c>
      <c r="J18" s="25">
        <f t="shared" si="4"/>
        <v>0</v>
      </c>
      <c r="K18" s="25">
        <f t="shared" si="5"/>
        <v>0</v>
      </c>
      <c r="L18" s="25">
        <f t="shared" si="6"/>
        <v>0</v>
      </c>
      <c r="M18" s="25">
        <f t="shared" si="7"/>
        <v>0</v>
      </c>
      <c r="N18" s="24">
        <f>19%</f>
        <v>0.19</v>
      </c>
      <c r="O18" s="25">
        <f t="shared" si="12"/>
        <v>0</v>
      </c>
      <c r="P18" s="25">
        <f t="shared" si="13"/>
        <v>0</v>
      </c>
      <c r="Q18" s="25">
        <f t="shared" si="14"/>
        <v>0</v>
      </c>
      <c r="R18" s="25">
        <f t="shared" si="15"/>
        <v>0</v>
      </c>
    </row>
    <row r="19" spans="1:18" ht="18.75" customHeight="1" x14ac:dyDescent="0.25">
      <c r="A19" s="11" t="s">
        <v>45</v>
      </c>
      <c r="B19" s="2">
        <v>50</v>
      </c>
      <c r="C19" s="2">
        <v>50</v>
      </c>
      <c r="D19" s="2">
        <v>50</v>
      </c>
      <c r="E19" s="2">
        <v>50</v>
      </c>
      <c r="F19" s="38">
        <f>Planzenchemie!C14</f>
        <v>0</v>
      </c>
      <c r="G19" s="38">
        <f>Planzenchemie!D14</f>
        <v>0</v>
      </c>
      <c r="H19" s="38">
        <f>Planzenchemie!E14</f>
        <v>0</v>
      </c>
      <c r="I19" s="38">
        <f>Planzenchemie!F14</f>
        <v>0</v>
      </c>
      <c r="J19" s="25">
        <f t="shared" si="4"/>
        <v>0</v>
      </c>
      <c r="K19" s="25">
        <f t="shared" si="5"/>
        <v>0</v>
      </c>
      <c r="L19" s="25">
        <f t="shared" si="6"/>
        <v>0</v>
      </c>
      <c r="M19" s="25">
        <f t="shared" si="7"/>
        <v>0</v>
      </c>
      <c r="N19" s="24">
        <f>19%</f>
        <v>0.19</v>
      </c>
      <c r="O19" s="25">
        <f t="shared" si="12"/>
        <v>0</v>
      </c>
      <c r="P19" s="25">
        <f t="shared" si="13"/>
        <v>0</v>
      </c>
      <c r="Q19" s="25">
        <f t="shared" si="14"/>
        <v>0</v>
      </c>
      <c r="R19" s="25">
        <f t="shared" si="15"/>
        <v>0</v>
      </c>
    </row>
    <row r="20" spans="1:18" ht="18.75" customHeight="1" x14ac:dyDescent="0.25">
      <c r="A20" s="11" t="s">
        <v>46</v>
      </c>
      <c r="B20" s="2">
        <v>25</v>
      </c>
      <c r="C20" s="2">
        <v>25</v>
      </c>
      <c r="D20" s="2">
        <v>25</v>
      </c>
      <c r="E20" s="2">
        <v>25</v>
      </c>
      <c r="F20" s="38">
        <f>Planzenchemie!C15</f>
        <v>0</v>
      </c>
      <c r="G20" s="38">
        <f>Planzenchemie!D15</f>
        <v>0</v>
      </c>
      <c r="H20" s="38">
        <f>Planzenchemie!E15</f>
        <v>0</v>
      </c>
      <c r="I20" s="38">
        <f>Planzenchemie!F15</f>
        <v>0</v>
      </c>
      <c r="J20" s="25">
        <f t="shared" si="4"/>
        <v>0</v>
      </c>
      <c r="K20" s="25">
        <f t="shared" si="5"/>
        <v>0</v>
      </c>
      <c r="L20" s="25">
        <f t="shared" si="6"/>
        <v>0</v>
      </c>
      <c r="M20" s="25">
        <f t="shared" si="7"/>
        <v>0</v>
      </c>
      <c r="N20" s="24">
        <f>19%</f>
        <v>0.19</v>
      </c>
      <c r="O20" s="25">
        <f t="shared" si="12"/>
        <v>0</v>
      </c>
      <c r="P20" s="25">
        <f t="shared" si="13"/>
        <v>0</v>
      </c>
      <c r="Q20" s="25">
        <f t="shared" si="14"/>
        <v>0</v>
      </c>
      <c r="R20" s="25">
        <f t="shared" si="15"/>
        <v>0</v>
      </c>
    </row>
    <row r="21" spans="1:18" ht="18.75" customHeight="1" x14ac:dyDescent="0.25">
      <c r="A21" s="12" t="s">
        <v>47</v>
      </c>
      <c r="B21" s="2">
        <v>168</v>
      </c>
      <c r="C21" s="2">
        <v>0</v>
      </c>
      <c r="D21" s="2">
        <v>0</v>
      </c>
      <c r="E21" s="2">
        <v>0</v>
      </c>
      <c r="F21" s="38">
        <f>Bodenphysik!C12</f>
        <v>0</v>
      </c>
      <c r="G21" s="38">
        <f>Bodenphysik!D12</f>
        <v>0</v>
      </c>
      <c r="H21" s="38">
        <f>Bodenphysik!E12</f>
        <v>0</v>
      </c>
      <c r="I21" s="38">
        <f>Bodenphysik!F12</f>
        <v>0</v>
      </c>
      <c r="J21" s="25">
        <f t="shared" si="4"/>
        <v>0</v>
      </c>
      <c r="K21" s="25">
        <f t="shared" si="5"/>
        <v>0</v>
      </c>
      <c r="L21" s="25">
        <f t="shared" si="6"/>
        <v>0</v>
      </c>
      <c r="M21" s="25">
        <f t="shared" si="7"/>
        <v>0</v>
      </c>
      <c r="N21" s="24">
        <f>19%</f>
        <v>0.19</v>
      </c>
      <c r="O21" s="25">
        <f t="shared" si="12"/>
        <v>0</v>
      </c>
      <c r="P21" s="25">
        <f t="shared" si="13"/>
        <v>0</v>
      </c>
      <c r="Q21" s="25">
        <f t="shared" si="14"/>
        <v>0</v>
      </c>
      <c r="R21" s="25">
        <f t="shared" si="15"/>
        <v>0</v>
      </c>
    </row>
    <row r="22" spans="1:18" ht="18.75" customHeight="1" x14ac:dyDescent="0.25">
      <c r="A22" s="12" t="s">
        <v>48</v>
      </c>
      <c r="B22" s="2">
        <v>95</v>
      </c>
      <c r="C22" s="2">
        <v>75</v>
      </c>
      <c r="D22" s="2">
        <v>75</v>
      </c>
      <c r="E22" s="2">
        <v>75</v>
      </c>
      <c r="F22" s="38">
        <f>Bodenphysik!C13</f>
        <v>0</v>
      </c>
      <c r="G22" s="38">
        <f>Bodenphysik!D13</f>
        <v>0</v>
      </c>
      <c r="H22" s="38">
        <f>Bodenphysik!E13</f>
        <v>0</v>
      </c>
      <c r="I22" s="38">
        <f>Bodenphysik!F13</f>
        <v>0</v>
      </c>
      <c r="J22" s="25">
        <f t="shared" si="4"/>
        <v>0</v>
      </c>
      <c r="K22" s="25">
        <f t="shared" si="5"/>
        <v>0</v>
      </c>
      <c r="L22" s="25">
        <f t="shared" si="6"/>
        <v>0</v>
      </c>
      <c r="M22" s="25">
        <f t="shared" si="7"/>
        <v>0</v>
      </c>
      <c r="N22" s="24">
        <f>19%</f>
        <v>0.19</v>
      </c>
      <c r="O22" s="25">
        <f t="shared" si="12"/>
        <v>0</v>
      </c>
      <c r="P22" s="25">
        <f t="shared" si="13"/>
        <v>0</v>
      </c>
      <c r="Q22" s="25">
        <f t="shared" si="14"/>
        <v>0</v>
      </c>
      <c r="R22" s="25">
        <f t="shared" si="15"/>
        <v>0</v>
      </c>
    </row>
    <row r="23" spans="1:18" ht="18.75" customHeight="1" thickBot="1" x14ac:dyDescent="0.3">
      <c r="A23" s="12" t="s">
        <v>49</v>
      </c>
      <c r="B23" s="2">
        <v>216</v>
      </c>
      <c r="C23" s="2">
        <v>0</v>
      </c>
      <c r="D23" s="2">
        <v>0</v>
      </c>
      <c r="E23" s="2">
        <v>0</v>
      </c>
      <c r="F23" s="38">
        <f>Bodenphysik!C14</f>
        <v>0</v>
      </c>
      <c r="G23" s="38">
        <f>Bodenphysik!D14</f>
        <v>0</v>
      </c>
      <c r="H23" s="38">
        <f>Bodenphysik!E14</f>
        <v>0</v>
      </c>
      <c r="I23" s="38">
        <f>Bodenphysik!F14</f>
        <v>0</v>
      </c>
      <c r="J23" s="25">
        <f t="shared" si="4"/>
        <v>0</v>
      </c>
      <c r="K23" s="25">
        <f t="shared" si="5"/>
        <v>0</v>
      </c>
      <c r="L23" s="25">
        <f t="shared" si="6"/>
        <v>0</v>
      </c>
      <c r="M23" s="25">
        <f t="shared" si="7"/>
        <v>0</v>
      </c>
      <c r="N23" s="24">
        <f>19%</f>
        <v>0.19</v>
      </c>
      <c r="O23" s="25">
        <f>J23+$N23*J23</f>
        <v>0</v>
      </c>
      <c r="P23" s="25">
        <f t="shared" si="13"/>
        <v>0</v>
      </c>
      <c r="Q23" s="25">
        <f t="shared" si="14"/>
        <v>0</v>
      </c>
      <c r="R23" s="25">
        <f>M23+$N23*M23</f>
        <v>0</v>
      </c>
    </row>
    <row r="24" spans="1:18" ht="18.75" customHeight="1" thickBot="1" x14ac:dyDescent="0.3">
      <c r="A24" s="40" t="s">
        <v>9</v>
      </c>
      <c r="B24" s="40"/>
      <c r="C24" s="40"/>
      <c r="D24" s="40"/>
      <c r="E24" s="40"/>
      <c r="F24" s="40"/>
      <c r="G24" s="40"/>
      <c r="H24" s="40"/>
      <c r="I24" s="41"/>
      <c r="J24" s="26">
        <f>SUM(J2:J23)</f>
        <v>0</v>
      </c>
      <c r="K24" s="27">
        <f>SUM(K2:K23)</f>
        <v>0</v>
      </c>
      <c r="L24" s="27">
        <f>SUM(L2:L23)</f>
        <v>0</v>
      </c>
      <c r="M24" s="27">
        <f>SUM(M2:M23)</f>
        <v>0</v>
      </c>
      <c r="N24" s="28"/>
      <c r="O24" s="27">
        <f>SUM(O3:O23)</f>
        <v>0</v>
      </c>
      <c r="P24" s="27">
        <f>SUM(P3:P23)</f>
        <v>0</v>
      </c>
      <c r="Q24" s="27">
        <f>SUM(Q3:Q23)</f>
        <v>0</v>
      </c>
      <c r="R24" s="29">
        <f>SUM(R3:R23)</f>
        <v>0</v>
      </c>
    </row>
  </sheetData>
  <mergeCells count="1">
    <mergeCell ref="A24:I24"/>
  </mergeCells>
  <phoneticPr fontId="11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7E0A2-0E10-4956-BEB7-E68AF68F7EC6}">
  <dimension ref="A1:F18"/>
  <sheetViews>
    <sheetView zoomScale="110" zoomScaleNormal="110" workbookViewId="0">
      <pane xSplit="2" ySplit="1" topLeftCell="C8" activePane="bottomRight" state="frozen"/>
      <selection pane="topRight" activeCell="C1" sqref="C1"/>
      <selection pane="bottomLeft" activeCell="A2" sqref="A2"/>
      <selection pane="bottomRight" activeCell="C6" sqref="C6"/>
    </sheetView>
  </sheetViews>
  <sheetFormatPr baseColWidth="10" defaultColWidth="26.140625" defaultRowHeight="25.5" customHeight="1" x14ac:dyDescent="0.25"/>
  <cols>
    <col min="1" max="1" width="8.28515625" style="2" customWidth="1"/>
    <col min="2" max="2" width="62.5703125" style="2" customWidth="1"/>
    <col min="3" max="3" width="22.5703125" style="32" customWidth="1"/>
    <col min="4" max="6" width="22.5703125" style="34" customWidth="1"/>
    <col min="7" max="16384" width="26.140625" style="2"/>
  </cols>
  <sheetData>
    <row r="1" spans="1:6" s="1" customFormat="1" ht="39" customHeight="1" x14ac:dyDescent="0.25">
      <c r="A1" s="1" t="s">
        <v>0</v>
      </c>
      <c r="B1" s="1" t="s">
        <v>4</v>
      </c>
      <c r="C1" s="31" t="s">
        <v>103</v>
      </c>
      <c r="D1" s="31" t="s">
        <v>104</v>
      </c>
      <c r="E1" s="31" t="s">
        <v>105</v>
      </c>
      <c r="F1" s="31" t="s">
        <v>106</v>
      </c>
    </row>
    <row r="2" spans="1:6" s="1" customFormat="1" ht="25.5" customHeight="1" x14ac:dyDescent="0.25">
      <c r="A2" s="2">
        <v>1</v>
      </c>
      <c r="B2" s="6" t="s">
        <v>10</v>
      </c>
      <c r="C2" s="32"/>
      <c r="D2" s="33"/>
      <c r="E2" s="33"/>
      <c r="F2" s="33"/>
    </row>
    <row r="3" spans="1:6" s="1" customFormat="1" ht="25.5" customHeight="1" x14ac:dyDescent="0.25">
      <c r="A3" s="2">
        <v>2</v>
      </c>
      <c r="B3" s="6" t="s">
        <v>16</v>
      </c>
      <c r="C3" s="32"/>
      <c r="D3" s="33"/>
      <c r="E3" s="33"/>
      <c r="F3" s="33"/>
    </row>
    <row r="4" spans="1:6" s="1" customFormat="1" ht="25.5" customHeight="1" x14ac:dyDescent="0.25">
      <c r="A4" s="2">
        <v>3</v>
      </c>
      <c r="B4" s="6" t="s">
        <v>11</v>
      </c>
      <c r="C4" s="32"/>
      <c r="D4" s="33"/>
      <c r="E4" s="33"/>
      <c r="F4" s="33"/>
    </row>
    <row r="5" spans="1:6" s="1" customFormat="1" ht="25.5" customHeight="1" x14ac:dyDescent="0.25">
      <c r="A5" s="2">
        <v>4</v>
      </c>
      <c r="B5" s="6" t="s">
        <v>12</v>
      </c>
      <c r="C5" s="32"/>
      <c r="D5" s="33"/>
      <c r="E5" s="33"/>
      <c r="F5" s="33"/>
    </row>
    <row r="6" spans="1:6" ht="25.5" customHeight="1" x14ac:dyDescent="0.25">
      <c r="A6" s="2">
        <v>5</v>
      </c>
      <c r="B6" s="6" t="s">
        <v>8</v>
      </c>
    </row>
    <row r="7" spans="1:6" ht="25.5" customHeight="1" x14ac:dyDescent="0.25">
      <c r="A7" s="2">
        <v>6</v>
      </c>
      <c r="B7" s="6" t="s">
        <v>14</v>
      </c>
    </row>
    <row r="8" spans="1:6" ht="25.5" customHeight="1" x14ac:dyDescent="0.25">
      <c r="A8" s="2">
        <v>7</v>
      </c>
      <c r="B8" s="6" t="s">
        <v>10</v>
      </c>
    </row>
    <row r="9" spans="1:6" ht="25.5" customHeight="1" x14ac:dyDescent="0.25">
      <c r="A9" s="2">
        <v>8</v>
      </c>
      <c r="B9" s="6" t="s">
        <v>15</v>
      </c>
    </row>
    <row r="10" spans="1:6" ht="36" customHeight="1" x14ac:dyDescent="0.25">
      <c r="A10" s="2">
        <v>9</v>
      </c>
      <c r="B10" s="18" t="s">
        <v>76</v>
      </c>
    </row>
    <row r="11" spans="1:6" ht="31.5" customHeight="1" x14ac:dyDescent="0.25">
      <c r="A11" s="2">
        <v>10</v>
      </c>
      <c r="B11" s="18" t="s">
        <v>72</v>
      </c>
    </row>
    <row r="12" spans="1:6" ht="25.5" customHeight="1" x14ac:dyDescent="0.25">
      <c r="A12" s="2">
        <v>11</v>
      </c>
      <c r="B12" s="18" t="s">
        <v>67</v>
      </c>
    </row>
    <row r="13" spans="1:6" ht="25.5" customHeight="1" x14ac:dyDescent="0.25">
      <c r="A13" s="2">
        <v>12</v>
      </c>
      <c r="B13" s="18" t="s">
        <v>68</v>
      </c>
    </row>
    <row r="14" spans="1:6" ht="25.5" customHeight="1" x14ac:dyDescent="0.25">
      <c r="A14" s="2">
        <v>13</v>
      </c>
      <c r="B14" s="18" t="s">
        <v>77</v>
      </c>
    </row>
    <row r="15" spans="1:6" ht="25.5" customHeight="1" x14ac:dyDescent="0.25">
      <c r="A15" s="2">
        <v>14</v>
      </c>
      <c r="B15" s="18" t="s">
        <v>69</v>
      </c>
    </row>
    <row r="16" spans="1:6" ht="25.5" customHeight="1" x14ac:dyDescent="0.25">
      <c r="A16" s="2">
        <v>15</v>
      </c>
      <c r="B16" s="17" t="s">
        <v>70</v>
      </c>
    </row>
    <row r="17" spans="1:6" ht="25.5" customHeight="1" x14ac:dyDescent="0.25">
      <c r="A17" s="2">
        <v>16</v>
      </c>
      <c r="B17" s="17" t="s">
        <v>71</v>
      </c>
    </row>
    <row r="18" spans="1:6" s="35" customFormat="1" ht="25.5" customHeight="1" x14ac:dyDescent="0.25">
      <c r="A18" s="42" t="s">
        <v>9</v>
      </c>
      <c r="B18" s="42"/>
      <c r="C18" s="36">
        <f>SUM(C2:C17)</f>
        <v>0</v>
      </c>
      <c r="D18" s="36">
        <f>SUM(D2:D17)</f>
        <v>0</v>
      </c>
      <c r="E18" s="36">
        <f t="shared" ref="E18:F18" si="0">SUM(E2:E17)</f>
        <v>0</v>
      </c>
      <c r="F18" s="36">
        <f t="shared" si="0"/>
        <v>0</v>
      </c>
    </row>
  </sheetData>
  <mergeCells count="1">
    <mergeCell ref="A18:B18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52F7F-856F-4090-98CB-A84FF61D024D}">
  <dimension ref="A1:F16"/>
  <sheetViews>
    <sheetView zoomScale="110" zoomScaleNormal="110" workbookViewId="0">
      <pane xSplit="2" ySplit="1" topLeftCell="C11" activePane="bottomRight" state="frozen"/>
      <selection pane="topRight" activeCell="C1" sqref="C1"/>
      <selection pane="bottomLeft" activeCell="A2" sqref="A2"/>
      <selection pane="bottomRight" activeCell="A16" sqref="A16:XFD16"/>
    </sheetView>
  </sheetViews>
  <sheetFormatPr baseColWidth="10" defaultColWidth="26.140625" defaultRowHeight="25.5" customHeight="1" x14ac:dyDescent="0.25"/>
  <cols>
    <col min="1" max="1" width="8.28515625" style="2" customWidth="1"/>
    <col min="2" max="2" width="62.5703125" style="2" customWidth="1"/>
    <col min="3" max="3" width="22.5703125" style="32" customWidth="1"/>
    <col min="4" max="6" width="22.5703125" style="34" customWidth="1"/>
    <col min="7" max="16384" width="26.140625" style="2"/>
  </cols>
  <sheetData>
    <row r="1" spans="1:6" s="1" customFormat="1" ht="25.5" customHeight="1" x14ac:dyDescent="0.25">
      <c r="A1" s="1" t="s">
        <v>0</v>
      </c>
      <c r="B1" s="1" t="s">
        <v>4</v>
      </c>
      <c r="C1" s="31" t="s">
        <v>103</v>
      </c>
      <c r="D1" s="31" t="s">
        <v>104</v>
      </c>
      <c r="E1" s="31" t="s">
        <v>105</v>
      </c>
      <c r="F1" s="31" t="s">
        <v>106</v>
      </c>
    </row>
    <row r="2" spans="1:6" ht="25.5" customHeight="1" x14ac:dyDescent="0.25">
      <c r="A2" s="2">
        <v>1</v>
      </c>
      <c r="B2" s="6" t="s">
        <v>10</v>
      </c>
      <c r="D2" s="33"/>
      <c r="E2" s="33"/>
      <c r="F2" s="33"/>
    </row>
    <row r="3" spans="1:6" ht="25.5" customHeight="1" x14ac:dyDescent="0.25">
      <c r="A3" s="2">
        <v>2</v>
      </c>
      <c r="B3" s="6" t="s">
        <v>17</v>
      </c>
      <c r="D3" s="33"/>
      <c r="E3" s="33"/>
      <c r="F3" s="33"/>
    </row>
    <row r="4" spans="1:6" ht="25.5" customHeight="1" x14ac:dyDescent="0.25">
      <c r="A4" s="2">
        <v>3</v>
      </c>
      <c r="B4" s="6" t="s">
        <v>18</v>
      </c>
      <c r="D4" s="33"/>
      <c r="E4" s="33"/>
      <c r="F4" s="33"/>
    </row>
    <row r="5" spans="1:6" ht="25.5" customHeight="1" x14ac:dyDescent="0.25">
      <c r="A5" s="2">
        <v>4</v>
      </c>
      <c r="B5" s="6" t="s">
        <v>19</v>
      </c>
      <c r="D5" s="33"/>
      <c r="E5" s="33"/>
      <c r="F5" s="33"/>
    </row>
    <row r="6" spans="1:6" ht="25.5" customHeight="1" x14ac:dyDescent="0.25">
      <c r="A6" s="2">
        <v>5</v>
      </c>
      <c r="B6" s="6" t="s">
        <v>8</v>
      </c>
    </row>
    <row r="7" spans="1:6" ht="25.5" customHeight="1" x14ac:dyDescent="0.25">
      <c r="A7" s="2">
        <v>6</v>
      </c>
      <c r="B7" s="6" t="s">
        <v>13</v>
      </c>
    </row>
    <row r="8" spans="1:6" ht="25.5" customHeight="1" x14ac:dyDescent="0.25">
      <c r="A8" s="2">
        <v>7</v>
      </c>
      <c r="B8" s="18" t="s">
        <v>76</v>
      </c>
    </row>
    <row r="9" spans="1:6" ht="25.5" customHeight="1" x14ac:dyDescent="0.25">
      <c r="A9" s="2">
        <v>8</v>
      </c>
      <c r="B9" s="18" t="s">
        <v>72</v>
      </c>
    </row>
    <row r="10" spans="1:6" ht="25.5" customHeight="1" x14ac:dyDescent="0.25">
      <c r="A10" s="2">
        <v>9</v>
      </c>
      <c r="B10" s="18" t="s">
        <v>67</v>
      </c>
    </row>
    <row r="11" spans="1:6" ht="25.5" customHeight="1" x14ac:dyDescent="0.25">
      <c r="A11" s="2">
        <v>10</v>
      </c>
      <c r="B11" s="18" t="s">
        <v>68</v>
      </c>
    </row>
    <row r="12" spans="1:6" ht="25.5" customHeight="1" x14ac:dyDescent="0.25">
      <c r="A12" s="2">
        <v>11</v>
      </c>
      <c r="B12" s="18" t="s">
        <v>77</v>
      </c>
    </row>
    <row r="13" spans="1:6" ht="25.5" customHeight="1" x14ac:dyDescent="0.25">
      <c r="A13" s="2">
        <v>12</v>
      </c>
      <c r="B13" s="18" t="s">
        <v>69</v>
      </c>
    </row>
    <row r="14" spans="1:6" ht="25.5" customHeight="1" x14ac:dyDescent="0.25">
      <c r="A14" s="2">
        <v>13</v>
      </c>
      <c r="B14" s="17" t="s">
        <v>70</v>
      </c>
    </row>
    <row r="15" spans="1:6" ht="25.5" customHeight="1" x14ac:dyDescent="0.25">
      <c r="A15" s="2">
        <v>14</v>
      </c>
      <c r="B15" s="17" t="s">
        <v>71</v>
      </c>
    </row>
    <row r="16" spans="1:6" s="35" customFormat="1" ht="25.5" customHeight="1" x14ac:dyDescent="0.25">
      <c r="A16" s="42" t="s">
        <v>9</v>
      </c>
      <c r="B16" s="42"/>
      <c r="C16" s="36">
        <f>SUM(C2:C15)</f>
        <v>0</v>
      </c>
      <c r="D16" s="36">
        <f t="shared" ref="D16:F16" si="0">SUM(D2:D15)</f>
        <v>0</v>
      </c>
      <c r="E16" s="36">
        <f t="shared" si="0"/>
        <v>0</v>
      </c>
      <c r="F16" s="36">
        <f t="shared" si="0"/>
        <v>0</v>
      </c>
    </row>
  </sheetData>
  <mergeCells count="1">
    <mergeCell ref="A16:B1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6C650-8077-4CBF-9CB5-6B72257CA2EC}">
  <dimension ref="A1:F19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16" sqref="A16:XFD16"/>
    </sheetView>
  </sheetViews>
  <sheetFormatPr baseColWidth="10" defaultColWidth="26.140625" defaultRowHeight="25.5" customHeight="1" x14ac:dyDescent="0.25"/>
  <cols>
    <col min="1" max="1" width="8.28515625" style="2" customWidth="1"/>
    <col min="2" max="2" width="98.7109375" style="4" customWidth="1"/>
    <col min="3" max="3" width="22.5703125" style="32" customWidth="1"/>
    <col min="4" max="6" width="22.5703125" style="34" customWidth="1"/>
    <col min="7" max="16384" width="26.140625" style="2"/>
  </cols>
  <sheetData>
    <row r="1" spans="1:6" s="1" customFormat="1" ht="30" x14ac:dyDescent="0.25">
      <c r="A1" s="1" t="s">
        <v>0</v>
      </c>
      <c r="B1" s="5" t="s">
        <v>4</v>
      </c>
      <c r="C1" s="31" t="s">
        <v>103</v>
      </c>
      <c r="D1" s="31" t="s">
        <v>104</v>
      </c>
      <c r="E1" s="31" t="s">
        <v>105</v>
      </c>
      <c r="F1" s="31" t="s">
        <v>106</v>
      </c>
    </row>
    <row r="2" spans="1:6" ht="15" x14ac:dyDescent="0.25">
      <c r="A2" s="2">
        <v>1</v>
      </c>
      <c r="B2" s="14" t="s">
        <v>50</v>
      </c>
      <c r="D2" s="33"/>
      <c r="E2" s="33"/>
      <c r="F2" s="33"/>
    </row>
    <row r="3" spans="1:6" ht="15" x14ac:dyDescent="0.25">
      <c r="A3" s="2">
        <v>2</v>
      </c>
      <c r="B3" s="14" t="s">
        <v>62</v>
      </c>
      <c r="D3" s="33"/>
      <c r="E3" s="33"/>
      <c r="F3" s="33"/>
    </row>
    <row r="4" spans="1:6" ht="18" x14ac:dyDescent="0.25">
      <c r="A4" s="2">
        <v>3</v>
      </c>
      <c r="B4" s="14" t="s">
        <v>80</v>
      </c>
      <c r="D4" s="33"/>
      <c r="E4" s="33"/>
      <c r="F4" s="33"/>
    </row>
    <row r="5" spans="1:6" ht="15" x14ac:dyDescent="0.25">
      <c r="A5" s="2">
        <v>4</v>
      </c>
      <c r="B5" s="14" t="s">
        <v>78</v>
      </c>
      <c r="D5" s="33"/>
      <c r="E5" s="33"/>
      <c r="F5" s="33"/>
    </row>
    <row r="6" spans="1:6" ht="15" x14ac:dyDescent="0.25">
      <c r="A6" s="2">
        <v>5</v>
      </c>
      <c r="B6" s="14" t="s">
        <v>51</v>
      </c>
    </row>
    <row r="7" spans="1:6" ht="18" x14ac:dyDescent="0.25">
      <c r="A7" s="2">
        <v>6</v>
      </c>
      <c r="B7" s="14" t="s">
        <v>82</v>
      </c>
    </row>
    <row r="8" spans="1:6" ht="18" x14ac:dyDescent="0.25">
      <c r="A8" s="2">
        <v>7</v>
      </c>
      <c r="B8" s="14" t="s">
        <v>83</v>
      </c>
    </row>
    <row r="9" spans="1:6" ht="15" x14ac:dyDescent="0.25">
      <c r="A9" s="2">
        <v>8</v>
      </c>
      <c r="B9" s="14" t="s">
        <v>60</v>
      </c>
    </row>
    <row r="10" spans="1:6" ht="15" x14ac:dyDescent="0.25">
      <c r="A10" s="2">
        <v>9</v>
      </c>
      <c r="B10" s="14" t="s">
        <v>53</v>
      </c>
    </row>
    <row r="11" spans="1:6" ht="15" x14ac:dyDescent="0.25">
      <c r="A11" s="2">
        <v>10</v>
      </c>
      <c r="B11" s="14" t="s">
        <v>61</v>
      </c>
    </row>
    <row r="12" spans="1:6" ht="15" x14ac:dyDescent="0.25">
      <c r="A12" s="2">
        <v>11</v>
      </c>
      <c r="B12" s="14" t="s">
        <v>52</v>
      </c>
    </row>
    <row r="13" spans="1:6" ht="30" customHeight="1" x14ac:dyDescent="0.25">
      <c r="A13" s="2">
        <v>12</v>
      </c>
      <c r="B13" s="14" t="s">
        <v>54</v>
      </c>
    </row>
    <row r="14" spans="1:6" ht="39.6" customHeight="1" x14ac:dyDescent="0.25">
      <c r="A14" s="2">
        <v>13</v>
      </c>
      <c r="B14" s="14" t="s">
        <v>56</v>
      </c>
    </row>
    <row r="15" spans="1:6" ht="43.15" customHeight="1" x14ac:dyDescent="0.25">
      <c r="A15" s="2">
        <v>14</v>
      </c>
      <c r="B15" s="14" t="s">
        <v>55</v>
      </c>
    </row>
    <row r="16" spans="1:6" s="35" customFormat="1" ht="25.5" customHeight="1" x14ac:dyDescent="0.25">
      <c r="A16" s="42" t="s">
        <v>9</v>
      </c>
      <c r="B16" s="42"/>
      <c r="C16" s="36">
        <f>SUM(C2:C15)</f>
        <v>0</v>
      </c>
      <c r="D16" s="36">
        <f t="shared" ref="D16:E16" si="0">SUM(D2:D15)</f>
        <v>0</v>
      </c>
      <c r="E16" s="36">
        <f t="shared" si="0"/>
        <v>0</v>
      </c>
      <c r="F16" s="36">
        <f>SUM(F2:F15)</f>
        <v>0</v>
      </c>
    </row>
    <row r="17" spans="1:2" ht="15" x14ac:dyDescent="0.25">
      <c r="A17" s="15"/>
      <c r="B17" s="16" t="s">
        <v>57</v>
      </c>
    </row>
    <row r="18" spans="1:2" ht="15" x14ac:dyDescent="0.25">
      <c r="A18" s="15"/>
      <c r="B18" s="16" t="s">
        <v>58</v>
      </c>
    </row>
    <row r="19" spans="1:2" ht="15" x14ac:dyDescent="0.25">
      <c r="A19" s="15"/>
      <c r="B19" s="16" t="s">
        <v>59</v>
      </c>
    </row>
  </sheetData>
  <mergeCells count="1">
    <mergeCell ref="A16:B16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3B8DF-2804-4791-9422-1FF00B361B1A}">
  <dimension ref="A1:F19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16" sqref="A16:XFD16"/>
    </sheetView>
  </sheetViews>
  <sheetFormatPr baseColWidth="10" defaultColWidth="26.140625" defaultRowHeight="25.5" customHeight="1" x14ac:dyDescent="0.25"/>
  <cols>
    <col min="1" max="1" width="8.28515625" style="2" customWidth="1"/>
    <col min="2" max="2" width="103.7109375" style="4" customWidth="1"/>
    <col min="3" max="3" width="22.5703125" style="32" customWidth="1"/>
    <col min="4" max="6" width="22.5703125" style="34" customWidth="1"/>
    <col min="7" max="16384" width="26.140625" style="2"/>
  </cols>
  <sheetData>
    <row r="1" spans="1:6" s="1" customFormat="1" ht="38.25" customHeight="1" x14ac:dyDescent="0.25">
      <c r="A1" s="1" t="s">
        <v>0</v>
      </c>
      <c r="B1" s="5" t="s">
        <v>4</v>
      </c>
      <c r="C1" s="31" t="s">
        <v>103</v>
      </c>
      <c r="D1" s="31" t="s">
        <v>104</v>
      </c>
      <c r="E1" s="31" t="s">
        <v>105</v>
      </c>
      <c r="F1" s="31" t="s">
        <v>106</v>
      </c>
    </row>
    <row r="2" spans="1:6" ht="15" customHeight="1" x14ac:dyDescent="0.25">
      <c r="A2" s="2">
        <v>1</v>
      </c>
      <c r="B2" s="14" t="s">
        <v>50</v>
      </c>
      <c r="D2" s="33"/>
      <c r="E2" s="33"/>
      <c r="F2" s="33"/>
    </row>
    <row r="3" spans="1:6" ht="15" customHeight="1" x14ac:dyDescent="0.25">
      <c r="A3" s="2">
        <v>2</v>
      </c>
      <c r="B3" s="14" t="s">
        <v>79</v>
      </c>
      <c r="D3" s="33"/>
      <c r="E3" s="33"/>
      <c r="F3" s="33"/>
    </row>
    <row r="4" spans="1:6" ht="15" customHeight="1" x14ac:dyDescent="0.25">
      <c r="A4" s="2">
        <v>3</v>
      </c>
      <c r="B4" s="14" t="s">
        <v>80</v>
      </c>
      <c r="D4" s="33"/>
      <c r="E4" s="33"/>
      <c r="F4" s="33"/>
    </row>
    <row r="5" spans="1:6" ht="15" customHeight="1" x14ac:dyDescent="0.25">
      <c r="A5" s="2">
        <v>4</v>
      </c>
      <c r="B5" s="14" t="s">
        <v>81</v>
      </c>
      <c r="D5" s="33"/>
      <c r="E5" s="33"/>
      <c r="F5" s="33"/>
    </row>
    <row r="6" spans="1:6" ht="15" customHeight="1" x14ac:dyDescent="0.25">
      <c r="A6" s="2">
        <v>5</v>
      </c>
      <c r="B6" s="14" t="s">
        <v>82</v>
      </c>
    </row>
    <row r="7" spans="1:6" ht="15" customHeight="1" x14ac:dyDescent="0.25">
      <c r="A7" s="2">
        <v>6</v>
      </c>
      <c r="B7" s="14" t="s">
        <v>83</v>
      </c>
    </row>
    <row r="8" spans="1:6" ht="15" customHeight="1" x14ac:dyDescent="0.25">
      <c r="A8" s="2">
        <v>7</v>
      </c>
      <c r="B8" s="14" t="s">
        <v>84</v>
      </c>
    </row>
    <row r="9" spans="1:6" ht="15" customHeight="1" x14ac:dyDescent="0.25">
      <c r="A9" s="2">
        <v>8</v>
      </c>
      <c r="B9" s="14" t="s">
        <v>60</v>
      </c>
    </row>
    <row r="10" spans="1:6" ht="15" customHeight="1" x14ac:dyDescent="0.25">
      <c r="A10" s="2">
        <v>9</v>
      </c>
      <c r="B10" s="14" t="s">
        <v>53</v>
      </c>
    </row>
    <row r="11" spans="1:6" ht="15" customHeight="1" x14ac:dyDescent="0.25">
      <c r="A11" s="2">
        <v>10</v>
      </c>
      <c r="B11" s="14" t="s">
        <v>61</v>
      </c>
    </row>
    <row r="12" spans="1:6" ht="15" customHeight="1" x14ac:dyDescent="0.25">
      <c r="A12" s="2">
        <v>11</v>
      </c>
      <c r="B12" s="14" t="s">
        <v>52</v>
      </c>
    </row>
    <row r="13" spans="1:6" ht="15" customHeight="1" x14ac:dyDescent="0.25">
      <c r="A13" s="2">
        <v>12</v>
      </c>
      <c r="B13" s="14" t="s">
        <v>54</v>
      </c>
    </row>
    <row r="14" spans="1:6" ht="15" customHeight="1" x14ac:dyDescent="0.25">
      <c r="A14" s="2">
        <v>13</v>
      </c>
      <c r="B14" s="14" t="s">
        <v>56</v>
      </c>
    </row>
    <row r="15" spans="1:6" ht="15" customHeight="1" x14ac:dyDescent="0.25">
      <c r="A15" s="2">
        <v>14</v>
      </c>
      <c r="B15" s="14" t="s">
        <v>55</v>
      </c>
    </row>
    <row r="16" spans="1:6" s="35" customFormat="1" ht="25.5" customHeight="1" x14ac:dyDescent="0.25">
      <c r="A16" s="42" t="s">
        <v>9</v>
      </c>
      <c r="B16" s="42"/>
      <c r="C16" s="36">
        <f>SUM(C2:C15)</f>
        <v>0</v>
      </c>
      <c r="D16" s="36">
        <f t="shared" ref="D16:E16" si="0">SUM(D2:D15)</f>
        <v>0</v>
      </c>
      <c r="E16" s="36">
        <f t="shared" si="0"/>
        <v>0</v>
      </c>
      <c r="F16" s="36">
        <f>SUM(F2:F15)</f>
        <v>0</v>
      </c>
    </row>
    <row r="17" spans="2:6" s="15" customFormat="1" ht="15" x14ac:dyDescent="0.25">
      <c r="B17" s="16" t="s">
        <v>57</v>
      </c>
      <c r="C17" s="32"/>
      <c r="D17" s="34"/>
      <c r="E17" s="34"/>
      <c r="F17" s="34"/>
    </row>
    <row r="18" spans="2:6" s="15" customFormat="1" ht="15" x14ac:dyDescent="0.25">
      <c r="B18" s="16" t="s">
        <v>58</v>
      </c>
      <c r="C18" s="32"/>
      <c r="D18" s="34"/>
      <c r="E18" s="34"/>
      <c r="F18" s="34"/>
    </row>
    <row r="19" spans="2:6" s="15" customFormat="1" ht="15" x14ac:dyDescent="0.25">
      <c r="B19" s="16" t="s">
        <v>59</v>
      </c>
      <c r="C19" s="32"/>
      <c r="D19" s="34"/>
      <c r="E19" s="34"/>
      <c r="F19" s="34"/>
    </row>
  </sheetData>
  <mergeCells count="1">
    <mergeCell ref="A16:B1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12995-56B3-4445-B960-A975719F8547}">
  <dimension ref="A1:F16"/>
  <sheetViews>
    <sheetView zoomScale="110" zoomScaleNormal="11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16" sqref="A16:XFD16"/>
    </sheetView>
  </sheetViews>
  <sheetFormatPr baseColWidth="10" defaultColWidth="26.140625" defaultRowHeight="25.5" customHeight="1" x14ac:dyDescent="0.25"/>
  <cols>
    <col min="1" max="1" width="8.28515625" style="2" customWidth="1"/>
    <col min="2" max="2" width="75.42578125" style="4" customWidth="1"/>
    <col min="3" max="3" width="22.5703125" style="32" customWidth="1"/>
    <col min="4" max="6" width="22.5703125" style="34" customWidth="1"/>
    <col min="7" max="16384" width="26.140625" style="2"/>
  </cols>
  <sheetData>
    <row r="1" spans="1:6" s="1" customFormat="1" ht="30.6" customHeight="1" x14ac:dyDescent="0.25">
      <c r="A1" s="1" t="s">
        <v>0</v>
      </c>
      <c r="B1" s="5" t="s">
        <v>4</v>
      </c>
      <c r="C1" s="31" t="s">
        <v>103</v>
      </c>
      <c r="D1" s="31" t="s">
        <v>104</v>
      </c>
      <c r="E1" s="31" t="s">
        <v>105</v>
      </c>
      <c r="F1" s="31" t="s">
        <v>106</v>
      </c>
    </row>
    <row r="2" spans="1:6" ht="15" customHeight="1" x14ac:dyDescent="0.25">
      <c r="A2" s="2">
        <v>1</v>
      </c>
      <c r="B2" s="14" t="s">
        <v>10</v>
      </c>
      <c r="D2" s="33"/>
      <c r="E2" s="33"/>
      <c r="F2" s="33"/>
    </row>
    <row r="3" spans="1:6" ht="15" customHeight="1" x14ac:dyDescent="0.25">
      <c r="A3" s="2">
        <v>2</v>
      </c>
      <c r="B3" s="14" t="s">
        <v>6</v>
      </c>
      <c r="D3" s="33"/>
      <c r="E3" s="33"/>
      <c r="F3" s="33"/>
    </row>
    <row r="4" spans="1:6" ht="15" customHeight="1" x14ac:dyDescent="0.25">
      <c r="A4" s="2">
        <v>3</v>
      </c>
      <c r="B4" s="14" t="s">
        <v>63</v>
      </c>
      <c r="D4" s="33"/>
      <c r="E4" s="33"/>
      <c r="F4" s="33"/>
    </row>
    <row r="5" spans="1:6" ht="15" customHeight="1" x14ac:dyDescent="0.25">
      <c r="A5" s="2">
        <v>4</v>
      </c>
      <c r="B5" s="14" t="s">
        <v>5</v>
      </c>
      <c r="D5" s="33"/>
      <c r="E5" s="33"/>
      <c r="F5" s="33"/>
    </row>
    <row r="6" spans="1:6" ht="15" customHeight="1" x14ac:dyDescent="0.25">
      <c r="A6" s="2">
        <v>5</v>
      </c>
      <c r="B6" s="14" t="s">
        <v>64</v>
      </c>
    </row>
    <row r="7" spans="1:6" ht="19.149999999999999" customHeight="1" x14ac:dyDescent="0.25">
      <c r="A7" s="2">
        <v>6</v>
      </c>
      <c r="B7" s="14" t="s">
        <v>66</v>
      </c>
    </row>
    <row r="8" spans="1:6" ht="19.149999999999999" customHeight="1" x14ac:dyDescent="0.25">
      <c r="A8" s="2">
        <v>7</v>
      </c>
      <c r="B8" s="14" t="s">
        <v>89</v>
      </c>
    </row>
    <row r="9" spans="1:6" ht="30.6" customHeight="1" x14ac:dyDescent="0.25">
      <c r="A9" s="2">
        <v>8</v>
      </c>
      <c r="B9" s="14" t="s">
        <v>65</v>
      </c>
    </row>
    <row r="10" spans="1:6" ht="15" customHeight="1" x14ac:dyDescent="0.25">
      <c r="A10" s="2">
        <v>9</v>
      </c>
      <c r="B10" s="14" t="s">
        <v>7</v>
      </c>
    </row>
    <row r="11" spans="1:6" ht="15" customHeight="1" x14ac:dyDescent="0.25">
      <c r="A11" s="2">
        <v>10</v>
      </c>
      <c r="B11" s="14" t="s">
        <v>74</v>
      </c>
    </row>
    <row r="12" spans="1:6" ht="15" customHeight="1" x14ac:dyDescent="0.25">
      <c r="A12" s="2">
        <v>11</v>
      </c>
      <c r="B12" s="14" t="s">
        <v>73</v>
      </c>
    </row>
    <row r="13" spans="1:6" ht="15" customHeight="1" x14ac:dyDescent="0.25">
      <c r="A13" s="2">
        <v>12</v>
      </c>
      <c r="B13" s="14" t="s">
        <v>14</v>
      </c>
    </row>
    <row r="14" spans="1:6" ht="15" customHeight="1" x14ac:dyDescent="0.25">
      <c r="A14" s="2">
        <v>13</v>
      </c>
      <c r="B14" s="14" t="s">
        <v>8</v>
      </c>
    </row>
    <row r="15" spans="1:6" ht="30" x14ac:dyDescent="0.25">
      <c r="A15" s="2">
        <v>14</v>
      </c>
      <c r="B15" s="18" t="s">
        <v>75</v>
      </c>
    </row>
    <row r="16" spans="1:6" s="35" customFormat="1" ht="25.5" customHeight="1" x14ac:dyDescent="0.25">
      <c r="A16" s="42" t="s">
        <v>9</v>
      </c>
      <c r="B16" s="42"/>
      <c r="C16" s="36">
        <f>SUM(C2:C15)</f>
        <v>0</v>
      </c>
      <c r="D16" s="36">
        <f t="shared" ref="D16:E16" si="0">SUM(D2:D15)</f>
        <v>0</v>
      </c>
      <c r="E16" s="36">
        <f t="shared" si="0"/>
        <v>0</v>
      </c>
      <c r="F16" s="36">
        <f>SUM(F2:F15)</f>
        <v>0</v>
      </c>
    </row>
  </sheetData>
  <mergeCells count="1">
    <mergeCell ref="A16:B1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topLeftCell="B1" zoomScale="110" zoomScaleNormal="110" workbookViewId="0">
      <pane ySplit="1" topLeftCell="A2" activePane="bottomLeft" state="frozen"/>
      <selection pane="bottomLeft" activeCell="B8" sqref="B8"/>
    </sheetView>
  </sheetViews>
  <sheetFormatPr baseColWidth="10" defaultColWidth="26.140625" defaultRowHeight="25.5" customHeight="1" x14ac:dyDescent="0.25"/>
  <cols>
    <col min="1" max="1" width="8.28515625" style="2" customWidth="1"/>
    <col min="2" max="2" width="72.7109375" style="2" customWidth="1"/>
    <col min="3" max="3" width="22.5703125" style="32" customWidth="1"/>
    <col min="4" max="6" width="22.5703125" style="34" customWidth="1"/>
    <col min="7" max="16384" width="26.140625" style="2"/>
  </cols>
  <sheetData>
    <row r="1" spans="1:6" s="1" customFormat="1" ht="29.45" customHeight="1" x14ac:dyDescent="0.25">
      <c r="A1" s="1" t="s">
        <v>0</v>
      </c>
      <c r="B1" s="1" t="s">
        <v>4</v>
      </c>
      <c r="C1" s="31" t="s">
        <v>103</v>
      </c>
      <c r="D1" s="31" t="s">
        <v>104</v>
      </c>
      <c r="E1" s="31" t="s">
        <v>105</v>
      </c>
      <c r="F1" s="31" t="s">
        <v>106</v>
      </c>
    </row>
    <row r="2" spans="1:6" ht="21.6" customHeight="1" x14ac:dyDescent="0.25">
      <c r="A2" s="2">
        <v>1</v>
      </c>
      <c r="B2" s="19" t="s">
        <v>1</v>
      </c>
      <c r="D2" s="33"/>
      <c r="E2" s="33"/>
      <c r="F2" s="33"/>
    </row>
    <row r="3" spans="1:6" ht="21.6" customHeight="1" x14ac:dyDescent="0.25">
      <c r="A3" s="2">
        <v>2</v>
      </c>
      <c r="B3" s="17" t="s">
        <v>85</v>
      </c>
      <c r="D3" s="33"/>
      <c r="E3" s="33"/>
      <c r="F3" s="33"/>
    </row>
    <row r="4" spans="1:6" ht="21.6" customHeight="1" x14ac:dyDescent="0.25">
      <c r="A4" s="2">
        <v>3</v>
      </c>
      <c r="B4" s="19" t="s">
        <v>3</v>
      </c>
      <c r="D4" s="33"/>
      <c r="E4" s="33"/>
      <c r="F4" s="33"/>
    </row>
    <row r="5" spans="1:6" ht="21.6" customHeight="1" x14ac:dyDescent="0.25">
      <c r="A5" s="2">
        <v>4</v>
      </c>
      <c r="B5" s="19" t="s">
        <v>2</v>
      </c>
      <c r="D5" s="33"/>
      <c r="E5" s="33"/>
      <c r="F5" s="33"/>
    </row>
    <row r="6" spans="1:6" ht="21.6" customHeight="1" x14ac:dyDescent="0.25">
      <c r="A6" s="2">
        <v>5</v>
      </c>
      <c r="B6" s="14" t="s">
        <v>86</v>
      </c>
    </row>
    <row r="7" spans="1:6" s="35" customFormat="1" ht="25.5" customHeight="1" x14ac:dyDescent="0.25">
      <c r="A7" s="42" t="s">
        <v>9</v>
      </c>
      <c r="B7" s="42"/>
      <c r="C7" s="36">
        <f>SUM(C2:C6)</f>
        <v>0</v>
      </c>
      <c r="D7" s="36">
        <f t="shared" ref="D7:F7" si="0">SUM(D2:D6)</f>
        <v>0</v>
      </c>
      <c r="E7" s="36">
        <f t="shared" si="0"/>
        <v>0</v>
      </c>
      <c r="F7" s="36">
        <f t="shared" si="0"/>
        <v>0</v>
      </c>
    </row>
  </sheetData>
  <mergeCells count="1">
    <mergeCell ref="A7:B7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510A5-AFE3-44EF-AD9F-949CEAF73B02}">
  <dimension ref="A1:F12"/>
  <sheetViews>
    <sheetView zoomScale="110" zoomScaleNormal="11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5" sqref="C15"/>
    </sheetView>
  </sheetViews>
  <sheetFormatPr baseColWidth="10" defaultColWidth="26.140625" defaultRowHeight="25.5" customHeight="1" x14ac:dyDescent="0.25"/>
  <cols>
    <col min="1" max="1" width="8.28515625" style="2" customWidth="1"/>
    <col min="2" max="2" width="63.85546875" style="4" customWidth="1"/>
    <col min="3" max="3" width="26.140625" style="3"/>
    <col min="4" max="16384" width="26.140625" style="2"/>
  </cols>
  <sheetData>
    <row r="1" spans="1:6" s="1" customFormat="1" ht="25.5" customHeight="1" x14ac:dyDescent="0.25">
      <c r="A1" s="1" t="s">
        <v>0</v>
      </c>
      <c r="B1" s="5" t="s">
        <v>4</v>
      </c>
      <c r="C1" s="31" t="s">
        <v>103</v>
      </c>
      <c r="D1" s="31" t="s">
        <v>104</v>
      </c>
      <c r="E1" s="31" t="s">
        <v>105</v>
      </c>
      <c r="F1" s="31" t="s">
        <v>106</v>
      </c>
    </row>
    <row r="2" spans="1:6" s="1" customFormat="1" ht="25.5" customHeight="1" x14ac:dyDescent="0.25">
      <c r="A2" s="6">
        <v>1</v>
      </c>
      <c r="B2" s="20" t="s">
        <v>3</v>
      </c>
      <c r="C2" s="32"/>
      <c r="D2" s="33"/>
      <c r="E2" s="33"/>
      <c r="F2" s="33"/>
    </row>
    <row r="3" spans="1:6" s="6" customFormat="1" ht="25.5" customHeight="1" x14ac:dyDescent="0.25">
      <c r="A3" s="6">
        <v>2</v>
      </c>
      <c r="B3" s="20" t="s">
        <v>20</v>
      </c>
      <c r="C3" s="32"/>
      <c r="D3" s="34"/>
      <c r="E3" s="34"/>
      <c r="F3" s="34"/>
    </row>
    <row r="4" spans="1:6" s="6" customFormat="1" ht="25.5" customHeight="1" x14ac:dyDescent="0.25">
      <c r="A4" s="6">
        <v>3</v>
      </c>
      <c r="B4" s="20" t="s">
        <v>21</v>
      </c>
      <c r="C4" s="32"/>
      <c r="D4" s="34"/>
      <c r="E4" s="34"/>
      <c r="F4" s="34"/>
    </row>
    <row r="5" spans="1:6" s="6" customFormat="1" ht="25.5" customHeight="1" x14ac:dyDescent="0.25">
      <c r="A5" s="6">
        <v>4</v>
      </c>
      <c r="B5" s="20" t="s">
        <v>22</v>
      </c>
      <c r="C5" s="32"/>
      <c r="D5" s="34"/>
      <c r="E5" s="34"/>
      <c r="F5" s="34"/>
    </row>
    <row r="6" spans="1:6" s="6" customFormat="1" ht="25.5" customHeight="1" x14ac:dyDescent="0.25">
      <c r="A6" s="6">
        <v>5</v>
      </c>
      <c r="B6" s="20" t="s">
        <v>87</v>
      </c>
      <c r="C6" s="32"/>
      <c r="D6" s="34"/>
      <c r="E6" s="34"/>
      <c r="F6" s="34"/>
    </row>
    <row r="7" spans="1:6" s="6" customFormat="1" ht="25.5" customHeight="1" x14ac:dyDescent="0.25">
      <c r="A7" s="6">
        <v>6</v>
      </c>
      <c r="B7" s="20" t="s">
        <v>23</v>
      </c>
      <c r="C7" s="32"/>
      <c r="D7" s="34"/>
      <c r="E7" s="34"/>
      <c r="F7" s="34"/>
    </row>
    <row r="8" spans="1:6" s="6" customFormat="1" ht="25.5" customHeight="1" x14ac:dyDescent="0.25">
      <c r="A8" s="6">
        <v>7</v>
      </c>
      <c r="B8" s="20" t="s">
        <v>24</v>
      </c>
      <c r="C8" s="32"/>
      <c r="D8" s="34"/>
      <c r="E8" s="34"/>
      <c r="F8" s="34"/>
    </row>
    <row r="9" spans="1:6" s="6" customFormat="1" ht="25.5" customHeight="1" x14ac:dyDescent="0.25">
      <c r="A9" s="6">
        <v>8</v>
      </c>
      <c r="B9" s="20" t="s">
        <v>25</v>
      </c>
      <c r="C9" s="32"/>
      <c r="D9" s="34"/>
      <c r="E9" s="34"/>
      <c r="F9" s="34"/>
    </row>
    <row r="10" spans="1:6" s="6" customFormat="1" ht="25.5" customHeight="1" x14ac:dyDescent="0.25">
      <c r="A10" s="6">
        <v>9</v>
      </c>
      <c r="B10" s="20" t="s">
        <v>26</v>
      </c>
      <c r="C10" s="32"/>
      <c r="D10" s="34"/>
      <c r="E10" s="34"/>
      <c r="F10" s="34"/>
    </row>
    <row r="11" spans="1:6" s="6" customFormat="1" ht="25.5" customHeight="1" x14ac:dyDescent="0.25">
      <c r="A11" s="6">
        <v>10</v>
      </c>
      <c r="B11" s="20" t="s">
        <v>88</v>
      </c>
      <c r="C11" s="32"/>
      <c r="D11" s="34"/>
      <c r="E11" s="34"/>
      <c r="F11" s="34"/>
    </row>
    <row r="12" spans="1:6" s="35" customFormat="1" ht="25.5" customHeight="1" x14ac:dyDescent="0.25">
      <c r="A12" s="42" t="s">
        <v>9</v>
      </c>
      <c r="B12" s="42"/>
      <c r="C12" s="36">
        <f>SUM(C7:C11)</f>
        <v>0</v>
      </c>
      <c r="D12" s="36">
        <f t="shared" ref="D12:F12" si="0">SUM(D7:D11)</f>
        <v>0</v>
      </c>
      <c r="E12" s="36">
        <f t="shared" si="0"/>
        <v>0</v>
      </c>
      <c r="F12" s="36">
        <f t="shared" si="0"/>
        <v>0</v>
      </c>
    </row>
  </sheetData>
  <mergeCells count="1">
    <mergeCell ref="A12:B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ÜBERSICHT</vt:lpstr>
      <vt:lpstr>Deposition</vt:lpstr>
      <vt:lpstr>Schwermetalle</vt:lpstr>
      <vt:lpstr>Boden-organisch</vt:lpstr>
      <vt:lpstr>Boden-mineralisch</vt:lpstr>
      <vt:lpstr>Sickerwasser</vt:lpstr>
      <vt:lpstr>Planzenchemie</vt:lpstr>
      <vt:lpstr>Bodenphysik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2026-06-30T06:12:09Z</dcterms:modified>
</cp:coreProperties>
</file>