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BC2026042_F Modulares automatisiertes Liquid-Handling-System\"/>
    </mc:Choice>
  </mc:AlternateContent>
  <xr:revisionPtr revIDLastSave="0" documentId="13_ncr:1_{3EFAA096-2D1A-429D-B27E-6F0EC56DB322}" xr6:coauthVersionLast="47" xr6:coauthVersionMax="47" xr10:uidLastSave="{00000000-0000-0000-0000-000000000000}"/>
  <bookViews>
    <workbookView xWindow="615" yWindow="180" windowWidth="16335" windowHeight="16530" xr2:uid="{00000000-000D-0000-FFFF-FFFF00000000}"/>
  </bookViews>
  <sheets>
    <sheet name="Tabelle1" sheetId="1" r:id="rId1"/>
    <sheet name="Tabelle2" sheetId="2" r:id="rId2"/>
    <sheet name="Tabelle3" sheetId="3" r:id="rId3"/>
  </sheets>
  <definedNames>
    <definedName name="_xlnm._FilterDatabase" localSheetId="0" hidden="1">Tabelle1!$A$1:$F$47</definedName>
    <definedName name="_xlnm.Print_Area" localSheetId="0">Tabelle1!$A$1:$F$47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4" i="1" l="1"/>
  <c r="F25" i="1"/>
  <c r="F26" i="1"/>
  <c r="E32" i="1"/>
  <c r="F17" i="1"/>
  <c r="F34" i="1" l="1"/>
  <c r="F36" i="1" s="1"/>
  <c r="F38" i="1" s="1"/>
  <c r="F40" i="1" s="1"/>
  <c r="F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7"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<sst xmlns="http://schemas.openxmlformats.org/spreadsheetml/2006/main" count="65" uniqueCount="61">
  <si>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</si>
  <si>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</si>
  <si>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</si>
  <si>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</si>
  <si>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</si>
  <si>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</si>
  <si>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</si>
  <si>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</si>
  <si>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</si>
  <si>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</si>
  <si>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</si>
  <si>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</si>
  <si>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</si>
  <si>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</si>
  <si>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</si>
  <si>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</si>
  <si>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</si>
  <si>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</si>
  <si>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</si>
  <si>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</si>
  <si>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</si>
  <si>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</si>
  <si>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</si>
  <si>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</si>
  <si>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</si>
  <si>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</si>
  <si>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</si>
  <si>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</si>
  <si>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</si>
  <si>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</si>
  <si>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</si>
  <si>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3</t>
  </si>
  <si>
    <t>4</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</si>
  <si>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</si>
  <si>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</si>
  <si>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</si>
  <si>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</si>
  <si>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</si>
  <si>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</si>
  <si>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</si>
  <si>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</si>
  <si>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</si>
  <si>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</si>
  <si>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</si>
  <si>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Beschafft werden soll ein modulares automatisiertes Liquid-Handling-System zur Durchführung mikrobiologischer und molekularbiologischer Hochdurchsatz-Workflows im Mikrotiterplattenformat. Das System soll insbesondere für das automatisierte Animpfen und Verdünnen von Zellkulturen, die automatisierte Zugabe von Chemikalien zur Induktion von Zellkulturen, PCR-Workflows, DNA-Aufreinigung sowie die automatisierte Erstellung von Sequenzierbibliotheken für Next-Generation-Sequenzierung (NGS) eingesetzt werden.
Es wird ein automatisiertes Liquid-Handling-System benötigt, das standardisierte Pipettieraufgaben ausführt und als offen programmierbare und flexibel anpassbare Forschungsplattform in bestehende datengetriebene Hochdurchsatz-Workflows integriert werden kann. Die wissenschaftlichen Workflows der Nachwuchsgruppe basieren auf der automatisierten Verknüpfung unterschiedlicher Geräte- und Datenquellen. Hierzu zählen insbesondere der Kolonienpicker Molecular Devices QPix420, der Fluoreszenzplattenleser Tecan Infinite Pro sowie das Durchflusszytometer Accuri C6 Plus. Die Geräte erzeugen experimentelle Daten in standardisierten bzw. maschinenlesbaren Exportformaten (z. B. CSV, FCS oder vergleichbare gerätespezifische Exportformate), die automatisiert ausgewertet und unmittelbar zur datenbasierten Planung und Steuerung nachfolgender Liquid-Handling-Schritte genutzt werden sollen.
Konkret sollen Python-basierte Workflows entwickelt werden für:
• automatisierte Transformations- und Screeningworkflows,
• die parallele Charakterisierung großer Kandidatenzahlen über Wachstum und Fluoreszenz,
• datengetriebenes Cherry Picking ausgewählter Varianten,
• Automatisierte Berechnung und Durchführung variabler Pipettiervolumina basierend auf extern importierten Messwerten (z. B. OD600, Fluoreszenzintensität oder Sequenzdaten).
• sowie die automatisierte Vorbereitung ausgewählter oder vollständiger Kandidatenpools für Next-Generation-Sequenzierung.</t>
  </si>
  <si>
    <t>Die experimentellen Daten sollen dabei iterativ zur Anpassung weiterer Screening- und Optimierungsstrategien genutzt werden. Die Forschungsstrategie basiert damit auf einer kontinuierlichen datengetriebenen Verknüpfung von Screening, Analyse, automatisierter Probenverarbeitung und Machine-Learning-gestützter Vorhersage.
Die hierfür erforderlichen Workflows beruhen auf frei programmierbaren Python-Skripten. Hierzu zählen insbesondere Python-basierte Automatisierungs- und Analyseworkflows.
Aus den genannten Gründen wird für die Forschungsarbeiten ein automatisiertes Liquid-Handling-System benötigt, das als offen programmierbare wissenschaftliche Automatisierungsplattform eingesetzt werden kann. Das System muss über eine offen dokumentierte Programmierschnittstelle (API) verfügen, die die Integration Python-basierter Analyse- und Automatisierungsworkflows ermöglicht. Hierdurch müssen automatisierte Workflows auf Basis externer experimenteller Daten erstellt, und flexibel angepasst werden können, einschließlich der dynamischen Berechnung von Pipettierschritten und der datenbasierten Steuerung nachfolgender Prozessschritte.
Für die geplanten datengetriebenen Hochdurchsatz-Workflows sind zudem reproduzierbare und präzise automatisierte Pipettierschritte essenziell, da bereits geringe technische Varianzen die Vergleichbarkeit der erzeugten Datensätze und damit die Aussagekraft der entwickelten Machine-Learning-Modelle beeinflussen können.
Für die benötigte Offenheit und Flexibilität muss das automatisierte Liquid-Handling-System folgende Voraussetzungen erfüllen:
• Zugriff auf die Steuerungsebene über offene Python-Skripte,
• lokale und frei modifizierbare Workflowentwicklung ohne proprietäre Entwicklungsumgebungen,
• direkte Integration externer Datenauswertungen in die Steuerlogik,
• Lizenzkostenfreie Nutzung der Steuerungssoftware für eine unbegrenzte Anzahl wissenschaftlicher Nutzer,
• sowie die iterative Anpassung wissenschaftlicher Automatisierungsstrategien innerhalb laufender Forschungsprozesse.</t>
  </si>
  <si>
    <t>Das Grundsystem muss folgende Spezifikationen/Parameter aufweisen:
• Modulares System, Auf- und Umrüstung durch Anwender ohne Serviceeinsatz möglich
• Bedienung über integrierten Touchscreen
• Mindestens 12 Deckpositionen, modular erweiterbar
• Greifarm, um Utensilien automatisiert auf dem Deck zu relokalisieren
• Automatisierte Plattenbewegung mittels Greiferfunktion parallel zum Pipettierbetrieb
• Automatisierte Zuführung zusätzlicher Platten und Pipettenspitzen mittels Stacker-System
• Einfach nachfüllbare Pipettenspitzenboxen zu Reduzierung des Abfalls
• Flüssigkeitsdetektion und Nachverfolgung des Flüssigkeitsstandes
• Zugang zu einer offenen Nutzer- und Entwicklergemeinschaft zum Austausch wissenschaftlicher Automatisierungsprotokolle
• Maximale Geräteabmessung der Grundeinheit ca. Breite, Tiefe, Höhe 90 x 70 x 90 cm
• HEPA-Filter mit UV-Funktion zur Reduktion von Kontaminationsrisiken 
• Geeignet für mikrobiologische Arbeiten mit Hefen und Bakterien einschließlich steriler Flüssigkeitshandhabung.
• Externe Abfallentsorgung für längere automatisierte Läufe verfügbar</t>
  </si>
  <si>
    <t>• Anwenderseitig wechselbare Pipettenmodule
• Aufnahme einzelner Pipettenspitzen auch bei Mehrkanalpipetten möglich
• Kompatibilität mit Mikrotiterplatten (mindestens 6- bis 384-Well), Deep-Well-Platten, PCR-Platten, Reservoirs und Einzelgefäßen unterschiedlicher Hersteller
• Flexible Bearbeitung einzelner Wells sowie vollständiger Platten möglich
PCR- und NGS-Workflows
• Automatisierte Vorbereitung von Barcode-PCR- und NGS-Workflows
• Automatische Versiegelung von PCR-Platten zur Reduktion von Verdunstung und Kreuzkontamination
• Integrierter Thermocycler
• Temperaturmodul für mind. 4 - 95°C
• Magnetblock im 96er Format für bead-basierte DNA-Aufreinigung</t>
  </si>
  <si>
    <t>Lieferung frei Verwendungsstelle, bis in den Raum der Anwendung</t>
  </si>
  <si>
    <t>Installation, Kalibrierung und Erstinbetriebnahme</t>
  </si>
  <si>
    <t>Umfassendes Vor-Ort-Training, für bis zu 6 Anwender, innerhalb eines Tages auch für Anwender ohne Vorkenntnisse</t>
  </si>
  <si>
    <t>Lieferung erfolgt</t>
  </si>
  <si>
    <t>Software und Workflowintegration
• Unterstützung frei programmierbarer Python-basierter Automatisierungsworkflows
• Kostenlose Softwareupgrades und -updates
• Software verfügbar für Windows, macOS und Linux
• Flexible Definition neuer Labwareformate durch Anwender
• Möglichkeit einfacher Transferoperationen (Flüssigkeitstransfer von einem Ausgangsgefäß in ein Zielgefäß) direkt über die Benutzeroberfläche ohne Programmerstellung Pipettieranforderungen
• Für die Pipetten muss mindestens die unten angegebene Präzision und Genauigkeit gewährleistet sein, um reproduzierbare Datensätze sicherzustellen und um wissenschaftliche Proben und kostbare Reagenzien optimal zu nutzen.
• 1-Kanalpipette (5-1000 μl) mit einem systematischen Fehler ≤ +/- 5% für kleine Volumina (z.B. 5 μl) und +/- 0.5% für größere Volumina (50-1000 μl) und einem zufälligen Fehler ≤ 2.5%
• 1-Kanalpipette (1-50 μl) mit einem systematischen Fehler ≤ +/- 8% für kleine Volumina (z.B. 1 μl) und +/- 1.5% für größere Volumina (5-50 μl) und einem zufälligen Fehler von ≤ 8% für kleine Volumina und ≤ 1% für größere Volumina
• 8-Kanalpipette (5-1000 μl) mit einem systematischen Fehler ≤ +/- 8% für kleine Volumina (z.B. 5 μl) und +/- 2.5% für größere Volumina (50-1000 μl) und einem zufälligen Fehler von ≤ 5% für kleine Volumina und ≤ 1% für größere Volumina</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</si>
  <si>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</si>
  <si>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</si>
  <si>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</si>
  <si>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</si>
  <si>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</si>
  <si>
    <t>4.B.WGBC2026042_F</t>
  </si>
  <si>
    <t>Modulares automatisiertes Liquid-Handling-System</t>
  </si>
  <si>
    <t>Frau S. Sawallisch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</si>
</sst>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3">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 xfId="0" applyFont="1" applyBorder="1" applyAlignment="1" applyProtection="1">
      <alignment vertical="center" wrapText="1"/>
    </xf>
    <xf numFmtId="0" fontId="5" fillId="0" borderId="6" xfId="0" applyFont="1" applyBorder="1" applyAlignment="1" applyProtection="1">
      <alignment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0" fontId="5" fillId="3" borderId="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5" fillId="0" borderId="13"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1" fontId="5" fillId="2" borderId="1" xfId="0" applyNumberFormat="1" applyFont="1" applyFill="1" applyBorder="1" applyAlignment="1" applyProtection="1">
      <alignment horizontal="center" vertical="center" wrapText="1"/>
      <protection locked="0"/>
    </xf>
    <xf numFmtId="1" fontId="5" fillId="2" borderId="10"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2" borderId="3" xfId="0" applyFont="1" applyFill="1" applyBorder="1" applyAlignment="1" applyProtection="1">
      <alignment horizontal="left" wrapTex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xf numFmtId="49" fontId="5" fillId="0" borderId="13"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7" xfId="0" applyFont="1" applyBorder="1" applyAlignment="1" applyProtection="1">
      <alignment horizont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7" xfId="0" applyFont="1" applyBorder="1" applyAlignment="1" applyProtection="1">
      <alignment horizontal="center" wrapText="1"/>
    </xf>
    <xf numFmtId="164" fontId="5" fillId="0" borderId="10" xfId="13" applyNumberFormat="1" applyFont="1" applyBorder="1" applyAlignment="1" applyProtection="1">
      <alignment horizontal="center" vertical="center" wrapText="1"/>
    </xf>
    <xf numFmtId="164" fontId="6" fillId="0" borderId="1" xfId="0" applyNumberFormat="1" applyFont="1" applyBorder="1" applyAlignment="1" applyProtection="1">
      <alignment horizontal="center"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164" fontId="5" fillId="0" borderId="1" xfId="0" applyNumberFormat="1" applyFont="1" applyBorder="1" applyAlignment="1" applyProtection="1">
      <alignment horizontal="left" vertical="center" wrapText="1"/>
    </xf>
    <xf numFmtId="0" fontId="5" fillId="0" borderId="10" xfId="0" applyFont="1" applyBorder="1" applyAlignment="1" applyProtection="1">
      <alignment horizontal="left" vertical="center" wrapText="1"/>
    </xf>
    <xf numFmtId="44" fontId="5" fillId="0" borderId="1" xfId="13" applyFont="1" applyBorder="1" applyAlignment="1" applyProtection="1">
      <alignment horizontal="center" vertical="center" wrapText="1"/>
    </xf>
    <xf numFmtId="44" fontId="5" fillId="0" borderId="10" xfId="13"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
  <sheetViews>
    <sheetView tabSelected="1" topLeftCell="A19" zoomScaleNormal="100" workbookViewId="0">
      <selection activeCell="B26" sqref="B26"/>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62" t="s">
        <v>22</v>
      </c>
      <c r="B1" s="63"/>
      <c r="C1" s="64" t="s">
        <v>12</v>
      </c>
      <c r="D1" s="65"/>
      <c r="E1" s="65"/>
      <c r="F1" s="66"/>
    </row>
    <row r="2" spans="1:8" ht="12.75" customHeight="1" x14ac:dyDescent="0.2">
      <c r="A2" s="3"/>
      <c r="B2" s="2"/>
      <c r="C2" s="28"/>
      <c r="D2" s="29"/>
      <c r="E2" s="29"/>
      <c r="F2" s="67"/>
    </row>
    <row r="3" spans="1:8" ht="12.75" customHeight="1" x14ac:dyDescent="0.2">
      <c r="A3" s="3" t="s">
        <v>15</v>
      </c>
      <c r="B3" s="2" t="s">
        <v>58</v>
      </c>
      <c r="C3" s="70" t="s">
        <v>38</v>
      </c>
      <c r="D3" s="71"/>
      <c r="E3" s="71"/>
      <c r="F3" s="72"/>
    </row>
    <row r="4" spans="1:8" ht="12.75" customHeight="1" x14ac:dyDescent="0.2">
      <c r="A4" s="3"/>
      <c r="B4" s="2"/>
      <c r="C4" s="28"/>
      <c r="D4" s="29"/>
      <c r="E4" s="29"/>
      <c r="F4" s="67"/>
    </row>
    <row r="5" spans="1:8" ht="12.75" customHeight="1" x14ac:dyDescent="0.2">
      <c r="A5" s="11" t="s">
        <v>35</v>
      </c>
      <c r="B5" s="68" t="s">
        <v>59</v>
      </c>
      <c r="C5" s="64" t="s">
        <v>13</v>
      </c>
      <c r="D5" s="65"/>
      <c r="E5" s="65"/>
      <c r="F5" s="66"/>
      <c r="H5" s="6"/>
    </row>
    <row r="6" spans="1:8" x14ac:dyDescent="0.2">
      <c r="A6" s="12"/>
      <c r="B6" s="69"/>
      <c r="C6" s="28"/>
      <c r="D6" s="29"/>
      <c r="E6" s="30"/>
      <c r="F6" s="31"/>
    </row>
    <row r="7" spans="1:8" ht="12.75" customHeight="1" x14ac:dyDescent="0.2">
      <c r="A7" s="37" t="s">
        <v>37</v>
      </c>
      <c r="B7" s="39"/>
      <c r="C7" s="64" t="s">
        <v>0</v>
      </c>
      <c r="D7" s="65"/>
      <c r="E7" s="65"/>
      <c r="F7" s="66"/>
    </row>
    <row r="8" spans="1:8" ht="12.75" customHeight="1" x14ac:dyDescent="0.2">
      <c r="A8" s="43"/>
      <c r="B8" s="44"/>
      <c r="C8" s="28"/>
      <c r="D8" s="29"/>
      <c r="E8" s="30"/>
      <c r="F8" s="31"/>
    </row>
    <row r="9" spans="1:8" ht="12.75" customHeight="1" x14ac:dyDescent="0.2">
      <c r="A9" s="43"/>
      <c r="B9" s="44"/>
      <c r="C9" s="64" t="s">
        <v>16</v>
      </c>
      <c r="D9" s="65"/>
      <c r="E9" s="65"/>
      <c r="F9" s="66"/>
    </row>
    <row r="10" spans="1:8" ht="12.75" customHeight="1" x14ac:dyDescent="0.2">
      <c r="A10" s="43"/>
      <c r="B10" s="44"/>
      <c r="C10" s="28"/>
      <c r="D10" s="29"/>
      <c r="E10" s="30"/>
      <c r="F10" s="31"/>
    </row>
    <row r="11" spans="1:8" x14ac:dyDescent="0.2">
      <c r="A11" s="11" t="s">
        <v>18</v>
      </c>
      <c r="B11" s="13" t="s">
        <v>60</v>
      </c>
      <c r="C11" s="64" t="s">
        <v>1</v>
      </c>
      <c r="D11" s="65"/>
      <c r="E11" s="65"/>
      <c r="F11" s="66"/>
    </row>
    <row r="12" spans="1:8" x14ac:dyDescent="0.2">
      <c r="A12" s="12"/>
      <c r="B12" s="14"/>
      <c r="C12" s="28"/>
      <c r="D12" s="29"/>
      <c r="E12" s="30"/>
      <c r="F12" s="31"/>
    </row>
    <row r="13" spans="1:8" ht="15" customHeight="1" x14ac:dyDescent="0.2">
      <c r="A13" s="35" t="s">
        <v>4</v>
      </c>
      <c r="B13" s="35" t="s">
        <v>5</v>
      </c>
      <c r="C13" s="35" t="s">
        <v>6</v>
      </c>
      <c r="D13" s="15" t="s">
        <v>33</v>
      </c>
      <c r="E13" s="16" t="s">
        <v>2</v>
      </c>
      <c r="F13" s="16" t="s">
        <v>3</v>
      </c>
    </row>
    <row r="14" spans="1:8" x14ac:dyDescent="0.2">
      <c r="A14" s="36"/>
      <c r="B14" s="36"/>
      <c r="C14" s="36"/>
      <c r="D14" s="17" t="s">
        <v>34</v>
      </c>
      <c r="E14" s="18" t="s">
        <v>24</v>
      </c>
      <c r="F14" s="18" t="s">
        <v>24</v>
      </c>
    </row>
    <row r="15" spans="1:8" ht="309" customHeight="1" x14ac:dyDescent="0.2">
      <c r="A15" s="37" t="s">
        <v>44</v>
      </c>
      <c r="B15" s="38"/>
      <c r="C15" s="38"/>
      <c r="D15" s="38"/>
      <c r="E15" s="38"/>
      <c r="F15" s="39"/>
    </row>
    <row r="16" spans="1:8" ht="309" customHeight="1" x14ac:dyDescent="0.2">
      <c r="A16" s="40" t="s">
        <v>45</v>
      </c>
      <c r="B16" s="41"/>
      <c r="C16" s="41"/>
      <c r="D16" s="41"/>
      <c r="E16" s="41"/>
      <c r="F16" s="42"/>
    </row>
    <row r="17" spans="1:6" ht="321.75" customHeight="1" x14ac:dyDescent="0.2">
      <c r="A17" s="93" t="s">
        <v>29</v>
      </c>
      <c r="B17" s="19" t="s">
        <v>46</v>
      </c>
      <c r="C17" s="25">
        <v>1</v>
      </c>
      <c r="D17" s="25" t="s">
        <v>36</v>
      </c>
      <c r="E17" s="32"/>
      <c r="F17" s="84">
        <f>E17*C17</f>
        <v>0</v>
      </c>
    </row>
    <row r="18" spans="1:6" ht="333" customHeight="1" x14ac:dyDescent="0.2">
      <c r="A18" s="94"/>
      <c r="B18" s="20" t="s">
        <v>52</v>
      </c>
      <c r="C18" s="26"/>
      <c r="D18" s="26"/>
      <c r="E18" s="33"/>
      <c r="F18" s="85"/>
    </row>
    <row r="19" spans="1:6" ht="220.5" customHeight="1" x14ac:dyDescent="0.2">
      <c r="A19" s="94"/>
      <c r="B19" s="20" t="s">
        <v>47</v>
      </c>
      <c r="C19" s="26"/>
      <c r="D19" s="26"/>
      <c r="E19" s="33"/>
      <c r="F19" s="85"/>
    </row>
    <row r="20" spans="1:6" x14ac:dyDescent="0.2">
      <c r="A20" s="94"/>
      <c r="B20" s="21" t="s">
        <v>20</v>
      </c>
      <c r="C20" s="26"/>
      <c r="D20" s="26"/>
      <c r="E20" s="33"/>
      <c r="F20" s="85"/>
    </row>
    <row r="21" spans="1:6" x14ac:dyDescent="0.2">
      <c r="A21" s="94"/>
      <c r="B21" s="22"/>
      <c r="C21" s="26"/>
      <c r="D21" s="26"/>
      <c r="E21" s="33"/>
      <c r="F21" s="85"/>
    </row>
    <row r="22" spans="1:6" x14ac:dyDescent="0.2">
      <c r="A22" s="94"/>
      <c r="B22" s="21" t="s">
        <v>21</v>
      </c>
      <c r="C22" s="26"/>
      <c r="D22" s="26"/>
      <c r="E22" s="33"/>
      <c r="F22" s="85"/>
    </row>
    <row r="23" spans="1:6" x14ac:dyDescent="0.2">
      <c r="A23" s="95"/>
      <c r="B23" s="22"/>
      <c r="C23" s="27"/>
      <c r="D23" s="27"/>
      <c r="E23" s="34"/>
      <c r="F23" s="100"/>
    </row>
    <row r="24" spans="1:6" ht="22.5" customHeight="1" x14ac:dyDescent="0.2">
      <c r="A24" s="9" t="s">
        <v>30</v>
      </c>
      <c r="B24" s="19" t="s">
        <v>25</v>
      </c>
      <c r="C24" s="10">
        <v>1</v>
      </c>
      <c r="D24" s="10" t="s">
        <v>36</v>
      </c>
      <c r="E24" s="8"/>
      <c r="F24" s="7">
        <f>E24*C24</f>
        <v>0</v>
      </c>
    </row>
    <row r="25" spans="1:6" ht="24" customHeight="1" x14ac:dyDescent="0.2">
      <c r="A25" s="9" t="s">
        <v>31</v>
      </c>
      <c r="B25" s="19" t="s">
        <v>49</v>
      </c>
      <c r="C25" s="10">
        <v>1</v>
      </c>
      <c r="D25" s="10" t="s">
        <v>36</v>
      </c>
      <c r="E25" s="8"/>
      <c r="F25" s="7">
        <f>E25*C25</f>
        <v>0</v>
      </c>
    </row>
    <row r="26" spans="1:6" ht="38.25" customHeight="1" x14ac:dyDescent="0.2">
      <c r="A26" s="9" t="s">
        <v>32</v>
      </c>
      <c r="B26" s="19" t="s">
        <v>50</v>
      </c>
      <c r="C26" s="10">
        <v>1</v>
      </c>
      <c r="D26" s="10" t="s">
        <v>36</v>
      </c>
      <c r="E26" s="8"/>
      <c r="F26" s="7">
        <f>E26*C26</f>
        <v>0</v>
      </c>
    </row>
    <row r="27" spans="1:6" ht="25.5" customHeight="1" x14ac:dyDescent="0.2">
      <c r="A27" s="76"/>
      <c r="B27" s="23" t="s">
        <v>51</v>
      </c>
      <c r="C27" s="25"/>
      <c r="D27" s="25"/>
      <c r="E27" s="76"/>
      <c r="F27" s="84"/>
    </row>
    <row r="28" spans="1:6" ht="27" customHeight="1" x14ac:dyDescent="0.2">
      <c r="A28" s="77"/>
      <c r="B28" s="24" t="s">
        <v>48</v>
      </c>
      <c r="C28" s="26"/>
      <c r="D28" s="26"/>
      <c r="E28" s="77"/>
      <c r="F28" s="85"/>
    </row>
    <row r="29" spans="1:6" ht="12.75" customHeight="1" x14ac:dyDescent="0.2">
      <c r="A29" s="45" t="s">
        <v>7</v>
      </c>
      <c r="B29" s="46"/>
      <c r="C29" s="46"/>
      <c r="D29" s="47"/>
      <c r="E29" s="4"/>
      <c r="F29" s="5"/>
    </row>
    <row r="30" spans="1:6" ht="12.75" customHeight="1" x14ac:dyDescent="0.2">
      <c r="A30" s="45" t="s">
        <v>17</v>
      </c>
      <c r="B30" s="46"/>
      <c r="C30" s="46"/>
      <c r="D30" s="47"/>
      <c r="E30" s="4"/>
      <c r="F30" s="5"/>
    </row>
    <row r="31" spans="1:6" ht="12.75" customHeight="1" x14ac:dyDescent="0.2">
      <c r="A31" s="45" t="s">
        <v>19</v>
      </c>
      <c r="B31" s="46"/>
      <c r="C31" s="46"/>
      <c r="D31" s="47"/>
      <c r="E31" s="4"/>
      <c r="F31" s="5"/>
    </row>
    <row r="32" spans="1:6" ht="15" customHeight="1" x14ac:dyDescent="0.2">
      <c r="A32" s="86" t="s">
        <v>23</v>
      </c>
      <c r="B32" s="87"/>
      <c r="C32" s="87"/>
      <c r="D32" s="88"/>
      <c r="E32" s="25">
        <f>IF(E31&lt;14,0,E30)</f>
        <v>0</v>
      </c>
      <c r="F32" s="92"/>
    </row>
    <row r="33" spans="1:6" ht="15" customHeight="1" x14ac:dyDescent="0.2">
      <c r="A33" s="89"/>
      <c r="B33" s="90"/>
      <c r="C33" s="90"/>
      <c r="D33" s="91"/>
      <c r="E33" s="27"/>
      <c r="F33" s="92"/>
    </row>
    <row r="34" spans="1:6" x14ac:dyDescent="0.2">
      <c r="A34" s="58" t="s">
        <v>53</v>
      </c>
      <c r="B34" s="59"/>
      <c r="C34" s="48" t="s">
        <v>8</v>
      </c>
      <c r="D34" s="49"/>
      <c r="E34" s="50"/>
      <c r="F34" s="101">
        <f>SUM(F17:F28)</f>
        <v>0</v>
      </c>
    </row>
    <row r="35" spans="1:6" x14ac:dyDescent="0.2">
      <c r="A35" s="56"/>
      <c r="B35" s="57"/>
      <c r="C35" s="51"/>
      <c r="D35" s="52"/>
      <c r="E35" s="53"/>
      <c r="F35" s="112"/>
    </row>
    <row r="36" spans="1:6" ht="12.75" customHeight="1" x14ac:dyDescent="0.2">
      <c r="A36" s="102" t="s">
        <v>54</v>
      </c>
      <c r="B36" s="103"/>
      <c r="C36" s="37" t="s">
        <v>28</v>
      </c>
      <c r="D36" s="39"/>
      <c r="E36" s="60">
        <v>19</v>
      </c>
      <c r="F36" s="110">
        <f>F34*(E36/100+1)-F34</f>
        <v>0</v>
      </c>
    </row>
    <row r="37" spans="1:6" x14ac:dyDescent="0.2">
      <c r="A37" s="56"/>
      <c r="B37" s="57"/>
      <c r="C37" s="40"/>
      <c r="D37" s="42"/>
      <c r="E37" s="61"/>
      <c r="F37" s="111"/>
    </row>
    <row r="38" spans="1:6" x14ac:dyDescent="0.2">
      <c r="A38" s="104"/>
      <c r="B38" s="105"/>
      <c r="C38" s="48" t="s">
        <v>9</v>
      </c>
      <c r="D38" s="49"/>
      <c r="E38" s="50"/>
      <c r="F38" s="54">
        <f>SUM(F34:F37)</f>
        <v>0</v>
      </c>
    </row>
    <row r="39" spans="1:6" x14ac:dyDescent="0.2">
      <c r="A39" s="106"/>
      <c r="B39" s="107"/>
      <c r="C39" s="51"/>
      <c r="D39" s="52"/>
      <c r="E39" s="53"/>
      <c r="F39" s="55"/>
    </row>
    <row r="40" spans="1:6" x14ac:dyDescent="0.2">
      <c r="A40" s="3"/>
      <c r="B40" s="2"/>
      <c r="C40" s="37" t="s">
        <v>10</v>
      </c>
      <c r="D40" s="38"/>
      <c r="E40" s="39"/>
      <c r="F40" s="108">
        <f>F38/100*E32</f>
        <v>0</v>
      </c>
    </row>
    <row r="41" spans="1:6" x14ac:dyDescent="0.2">
      <c r="A41" s="3"/>
      <c r="B41" s="2"/>
      <c r="C41" s="40"/>
      <c r="D41" s="41"/>
      <c r="E41" s="42"/>
      <c r="F41" s="109"/>
    </row>
    <row r="42" spans="1:6" ht="15" customHeight="1" x14ac:dyDescent="0.2">
      <c r="A42" s="99" t="s">
        <v>55</v>
      </c>
      <c r="B42" s="99"/>
      <c r="C42" s="48" t="s">
        <v>11</v>
      </c>
      <c r="D42" s="49"/>
      <c r="E42" s="50"/>
      <c r="F42" s="101">
        <f>F38-F40</f>
        <v>0</v>
      </c>
    </row>
    <row r="43" spans="1:6" x14ac:dyDescent="0.2">
      <c r="A43" s="99"/>
      <c r="B43" s="99"/>
      <c r="C43" s="51"/>
      <c r="D43" s="52"/>
      <c r="E43" s="53"/>
      <c r="F43" s="36"/>
    </row>
    <row r="44" spans="1:6" ht="51" customHeight="1" x14ac:dyDescent="0.2">
      <c r="A44" s="78" t="s">
        <v>14</v>
      </c>
      <c r="B44" s="79"/>
      <c r="C44" s="79"/>
      <c r="D44" s="79"/>
      <c r="E44" s="79"/>
      <c r="F44" s="80"/>
    </row>
    <row r="45" spans="1:6" ht="56.25" customHeight="1" x14ac:dyDescent="0.2">
      <c r="A45" s="81" t="s">
        <v>56</v>
      </c>
      <c r="B45" s="82"/>
      <c r="C45" s="82"/>
      <c r="D45" s="82"/>
      <c r="E45" s="82"/>
      <c r="F45" s="83"/>
    </row>
    <row r="46" spans="1:6" x14ac:dyDescent="0.2">
      <c r="A46" s="96" t="s">
        <v>57</v>
      </c>
      <c r="B46" s="97"/>
      <c r="C46" s="97"/>
      <c r="D46" s="97"/>
      <c r="E46" s="97"/>
      <c r="F46" s="98"/>
    </row>
    <row r="47" spans="1:6" x14ac:dyDescent="0.2">
      <c r="A47" s="73" t="s">
        <v>27</v>
      </c>
      <c r="B47" s="74"/>
      <c r="C47" s="74"/>
      <c r="D47" s="74"/>
      <c r="E47" s="74"/>
      <c r="F47" s="75"/>
    </row>
    <row r="51" spans="8:8" x14ac:dyDescent="0.2">
      <c r="H51" s="1" t="s">
        <v>26</v>
      </c>
    </row>
    <row r="52" spans="8:8" x14ac:dyDescent="0.2">
      <c r="H52" s="1" t="s">
        <v>39</v>
      </c>
    </row>
    <row r="53" spans="8:8" x14ac:dyDescent="0.2">
      <c r="H53" s="1" t="s">
        <v>40</v>
      </c>
    </row>
    <row r="54" spans="8:8" x14ac:dyDescent="0.2">
      <c r="H54" s="1" t="s">
        <v>41</v>
      </c>
    </row>
    <row r="55" spans="8:8" x14ac:dyDescent="0.2">
      <c r="H55" s="1" t="s">
        <v>42</v>
      </c>
    </row>
    <row r="56" spans="8:8" x14ac:dyDescent="0.2">
      <c r="H56" s="1" t="s">
        <v>43</v>
      </c>
    </row>
  </sheetData>
  <sheetProtection formatColumns="0" formatRows="0"/>
  <mergeCells count="57">
    <mergeCell ref="F40:F41"/>
    <mergeCell ref="A35:B35"/>
    <mergeCell ref="F36:F37"/>
    <mergeCell ref="F34:F35"/>
    <mergeCell ref="A47:F47"/>
    <mergeCell ref="E27:E28"/>
    <mergeCell ref="A44:F44"/>
    <mergeCell ref="A45:F45"/>
    <mergeCell ref="F27:F28"/>
    <mergeCell ref="C36:D37"/>
    <mergeCell ref="A30:D30"/>
    <mergeCell ref="A31:D31"/>
    <mergeCell ref="A32:D33"/>
    <mergeCell ref="E32:E33"/>
    <mergeCell ref="F32:F33"/>
    <mergeCell ref="A46:F46"/>
    <mergeCell ref="C34:E35"/>
    <mergeCell ref="A42:B43"/>
    <mergeCell ref="A27:A28"/>
    <mergeCell ref="F42:F43"/>
    <mergeCell ref="F38:F39"/>
    <mergeCell ref="A37:B37"/>
    <mergeCell ref="A34:B34"/>
    <mergeCell ref="E36:E37"/>
    <mergeCell ref="A1:B1"/>
    <mergeCell ref="C11:F11"/>
    <mergeCell ref="C9:F9"/>
    <mergeCell ref="C7:F7"/>
    <mergeCell ref="C5:F5"/>
    <mergeCell ref="C1:F1"/>
    <mergeCell ref="C6:F6"/>
    <mergeCell ref="C8:F8"/>
    <mergeCell ref="C2:F2"/>
    <mergeCell ref="B5:B6"/>
    <mergeCell ref="C4:F4"/>
    <mergeCell ref="C3:F3"/>
    <mergeCell ref="A29:D29"/>
    <mergeCell ref="C27:C28"/>
    <mergeCell ref="D27:D28"/>
    <mergeCell ref="C42:E43"/>
    <mergeCell ref="C40:E41"/>
    <mergeCell ref="C38:E39"/>
    <mergeCell ref="A36:B36"/>
    <mergeCell ref="A38:B39"/>
    <mergeCell ref="D17:D23"/>
    <mergeCell ref="C10:F10"/>
    <mergeCell ref="C17:C23"/>
    <mergeCell ref="E17:E23"/>
    <mergeCell ref="C12:F12"/>
    <mergeCell ref="C13:C14"/>
    <mergeCell ref="A15:F15"/>
    <mergeCell ref="A16:F16"/>
    <mergeCell ref="B13:B14"/>
    <mergeCell ref="A7:B10"/>
    <mergeCell ref="A13:A14"/>
    <mergeCell ref="A17:A23"/>
    <mergeCell ref="F17:F23"/>
  </mergeCells>
  <dataValidations count="4">
    <dataValidation type="list" allowBlank="1" showInputMessage="1" showErrorMessage="1" sqref="A47:F47"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6:E37" xr:uid="{00000000-0002-0000-0000-000001000000}">
      <formula1>"0,7,19"</formula1>
    </dataValidation>
    <dataValidation type="list" allowBlank="1" showInputMessage="1" showErrorMessage="1" sqref="B28" xr:uid="{00000000-0002-0000-0000-000003000000}">
      <formula1>$H$51:$H$56</formula1>
    </dataValidation>
    <dataValidation type="list" allowBlank="1" promptTitle="Mengeneinheiten" sqref="D17:D28"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2021-01-07T14:13:19Z</cp:lastPrinted>
  <dcterms:created xsi:type="dcterms:W3CDTF">2019-07-22T13:28:59Z</dcterms:created>
  <dcterms:modified xsi:type="dcterms:W3CDTF">2026-07-16T11:42:50Z</dcterms:modified>
</cp:coreProperties>
</file>