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AA2A2CA-0234-4A16-A4B3-64423F6E4BBE}" xr6:coauthVersionLast="47" xr6:coauthVersionMax="47" xr10:uidLastSave="{00000000-0000-0000-0000-000000000000}"/>
  <bookViews>
    <workbookView xWindow="1950" yWindow="630" windowWidth="22770" windowHeight="17370" xr2:uid="{00000000-000D-0000-FFFF-FFFF00000000}"/>
  </bookViews>
  <sheets>
    <sheet name="DLK_02.06.2026" sheetId="1" r:id="rId1"/>
  </sheets>
  <definedNames>
    <definedName name="_xlnm.Print_Area" localSheetId="0">'DLK_02.06.2026'!$B$1:$O$249</definedName>
    <definedName name="_xlnm.Print_Titles" localSheetId="0">'DLK_02.06.2026'!$6:$6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1" l="1"/>
  <c r="S9" i="1" s="1"/>
  <c r="R7" i="1"/>
  <c r="R9" i="1" s="1"/>
  <c r="S11" i="1" l="1"/>
  <c r="S12" i="1" s="1"/>
  <c r="S14" i="1" s="1"/>
  <c r="S16" i="1" s="1"/>
  <c r="S18" i="1" s="1"/>
  <c r="S20" i="1" s="1"/>
  <c r="R11" i="1"/>
  <c r="R12" i="1" s="1"/>
  <c r="R14" i="1" s="1"/>
  <c r="R16" i="1" s="1"/>
  <c r="R18" i="1" s="1"/>
  <c r="R20" i="1" s="1"/>
  <c r="R22" i="1" s="1"/>
  <c r="R24" i="1" s="1"/>
  <c r="R26" i="1" s="1"/>
  <c r="R28" i="1" s="1"/>
  <c r="R30" i="1" s="1"/>
  <c r="R32" i="1" s="1"/>
  <c r="R34" i="1" s="1"/>
  <c r="R36" i="1" s="1"/>
  <c r="R38" i="1" s="1"/>
  <c r="R40" i="1" s="1"/>
  <c r="R42" i="1" s="1"/>
  <c r="R44" i="1" s="1"/>
  <c r="R46" i="1" s="1"/>
  <c r="R48" i="1" s="1"/>
  <c r="R50" i="1" s="1"/>
  <c r="R52" i="1" s="1"/>
  <c r="R54" i="1" s="1"/>
  <c r="R56" i="1" s="1"/>
  <c r="R57" i="1" s="1"/>
  <c r="R59" i="1" s="1"/>
  <c r="R60" i="1" s="1"/>
  <c r="R62" i="1" s="1"/>
  <c r="R64" i="1" s="1"/>
  <c r="R66" i="1" s="1"/>
  <c r="R68" i="1" s="1"/>
  <c r="R70" i="1" s="1"/>
  <c r="R72" i="1" s="1"/>
  <c r="R74" i="1" s="1"/>
  <c r="R76" i="1" s="1"/>
  <c r="R78" i="1" s="1"/>
  <c r="R80" i="1" s="1"/>
  <c r="R82" i="1" s="1"/>
  <c r="R84" i="1" s="1"/>
  <c r="R86" i="1" s="1"/>
  <c r="R88" i="1" s="1"/>
  <c r="R89" i="1" s="1"/>
  <c r="R91" i="1" s="1"/>
  <c r="R93" i="1" s="1"/>
  <c r="R95" i="1" s="1"/>
  <c r="R97" i="1" s="1"/>
  <c r="R99" i="1" s="1"/>
  <c r="R100" i="1" s="1"/>
  <c r="R102" i="1" s="1"/>
  <c r="R103" i="1" s="1"/>
  <c r="R105" i="1" s="1"/>
  <c r="R107" i="1" s="1"/>
  <c r="R109" i="1" s="1"/>
  <c r="R111" i="1" s="1"/>
  <c r="R113" i="1" s="1"/>
  <c r="R115" i="1" s="1"/>
  <c r="R117" i="1" s="1"/>
  <c r="R118" i="1" s="1"/>
  <c r="R120" i="1" s="1"/>
  <c r="R122" i="1" s="1"/>
  <c r="R124" i="1" s="1"/>
  <c r="R126" i="1" s="1"/>
  <c r="R128" i="1" s="1"/>
  <c r="R130" i="1" s="1"/>
  <c r="R132" i="1" s="1"/>
  <c r="R134" i="1" s="1"/>
  <c r="R136" i="1" s="1"/>
  <c r="R138" i="1" s="1"/>
  <c r="R140" i="1" s="1"/>
  <c r="R142" i="1" s="1"/>
  <c r="R143" i="1" s="1"/>
  <c r="R145" i="1" s="1"/>
  <c r="R147" i="1" s="1"/>
  <c r="R149" i="1" s="1"/>
  <c r="R151" i="1" s="1"/>
  <c r="R153" i="1" s="1"/>
  <c r="R155" i="1" s="1"/>
  <c r="R157" i="1" s="1"/>
  <c r="R159" i="1" s="1"/>
  <c r="R161" i="1" s="1"/>
  <c r="R163" i="1" s="1"/>
  <c r="R165" i="1" s="1"/>
  <c r="R167" i="1" s="1"/>
  <c r="R168" i="1" s="1"/>
  <c r="R170" i="1" s="1"/>
  <c r="R172" i="1" s="1"/>
  <c r="R174" i="1" s="1"/>
  <c r="R175" i="1" s="1"/>
  <c r="O200" i="1"/>
  <c r="O198" i="1"/>
  <c r="O196" i="1"/>
  <c r="O194" i="1"/>
  <c r="O192" i="1"/>
  <c r="O190" i="1"/>
  <c r="N178" i="1"/>
  <c r="H178" i="1"/>
  <c r="H247" i="1" l="1"/>
  <c r="G247" i="1"/>
  <c r="O218" i="1"/>
  <c r="O216" i="1"/>
  <c r="O212" i="1"/>
  <c r="O210" i="1"/>
  <c r="H226" i="1"/>
  <c r="N226" i="1"/>
  <c r="N186" i="1" l="1"/>
  <c r="H186" i="1"/>
  <c r="N184" i="1" l="1"/>
  <c r="H184" i="1"/>
  <c r="N182" i="1"/>
  <c r="H182" i="1"/>
  <c r="O88" i="1" l="1"/>
  <c r="O99" i="1" s="1"/>
  <c r="N88" i="1"/>
  <c r="O52" i="1"/>
  <c r="O50" i="1"/>
  <c r="O44" i="1"/>
  <c r="O42" i="1"/>
  <c r="O40" i="1"/>
  <c r="O38" i="1"/>
  <c r="O36" i="1"/>
  <c r="O30" i="1"/>
  <c r="O28" i="1"/>
  <c r="O26" i="1"/>
  <c r="O24" i="1"/>
  <c r="O22" i="1"/>
  <c r="S22" i="1" s="1"/>
  <c r="S24" i="1" s="1"/>
  <c r="O174" i="1"/>
  <c r="O167" i="1"/>
  <c r="O142" i="1"/>
  <c r="O117" i="1"/>
  <c r="O102" i="1"/>
  <c r="O59" i="1"/>
  <c r="O11" i="1"/>
  <c r="H172" i="1"/>
  <c r="H174" i="1" s="1"/>
  <c r="H165" i="1"/>
  <c r="H163" i="1"/>
  <c r="H161" i="1"/>
  <c r="H159" i="1"/>
  <c r="H157" i="1"/>
  <c r="H155" i="1"/>
  <c r="H153" i="1"/>
  <c r="H151" i="1"/>
  <c r="H149" i="1"/>
  <c r="H147" i="1"/>
  <c r="H140" i="1"/>
  <c r="H138" i="1"/>
  <c r="H136" i="1"/>
  <c r="H134" i="1"/>
  <c r="H132" i="1"/>
  <c r="H130" i="1"/>
  <c r="H128" i="1"/>
  <c r="H126" i="1"/>
  <c r="H124" i="1"/>
  <c r="H122" i="1"/>
  <c r="M140" i="1"/>
  <c r="M138" i="1"/>
  <c r="M136" i="1"/>
  <c r="M134" i="1"/>
  <c r="M132" i="1"/>
  <c r="M130" i="1"/>
  <c r="M111" i="1"/>
  <c r="H111" i="1"/>
  <c r="H115" i="1"/>
  <c r="H113" i="1"/>
  <c r="H109" i="1"/>
  <c r="H107" i="1"/>
  <c r="H97" i="1"/>
  <c r="M93" i="1"/>
  <c r="H93" i="1"/>
  <c r="M91" i="1"/>
  <c r="H91" i="1"/>
  <c r="H100" i="1"/>
  <c r="H102" i="1" s="1"/>
  <c r="H180" i="1"/>
  <c r="H176" i="1"/>
  <c r="H170" i="1"/>
  <c r="H168" i="1"/>
  <c r="H145" i="1"/>
  <c r="H143" i="1"/>
  <c r="H120" i="1"/>
  <c r="H118" i="1"/>
  <c r="H105" i="1"/>
  <c r="H103" i="1"/>
  <c r="H95" i="1"/>
  <c r="H89" i="1"/>
  <c r="H62" i="1"/>
  <c r="H64" i="1"/>
  <c r="H66" i="1"/>
  <c r="H68" i="1"/>
  <c r="H70" i="1"/>
  <c r="H72" i="1"/>
  <c r="H74" i="1"/>
  <c r="H76" i="1"/>
  <c r="H78" i="1"/>
  <c r="H80" i="1"/>
  <c r="H82" i="1"/>
  <c r="H84" i="1"/>
  <c r="H86" i="1"/>
  <c r="H60" i="1"/>
  <c r="H57" i="1"/>
  <c r="H59" i="1" s="1"/>
  <c r="M48" i="1"/>
  <c r="H48" i="1"/>
  <c r="M34" i="1"/>
  <c r="H34" i="1"/>
  <c r="M32" i="1"/>
  <c r="H32" i="1"/>
  <c r="H14" i="1"/>
  <c r="H16" i="1"/>
  <c r="H18" i="1"/>
  <c r="H20" i="1"/>
  <c r="H46" i="1"/>
  <c r="H54" i="1"/>
  <c r="H12" i="1"/>
  <c r="H9" i="1"/>
  <c r="F238" i="1" s="1"/>
  <c r="H7" i="1"/>
  <c r="F236" i="1" s="1"/>
  <c r="N228" i="1"/>
  <c r="H231" i="1" l="1"/>
  <c r="F243" i="1" s="1"/>
  <c r="S26" i="1"/>
  <c r="S28" i="1" s="1"/>
  <c r="S30" i="1" s="1"/>
  <c r="S32" i="1" s="1"/>
  <c r="S34" i="1" s="1"/>
  <c r="S36" i="1" s="1"/>
  <c r="S38" i="1" s="1"/>
  <c r="S40" i="1" s="1"/>
  <c r="S42" i="1" s="1"/>
  <c r="S44" i="1" s="1"/>
  <c r="S46" i="1" s="1"/>
  <c r="S48" i="1" s="1"/>
  <c r="S50" i="1" s="1"/>
  <c r="S52" i="1" s="1"/>
  <c r="S54" i="1" s="1"/>
  <c r="S56" i="1" s="1"/>
  <c r="S57" i="1" s="1"/>
  <c r="S59" i="1" s="1"/>
  <c r="S60" i="1" s="1"/>
  <c r="S62" i="1" s="1"/>
  <c r="S64" i="1" s="1"/>
  <c r="S66" i="1" s="1"/>
  <c r="S68" i="1" s="1"/>
  <c r="S70" i="1" s="1"/>
  <c r="S72" i="1" s="1"/>
  <c r="S74" i="1" s="1"/>
  <c r="S76" i="1" s="1"/>
  <c r="S78" i="1" s="1"/>
  <c r="S80" i="1" s="1"/>
  <c r="S82" i="1" s="1"/>
  <c r="S84" i="1" s="1"/>
  <c r="S86" i="1" s="1"/>
  <c r="S88" i="1" s="1"/>
  <c r="S89" i="1" s="1"/>
  <c r="S91" i="1" s="1"/>
  <c r="S93" i="1" s="1"/>
  <c r="S95" i="1" s="1"/>
  <c r="S97" i="1" s="1"/>
  <c r="S99" i="1" s="1"/>
  <c r="S100" i="1" s="1"/>
  <c r="S102" i="1" s="1"/>
  <c r="S103" i="1" s="1"/>
  <c r="S105" i="1" s="1"/>
  <c r="S107" i="1" s="1"/>
  <c r="S109" i="1" s="1"/>
  <c r="S111" i="1" s="1"/>
  <c r="S113" i="1" s="1"/>
  <c r="S115" i="1" s="1"/>
  <c r="S117" i="1" s="1"/>
  <c r="S118" i="1" s="1"/>
  <c r="S120" i="1" s="1"/>
  <c r="S122" i="1" s="1"/>
  <c r="S124" i="1" s="1"/>
  <c r="S126" i="1" s="1"/>
  <c r="S128" i="1" s="1"/>
  <c r="S130" i="1" s="1"/>
  <c r="S132" i="1" s="1"/>
  <c r="S134" i="1" s="1"/>
  <c r="S136" i="1" s="1"/>
  <c r="S138" i="1" s="1"/>
  <c r="S140" i="1" s="1"/>
  <c r="S142" i="1" s="1"/>
  <c r="S143" i="1" s="1"/>
  <c r="S145" i="1" s="1"/>
  <c r="S147" i="1" s="1"/>
  <c r="S149" i="1" s="1"/>
  <c r="S151" i="1" s="1"/>
  <c r="S153" i="1" s="1"/>
  <c r="S155" i="1" s="1"/>
  <c r="S157" i="1" s="1"/>
  <c r="S159" i="1" s="1"/>
  <c r="S161" i="1" s="1"/>
  <c r="S163" i="1" s="1"/>
  <c r="S165" i="1" s="1"/>
  <c r="S167" i="1" s="1"/>
  <c r="S168" i="1" s="1"/>
  <c r="S170" i="1" s="1"/>
  <c r="S172" i="1" s="1"/>
  <c r="S174" i="1" s="1"/>
  <c r="S175" i="1" s="1"/>
  <c r="S176" i="1" s="1"/>
  <c r="S178" i="1" s="1"/>
  <c r="S180" i="1" s="1"/>
  <c r="S182" i="1" s="1"/>
  <c r="S184" i="1" s="1"/>
  <c r="S186" i="1" s="1"/>
  <c r="H236" i="1"/>
  <c r="H237" i="1" s="1"/>
  <c r="H238" i="1" s="1"/>
  <c r="H239" i="1" s="1"/>
  <c r="H11" i="1"/>
  <c r="H233" i="1" s="1"/>
  <c r="H88" i="1"/>
  <c r="H167" i="1"/>
  <c r="H99" i="1"/>
  <c r="H117" i="1"/>
  <c r="H142" i="1"/>
  <c r="O56" i="1"/>
  <c r="H56" i="1"/>
  <c r="B12" i="1"/>
  <c r="B14" i="1" s="1"/>
  <c r="B16" i="1" s="1"/>
  <c r="B18" i="1" s="1"/>
  <c r="B20" i="1" s="1"/>
  <c r="H232" i="1" l="1"/>
  <c r="F240" i="1" s="1"/>
  <c r="B36" i="1"/>
  <c r="B38" i="1" s="1"/>
  <c r="B40" i="1" s="1"/>
  <c r="B42" i="1" s="1"/>
  <c r="B44" i="1" s="1"/>
  <c r="B46" i="1" s="1"/>
  <c r="B48" i="1" s="1"/>
  <c r="B22" i="1"/>
  <c r="B24" i="1" s="1"/>
  <c r="B26" i="1" s="1"/>
  <c r="B28" i="1" s="1"/>
  <c r="B30" i="1" s="1"/>
  <c r="B32" i="1" s="1"/>
  <c r="B34" i="1" s="1"/>
  <c r="M62" i="1"/>
  <c r="M64" i="1"/>
  <c r="M66" i="1"/>
  <c r="M68" i="1"/>
  <c r="M70" i="1"/>
  <c r="M72" i="1"/>
  <c r="M74" i="1"/>
  <c r="M76" i="1"/>
  <c r="M78" i="1"/>
  <c r="M80" i="1"/>
  <c r="M82" i="1"/>
  <c r="M84" i="1"/>
  <c r="M86" i="1"/>
  <c r="F245" i="1" l="1"/>
  <c r="F247" i="1" s="1"/>
  <c r="H240" i="1"/>
  <c r="H241" i="1" s="1"/>
  <c r="H242" i="1" s="1"/>
  <c r="H243" i="1" s="1"/>
  <c r="B50" i="1"/>
  <c r="B52" i="1" s="1"/>
  <c r="B54" i="1" s="1"/>
  <c r="O202" i="1"/>
  <c r="O204" i="1"/>
  <c r="O206" i="1"/>
  <c r="O208" i="1"/>
  <c r="O214" i="1"/>
  <c r="O220" i="1"/>
  <c r="O222" i="1"/>
  <c r="O224" i="1"/>
  <c r="O188" i="1"/>
  <c r="N180" i="1"/>
  <c r="N176" i="1"/>
  <c r="N102" i="1"/>
  <c r="N117" i="1"/>
  <c r="N174" i="1"/>
  <c r="M172" i="1"/>
  <c r="M170" i="1"/>
  <c r="M168" i="1"/>
  <c r="M165" i="1"/>
  <c r="M163" i="1"/>
  <c r="M161" i="1"/>
  <c r="M159" i="1"/>
  <c r="M157" i="1"/>
  <c r="M155" i="1"/>
  <c r="M153" i="1"/>
  <c r="M151" i="1"/>
  <c r="M149" i="1"/>
  <c r="M147" i="1"/>
  <c r="M145" i="1"/>
  <c r="M143" i="1"/>
  <c r="N142" i="1"/>
  <c r="M120" i="1"/>
  <c r="M122" i="1"/>
  <c r="M124" i="1"/>
  <c r="M126" i="1"/>
  <c r="M128" i="1"/>
  <c r="M118" i="1"/>
  <c r="M113" i="1"/>
  <c r="M109" i="1"/>
  <c r="M107" i="1"/>
  <c r="M105" i="1"/>
  <c r="M103" i="1"/>
  <c r="M117" i="1" s="1"/>
  <c r="M100" i="1"/>
  <c r="N56" i="1"/>
  <c r="N59" i="1"/>
  <c r="M97" i="1"/>
  <c r="M95" i="1"/>
  <c r="M89" i="1"/>
  <c r="M60" i="1"/>
  <c r="M88" i="1" s="1"/>
  <c r="M57" i="1"/>
  <c r="M20" i="1"/>
  <c r="M46" i="1"/>
  <c r="M54" i="1"/>
  <c r="M12" i="1"/>
  <c r="M56" i="1" s="1"/>
  <c r="M9" i="1"/>
  <c r="M7" i="1"/>
  <c r="Q7" i="1" s="1"/>
  <c r="Q9" i="1" l="1"/>
  <c r="Q11" i="1" s="1"/>
  <c r="Q12" i="1" s="1"/>
  <c r="Q14" i="1" s="1"/>
  <c r="Q16" i="1" s="1"/>
  <c r="Q18" i="1" s="1"/>
  <c r="Q20" i="1" s="1"/>
  <c r="Q22" i="1" s="1"/>
  <c r="Q24" i="1" s="1"/>
  <c r="Q26" i="1" s="1"/>
  <c r="Q28" i="1" s="1"/>
  <c r="Q30" i="1" s="1"/>
  <c r="Q32" i="1" s="1"/>
  <c r="Q34" i="1" s="1"/>
  <c r="Q36" i="1" s="1"/>
  <c r="Q38" i="1" s="1"/>
  <c r="Q40" i="1" s="1"/>
  <c r="Q42" i="1" s="1"/>
  <c r="Q44" i="1" s="1"/>
  <c r="Q46" i="1" s="1"/>
  <c r="Q48" i="1" s="1"/>
  <c r="Q50" i="1" s="1"/>
  <c r="Q52" i="1" s="1"/>
  <c r="Q54" i="1" s="1"/>
  <c r="Q56" i="1" s="1"/>
  <c r="Q57" i="1" s="1"/>
  <c r="Q59" i="1" s="1"/>
  <c r="Q60" i="1" s="1"/>
  <c r="Q62" i="1" s="1"/>
  <c r="Q64" i="1" s="1"/>
  <c r="Q66" i="1" s="1"/>
  <c r="Q68" i="1" s="1"/>
  <c r="Q70" i="1" s="1"/>
  <c r="Q72" i="1" s="1"/>
  <c r="Q74" i="1" s="1"/>
  <c r="Q76" i="1" s="1"/>
  <c r="Q78" i="1" s="1"/>
  <c r="Q80" i="1" s="1"/>
  <c r="Q82" i="1" s="1"/>
  <c r="Q84" i="1" s="1"/>
  <c r="Q86" i="1" s="1"/>
  <c r="Q88" i="1" s="1"/>
  <c r="Q89" i="1" s="1"/>
  <c r="Q91" i="1" s="1"/>
  <c r="Q93" i="1" s="1"/>
  <c r="Q95" i="1" s="1"/>
  <c r="Q97" i="1" s="1"/>
  <c r="Q99" i="1" s="1"/>
  <c r="Q100" i="1" s="1"/>
  <c r="Q102" i="1" s="1"/>
  <c r="Q103" i="1" s="1"/>
  <c r="Q105" i="1" s="1"/>
  <c r="Q107" i="1" s="1"/>
  <c r="Q109" i="1" s="1"/>
  <c r="Q111" i="1" s="1"/>
  <c r="Q113" i="1" s="1"/>
  <c r="Q115" i="1" s="1"/>
  <c r="Q117" i="1" s="1"/>
  <c r="Q118" i="1" s="1"/>
  <c r="Q120" i="1" s="1"/>
  <c r="Q122" i="1" s="1"/>
  <c r="Q124" i="1" s="1"/>
  <c r="Q126" i="1" s="1"/>
  <c r="Q128" i="1" s="1"/>
  <c r="Q130" i="1" s="1"/>
  <c r="Q132" i="1" s="1"/>
  <c r="Q134" i="1" s="1"/>
  <c r="Q136" i="1" s="1"/>
  <c r="Q138" i="1" s="1"/>
  <c r="Q140" i="1" s="1"/>
  <c r="Q142" i="1" s="1"/>
  <c r="Q143" i="1" s="1"/>
  <c r="Q145" i="1" s="1"/>
  <c r="Q147" i="1" s="1"/>
  <c r="Q149" i="1" s="1"/>
  <c r="Q151" i="1" s="1"/>
  <c r="Q153" i="1" s="1"/>
  <c r="Q155" i="1" s="1"/>
  <c r="Q157" i="1" s="1"/>
  <c r="Q159" i="1" s="1"/>
  <c r="Q161" i="1" s="1"/>
  <c r="Q163" i="1" s="1"/>
  <c r="Q165" i="1" s="1"/>
  <c r="Q167" i="1" s="1"/>
  <c r="Q168" i="1" s="1"/>
  <c r="Q170" i="1" s="1"/>
  <c r="Q172" i="1" s="1"/>
  <c r="Q174" i="1" s="1"/>
  <c r="Q175" i="1" s="1"/>
  <c r="Q176" i="1" s="1"/>
  <c r="Q178" i="1" s="1"/>
  <c r="Q180" i="1" s="1"/>
  <c r="Q182" i="1" s="1"/>
  <c r="Q184" i="1" s="1"/>
  <c r="Q186" i="1" s="1"/>
  <c r="Q188" i="1" s="1"/>
  <c r="Q190" i="1" s="1"/>
  <c r="Q192" i="1" s="1"/>
  <c r="Q194" i="1" s="1"/>
  <c r="Q196" i="1" s="1"/>
  <c r="Q198" i="1" s="1"/>
  <c r="Q200" i="1" s="1"/>
  <c r="Q202" i="1" s="1"/>
  <c r="Q204" i="1" s="1"/>
  <c r="Q206" i="1" s="1"/>
  <c r="Q208" i="1" s="1"/>
  <c r="Q210" i="1" s="1"/>
  <c r="Q212" i="1" s="1"/>
  <c r="Q214" i="1" s="1"/>
  <c r="Q216" i="1" s="1"/>
  <c r="Q218" i="1" s="1"/>
  <c r="Q220" i="1" s="1"/>
  <c r="Q222" i="1" s="1"/>
  <c r="Q224" i="1" s="1"/>
  <c r="Q226" i="1" s="1"/>
  <c r="Q228" i="1" s="1"/>
  <c r="Q231" i="1" s="1"/>
  <c r="M142" i="1"/>
  <c r="M167" i="1"/>
  <c r="R176" i="1"/>
  <c r="R178" i="1" s="1"/>
  <c r="R180" i="1" s="1"/>
  <c r="R182" i="1" s="1"/>
  <c r="R184" i="1" s="1"/>
  <c r="R186" i="1" s="1"/>
  <c r="R188" i="1" s="1"/>
  <c r="R190" i="1" s="1"/>
  <c r="R192" i="1" s="1"/>
  <c r="R194" i="1" s="1"/>
  <c r="R196" i="1" s="1"/>
  <c r="R198" i="1" s="1"/>
  <c r="R200" i="1" s="1"/>
  <c r="R202" i="1" s="1"/>
  <c r="R204" i="1" s="1"/>
  <c r="R206" i="1" s="1"/>
  <c r="R208" i="1" s="1"/>
  <c r="R210" i="1" s="1"/>
  <c r="R212" i="1" s="1"/>
  <c r="R214" i="1" s="1"/>
  <c r="R216" i="1" s="1"/>
  <c r="R218" i="1" s="1"/>
  <c r="R220" i="1" s="1"/>
  <c r="R222" i="1" s="1"/>
  <c r="R224" i="1" s="1"/>
  <c r="R226" i="1" s="1"/>
  <c r="R228" i="1" s="1"/>
  <c r="R231" i="1" s="1"/>
  <c r="O230" i="1"/>
  <c r="O231" i="1" s="1"/>
  <c r="S188" i="1"/>
  <c r="S190" i="1" s="1"/>
  <c r="S192" i="1" s="1"/>
  <c r="S194" i="1" s="1"/>
  <c r="S196" i="1" s="1"/>
  <c r="S198" i="1" s="1"/>
  <c r="S200" i="1" s="1"/>
  <c r="S202" i="1" s="1"/>
  <c r="S204" i="1" s="1"/>
  <c r="S206" i="1" s="1"/>
  <c r="S208" i="1" s="1"/>
  <c r="S210" i="1" s="1"/>
  <c r="S212" i="1" s="1"/>
  <c r="S214" i="1" s="1"/>
  <c r="S216" i="1" s="1"/>
  <c r="S218" i="1" s="1"/>
  <c r="S220" i="1" s="1"/>
  <c r="S222" i="1" s="1"/>
  <c r="S224" i="1" s="1"/>
  <c r="S226" i="1" s="1"/>
  <c r="S228" i="1" s="1"/>
  <c r="S231" i="1" s="1"/>
  <c r="M11" i="1"/>
  <c r="M233" i="1" s="1"/>
  <c r="M174" i="1"/>
  <c r="M232" i="1" s="1"/>
  <c r="M99" i="1"/>
  <c r="M59" i="1"/>
  <c r="M102" i="1"/>
  <c r="M236" i="1" l="1"/>
  <c r="M237" i="1" l="1"/>
  <c r="N167" i="1" l="1"/>
  <c r="N11" i="1"/>
  <c r="B57" i="1" l="1"/>
  <c r="B60" i="1" s="1"/>
  <c r="N99" i="1"/>
  <c r="N231" i="1" s="1"/>
  <c r="N236" i="1" l="1"/>
  <c r="O236" i="1" s="1"/>
  <c r="O237" i="1" s="1"/>
  <c r="O238" i="1" s="1"/>
  <c r="B62" i="1"/>
  <c r="B64" i="1" s="1"/>
  <c r="B66" i="1" s="1"/>
  <c r="B68" i="1" s="1"/>
  <c r="B70" i="1" s="1"/>
  <c r="B72" i="1" s="1"/>
  <c r="B74" i="1" s="1"/>
  <c r="B76" i="1" s="1"/>
  <c r="B78" i="1" s="1"/>
  <c r="B80" i="1" s="1"/>
  <c r="B82" i="1" s="1"/>
  <c r="B84" i="1" s="1"/>
  <c r="B86" i="1" s="1"/>
  <c r="B89" i="1" s="1"/>
  <c r="B91" i="1" s="1"/>
  <c r="B93" i="1" s="1"/>
  <c r="B95" i="1" s="1"/>
  <c r="M238" i="1"/>
  <c r="M239" i="1" s="1"/>
  <c r="M240" i="1" s="1"/>
  <c r="N237" i="1" l="1"/>
  <c r="N238" i="1" s="1"/>
  <c r="N239" i="1" s="1"/>
  <c r="B97" i="1"/>
  <c r="N240" i="1" l="1"/>
  <c r="O239" i="1"/>
  <c r="O240" i="1" s="1"/>
  <c r="B100" i="1"/>
  <c r="B103" i="1" s="1"/>
  <c r="B105" i="1" s="1"/>
  <c r="B107" i="1" s="1"/>
  <c r="B109" i="1" s="1"/>
  <c r="B111" i="1" s="1"/>
  <c r="B113" i="1" s="1"/>
  <c r="B115" i="1" l="1"/>
  <c r="B118" i="1" l="1"/>
  <c r="B120" i="1" s="1"/>
  <c r="B122" i="1" s="1"/>
  <c r="B124" i="1" s="1"/>
  <c r="B126" i="1" s="1"/>
  <c r="B128" i="1" s="1"/>
  <c r="B130" i="1" s="1"/>
  <c r="B132" i="1" s="1"/>
  <c r="B134" i="1" s="1"/>
  <c r="B136" i="1" s="1"/>
  <c r="B138" i="1" s="1"/>
  <c r="B140" i="1" s="1"/>
  <c r="B143" i="1" l="1"/>
  <c r="B145" i="1" s="1"/>
  <c r="B147" i="1" s="1"/>
  <c r="B149" i="1" s="1"/>
  <c r="B151" i="1" s="1"/>
  <c r="B153" i="1" s="1"/>
  <c r="B155" i="1" s="1"/>
  <c r="B157" i="1" s="1"/>
  <c r="B159" i="1" s="1"/>
  <c r="B161" i="1" s="1"/>
  <c r="B163" i="1" s="1"/>
  <c r="B165" i="1" l="1"/>
  <c r="B168" i="1" s="1"/>
  <c r="B170" i="1" s="1"/>
  <c r="B172" i="1" s="1"/>
  <c r="B176" i="1" s="1"/>
  <c r="B178" i="1" s="1"/>
  <c r="B180" i="1" s="1"/>
  <c r="B182" i="1" l="1"/>
  <c r="B184" i="1" s="1"/>
  <c r="B186" i="1" l="1"/>
  <c r="B188" i="1" s="1"/>
  <c r="B202" i="1" l="1"/>
  <c r="B204" i="1" s="1"/>
  <c r="B206" i="1" s="1"/>
  <c r="B208" i="1" s="1"/>
  <c r="B210" i="1" s="1"/>
  <c r="B190" i="1"/>
  <c r="B192" i="1" s="1"/>
  <c r="B194" i="1" s="1"/>
  <c r="B196" i="1" s="1"/>
  <c r="B198" i="1" s="1"/>
  <c r="B200" i="1" s="1"/>
  <c r="B214" i="1"/>
  <c r="B220" i="1" s="1"/>
  <c r="B222" i="1" s="1"/>
  <c r="B224" i="1" s="1"/>
  <c r="B226" i="1" s="1"/>
  <c r="B228" i="1" s="1"/>
  <c r="B212" i="1" l="1"/>
  <c r="B218" i="1" s="1"/>
  <c r="B216" i="1"/>
</calcChain>
</file>

<file path=xl/sharedStrings.xml><?xml version="1.0" encoding="utf-8"?>
<sst xmlns="http://schemas.openxmlformats.org/spreadsheetml/2006/main" count="734" uniqueCount="328">
  <si>
    <t>Pos.</t>
  </si>
  <si>
    <t>Typ</t>
  </si>
  <si>
    <t>Bezeichnung / Beschreibung</t>
  </si>
  <si>
    <t>Einzelpreis
(Netto)</t>
  </si>
  <si>
    <t>Gesamtsumme netto</t>
  </si>
  <si>
    <t>Gesamtsumme brutto</t>
  </si>
  <si>
    <t>Endsumme</t>
  </si>
  <si>
    <t>Skonto</t>
  </si>
  <si>
    <t>1.01</t>
  </si>
  <si>
    <t>1.02</t>
  </si>
  <si>
    <t>1.03</t>
  </si>
  <si>
    <t>1.04</t>
  </si>
  <si>
    <t>1.05</t>
  </si>
  <si>
    <t>1.06</t>
  </si>
  <si>
    <t>1.07</t>
  </si>
  <si>
    <t>1.08</t>
  </si>
  <si>
    <t>1.09</t>
  </si>
  <si>
    <t>(Beistellung durch Auftraggeber)</t>
  </si>
  <si>
    <t>1.10</t>
  </si>
  <si>
    <t>Zwischensumme Fahrgestell und Aufbau</t>
  </si>
  <si>
    <t>Zwischensumme Beladung Gruppe 1</t>
  </si>
  <si>
    <t>2.01</t>
  </si>
  <si>
    <t>Zwischensumme Beladung Gruppe 2</t>
  </si>
  <si>
    <t>3.01</t>
  </si>
  <si>
    <t>3.02</t>
  </si>
  <si>
    <t>3.03</t>
  </si>
  <si>
    <t>3.04</t>
  </si>
  <si>
    <t>3.05</t>
  </si>
  <si>
    <t>3.06</t>
  </si>
  <si>
    <t>3.07</t>
  </si>
  <si>
    <t>3.08</t>
  </si>
  <si>
    <t>3.09</t>
  </si>
  <si>
    <t>3.10</t>
  </si>
  <si>
    <t>3.11</t>
  </si>
  <si>
    <t>3.12</t>
  </si>
  <si>
    <t>3.13</t>
  </si>
  <si>
    <t>3.14</t>
  </si>
  <si>
    <t>4.01</t>
  </si>
  <si>
    <t>4.02</t>
  </si>
  <si>
    <t>4.03</t>
  </si>
  <si>
    <t>5.01</t>
  </si>
  <si>
    <t>6.01</t>
  </si>
  <si>
    <t>6.02</t>
  </si>
  <si>
    <t>6.03</t>
  </si>
  <si>
    <t>6.04</t>
  </si>
  <si>
    <t>6.05</t>
  </si>
  <si>
    <t>6.06</t>
  </si>
  <si>
    <t>7.01</t>
  </si>
  <si>
    <t>7.02</t>
  </si>
  <si>
    <t>7.03</t>
  </si>
  <si>
    <t>7.04</t>
  </si>
  <si>
    <t>7.05</t>
  </si>
  <si>
    <t>7.06</t>
  </si>
  <si>
    <t>8.01</t>
  </si>
  <si>
    <t>8.02</t>
  </si>
  <si>
    <t>8.03</t>
  </si>
  <si>
    <t>8.04</t>
  </si>
  <si>
    <t>8.05</t>
  </si>
  <si>
    <t>8.06</t>
  </si>
  <si>
    <t>8.07</t>
  </si>
  <si>
    <t>8.08</t>
  </si>
  <si>
    <t>8.09</t>
  </si>
  <si>
    <t>8.10</t>
  </si>
  <si>
    <t>8.11</t>
  </si>
  <si>
    <t>8.12</t>
  </si>
  <si>
    <t>9.01</t>
  </si>
  <si>
    <t>9.02</t>
  </si>
  <si>
    <t>9.03</t>
  </si>
  <si>
    <t>Zwischensumme Beladung Gruppe 8</t>
  </si>
  <si>
    <t>Zwischensumme Beladung Gruppe 9</t>
  </si>
  <si>
    <t>Kupplungsschlüssel ABC</t>
  </si>
  <si>
    <t>Zwischensumme Beladung Gruppe 4</t>
  </si>
  <si>
    <t>Zwischensumme Beladung Gruppe 5</t>
  </si>
  <si>
    <t>Zwischensumme Beladung Gruppe 3</t>
  </si>
  <si>
    <t>Zwischensumme Beladung Gruppe 6</t>
  </si>
  <si>
    <t>Zwischensumme Beladung Gruppe 7</t>
  </si>
  <si>
    <t>Optionen
(Netto)</t>
  </si>
  <si>
    <t>Gesamtpreis
(Netto</t>
  </si>
  <si>
    <t>Stück</t>
  </si>
  <si>
    <t>Paar</t>
  </si>
  <si>
    <t>Satz</t>
  </si>
  <si>
    <t>Druckschlauch B 75-5-KL 1-K-L1</t>
  </si>
  <si>
    <t>Druckschlauch B 75-20-KL 1-K-L1</t>
  </si>
  <si>
    <t>Druckschlauch C 42-15-KL 1-K-L2</t>
  </si>
  <si>
    <t>B-C Übergangsstück</t>
  </si>
  <si>
    <t>C-D Übergangsstück</t>
  </si>
  <si>
    <t>Verteiler B-CBC (V) mit Übergangsstück an Kette</t>
  </si>
  <si>
    <t>Seilschlauchhalter SH 1600-KF</t>
  </si>
  <si>
    <t>Fäll- und Spaltkeil aus Kunststoff</t>
  </si>
  <si>
    <t>ohne Optionen</t>
  </si>
  <si>
    <t>mit Optionen</t>
  </si>
  <si>
    <t xml:space="preserve">zzgl. </t>
  </si>
  <si>
    <t xml:space="preserve">abzgl. </t>
  </si>
  <si>
    <t>MWSt.</t>
  </si>
  <si>
    <t>FG</t>
  </si>
  <si>
    <t>Aufbau</t>
  </si>
  <si>
    <t>ME</t>
  </si>
  <si>
    <t>An-zahl</t>
  </si>
  <si>
    <t>Bolzenschneider mit 12 mm Schneidleistung</t>
  </si>
  <si>
    <t xml:space="preserve">Zwischensumme der Optionen </t>
  </si>
  <si>
    <t>Norm</t>
  </si>
  <si>
    <t>geplanter
Lagerort</t>
  </si>
  <si>
    <t>Drehleiter (DLAK 23/12)</t>
  </si>
  <si>
    <t>DIN EN ISO 20471</t>
  </si>
  <si>
    <t>Gesamtmasse
in kg</t>
  </si>
  <si>
    <t>DIN EN 137</t>
  </si>
  <si>
    <t>DIN EN 136</t>
  </si>
  <si>
    <t>DIN EN 14387</t>
  </si>
  <si>
    <t>Atemanschluss Klasse 3 (Vollmaske; in der für die Feuerwehr anerkannten Ausführung)</t>
  </si>
  <si>
    <t>Kombinationsfilter A2B2E2K2P3</t>
  </si>
  <si>
    <t>DIN EN 381-5</t>
  </si>
  <si>
    <t>1.05a</t>
  </si>
  <si>
    <t>1.05b</t>
  </si>
  <si>
    <t>1.05c</t>
  </si>
  <si>
    <t>1.05d</t>
  </si>
  <si>
    <t>1.05e</t>
  </si>
  <si>
    <t>KG</t>
  </si>
  <si>
    <t>G</t>
  </si>
  <si>
    <t>O</t>
  </si>
  <si>
    <t>DGUV Vorschrift 47, DIN EN 352,
DIN EN 397,
DIN EN 1731</t>
  </si>
  <si>
    <t>Schnittschutzjacke Gr. 50 für Benutzer von handgeführten Kettensägen, Farbe: Warnfarbe</t>
  </si>
  <si>
    <t>DIN EN 381-11</t>
  </si>
  <si>
    <t>1.07a</t>
  </si>
  <si>
    <t>1.07b</t>
  </si>
  <si>
    <t>1.07c</t>
  </si>
  <si>
    <t>1.07d</t>
  </si>
  <si>
    <t>1.07e</t>
  </si>
  <si>
    <t>1.09a</t>
  </si>
  <si>
    <t>1.09b</t>
  </si>
  <si>
    <t>DIN EN 361</t>
  </si>
  <si>
    <t>DIN EN 455</t>
  </si>
  <si>
    <t>DIN EN 381-7</t>
  </si>
  <si>
    <t>Masse je ME
in kg</t>
  </si>
  <si>
    <t>Schnittschutzhandschuhe, Form B</t>
  </si>
  <si>
    <t>Karton</t>
  </si>
  <si>
    <t>VE mit mindestens 50 Paar Infektionsschutzhandschuhen, Gr. M</t>
  </si>
  <si>
    <t>DIN EN 3 
(alle Teile)</t>
  </si>
  <si>
    <t>DIN 14811</t>
  </si>
  <si>
    <t>Druckschlauch B 75-35-KL 1-K-L1</t>
  </si>
  <si>
    <t>Druckschlauch D 25-5-KL 1-K-L1</t>
  </si>
  <si>
    <t>DIN EN 17407</t>
  </si>
  <si>
    <t>Druckbegrenzungsventil B</t>
  </si>
  <si>
    <t>DIN 14380</t>
  </si>
  <si>
    <t>DIN 14342</t>
  </si>
  <si>
    <t>DIN 14341</t>
  </si>
  <si>
    <t>Hohlstrahlrohr der Funktionskategorie 3 mit Festkupplung C, Durchflußmenge Q ≤235l/min</t>
  </si>
  <si>
    <t xml:space="preserve">Hohlstrahlrohr der Funktionskategorie 2; mit Kupplung Storz D; Durchflussmenge Q von mind. 100 l/min  Unifire 10 Langversion oder gleichwertig </t>
  </si>
  <si>
    <t>DIN EN 15182-2</t>
  </si>
  <si>
    <t>DIN 14828</t>
  </si>
  <si>
    <t>DIN 14822-2</t>
  </si>
  <si>
    <t>DIN EN 15767</t>
  </si>
  <si>
    <t>4.04</t>
  </si>
  <si>
    <t>4.05</t>
  </si>
  <si>
    <t>Feuerwehrleine FL 30-KF, 
verpackt im Feuerwehrleinenbeutel mit Tragleine</t>
  </si>
  <si>
    <t>Schleifkorbtrage, Breite etwa 64 cm, Länge
etwa 215 cm, Höhe etwa 19 cm, Nutzlast
mindestens 200 kg</t>
  </si>
  <si>
    <t>Hubgeschirr (Abseilspinne) für angebotene Schleifkorbtrage als 4-Strang-Gehänge</t>
  </si>
  <si>
    <t>Gerätesatz Absturzsicherung, Nutzung des Materials bis zur Ablegereife mind. 10 Jahre, 
(Hersteller Petzl oder vergleichbar)</t>
  </si>
  <si>
    <t>Gerätesatz Auf- u. Abseilgerät, Nutzung des Materials bis zur Ablegereife mind. 10 Jahre 
(Hersteller Petzl oder vergleichbar)</t>
  </si>
  <si>
    <t>DIN 14920
DIN 14922</t>
  </si>
  <si>
    <t>DIN EN 354</t>
  </si>
  <si>
    <t>-</t>
  </si>
  <si>
    <t>DIN 14800-17</t>
  </si>
  <si>
    <t>DIN 14800-16</t>
  </si>
  <si>
    <t>Notfallrucksack aus Polyestergewebe mit äußerer PVC-Beschichtung (Planengewebe), 250x450x250 mm mit:
- kompletter Inhalt des Verbandkastens K,
- Einmal-Beatmungsbeutel ähnlich Ambu Spur II
  inkl. 2 Masken (Größe 3 und 5),
- Blutdruckmeßgerät (Stethoskop und
  Manschette)</t>
  </si>
  <si>
    <t>DIN 14142</t>
  </si>
  <si>
    <t>ATEX-Sicherheitshandleuchte in LED mit Knickkopf und Kfz-
Ladehalterung</t>
  </si>
  <si>
    <t>Verkehrsleitkegel, voll reflektierend, mind. 500 mm hoch; RA2 GWKIII</t>
  </si>
  <si>
    <t>Warndreieck gemäß StVZO 
(identisch mit Warndreieck vom Fahrgestell)</t>
  </si>
  <si>
    <t>Warnleuchte gemäß StVZO
(identisch mit Warnleuchte vom Fahrgestell)</t>
  </si>
  <si>
    <t>BOS-Handsprechfunkgerät für den Einsatzstellenfunk (1x Nutzung als passiv-plus)</t>
  </si>
  <si>
    <t>betriebsbereite Kennzeichnungsleuchte für den Aufstellpunkt der Drehleiter: LED-Warnleuchte mit umlaufendem Lichtaustritt, mind. IP44, flache Bauform, Lichtfarbe: Orange</t>
  </si>
  <si>
    <t>DIN 14649</t>
  </si>
  <si>
    <t>BAST
TL-Leitkegel</t>
  </si>
  <si>
    <t>6.07</t>
  </si>
  <si>
    <t>Verkehrswarngerät mit beidseitigem Lichtaustritt, mit Signalscheibe mit einem Durchmesser von mind. 150 mm, mit Akku und Ladehalterung, möglichst flache Bauform, mindestens 25 h Betriebsdauer</t>
  </si>
  <si>
    <t>7.07</t>
  </si>
  <si>
    <t>7.08</t>
  </si>
  <si>
    <t>7.09</t>
  </si>
  <si>
    <t>7.10</t>
  </si>
  <si>
    <t>7.11</t>
  </si>
  <si>
    <t>7.12</t>
  </si>
  <si>
    <t>Kanisterbetankungsset für Stromerzeuger, bestehend aus Kraftstoffentnahmegerät und Blechkanister 20l mit Ausgussstutzen</t>
  </si>
  <si>
    <t>Einreißhaken mit Glasfaserstiel und D-Griff, 
Länge 1.800 mm</t>
  </si>
  <si>
    <t xml:space="preserve">Doppelkanister mit Einfüllsystem zur Vermeidung von Überfüllung, mind. 5 l für 2-Takt-Gemisch und 2 l für Kettenöl </t>
  </si>
  <si>
    <t>Motorsägenstropp (Sicherungsseil für Motorsäge)</t>
  </si>
  <si>
    <t>Bindestrang, 2m lang, 8mm Durchmesser</t>
  </si>
  <si>
    <t>Rolle verzinkten Stahldraht, Durchmesser: etwa 1,5mm (Bindedraht), Länge: mind. 10m</t>
  </si>
  <si>
    <t>hochfeste verzinkte Schäkel, geschweifte Form mit Schraubbolzen, Tragfähigkeit 120kN</t>
  </si>
  <si>
    <t>Rundschlinge aus Polyester, Tragfähigkeit einfach direkt ≥40 kN, 4 m Nutzlänge, mit verschiebbarem Kantenschutz</t>
  </si>
  <si>
    <t>DIN EN 1492-2</t>
  </si>
  <si>
    <t>DIN 82101</t>
  </si>
  <si>
    <t>DIN EN 10218-2</t>
  </si>
  <si>
    <t>DIN 7274</t>
  </si>
  <si>
    <t>Schlüsselsatz, bestehend aus:
Neubauschlüssel, Dreikant, Pollerschlüssel</t>
  </si>
  <si>
    <t xml:space="preserve">Spaten 850, jedoch mit Griffstiel CY 900 </t>
  </si>
  <si>
    <t>DIN 20127
DIN 20152</t>
  </si>
  <si>
    <t>Bügelsäge BX</t>
  </si>
  <si>
    <t>DIN 20142</t>
  </si>
  <si>
    <t>Astsäge mit einsteckbarem Teleskopstiel, Sägeblattlänge 350 mm, Teleskopstiel ausziehbar bis 4.000 mm</t>
  </si>
  <si>
    <t>Werkzeugwickel, verlastet in verschlossener Box mind. 200 x 400 mm,  bestehend aus:
bestehend aus:
- 1 Hammer 500 S (Schlosserhammer) DIN 1041
- 1 Fäustel 2 S DIN 6475
- 1 Wapu-Zange 250  
- 1 Zange 180 mit Griffhüllen DIN ISO 5746
- 1 Flachmeißel 300 DIN 6453
- 1 Schraubendreher A-A 1,0 x 5,5 DIN 5265
- 1 Schraubendreher A-A 1,6 x 10 DIN 5265
- 1 Maulschlüssel Satz 6 - 24</t>
  </si>
  <si>
    <t>Feuerwehraxt FA</t>
  </si>
  <si>
    <t>Axt B 2 SB-A (Holzaxt)</t>
  </si>
  <si>
    <t>Tragegeschirr für die einsatzbereite Verlastung von Hebel-/Brechwerkzeug und Spalthammer</t>
  </si>
  <si>
    <t>Spalthammer mit Stiel aus GFK-Werkstoff</t>
  </si>
  <si>
    <t>Multifunktionales, aus einem Stück geschmiedetes Hebel-/ Brechwerkzeug mit folgenden Eigenschaften:- Maximallänge 750mm;- korrosionsbeständiger Stahl- Bruchfestigkeit mind. für ein Zugkraft von 2.500N- auf einer Stielseite Kuhfußklaue in einem Winkel von etwa 30° zum Werkzeugstiel, Klauenspalt mind. 18mm auf größter Breite;- auf der anderen Stielseite keilförmige Querschneide und Dorn in einem Winkel von 90° zueinander und jeweils 90° zum Stiel mit Schlagfläche</t>
  </si>
  <si>
    <t>DIN 5129</t>
  </si>
  <si>
    <t>DIN 7294</t>
  </si>
  <si>
    <t>DIN 14901</t>
  </si>
  <si>
    <t>DIN 1041
DIN 6475
DIN 6453
DIN 5265
DIN ISO 5746</t>
  </si>
  <si>
    <t>Unterlegklötze, für eine elektrisch leitfähige Verbindung zum Boden</t>
  </si>
  <si>
    <t>Unterlegkeil, Größe abgestimmt auf die Reifengröße des Fahrzeugs, klappbar</t>
  </si>
  <si>
    <t>Leerkiste mit Abmessungen mind. 400mm x 600mm x 320mm (LxBxH)</t>
  </si>
  <si>
    <t>Alternativen
(Netto)</t>
  </si>
  <si>
    <t>Anlage 1 - Kosten- und Massenübersicht</t>
  </si>
  <si>
    <t xml:space="preserve">Die Felder mit gelbem Hintergrund sind vom Bieter vollständig auszufüllen!  </t>
  </si>
  <si>
    <t>I</t>
  </si>
  <si>
    <t>Typbezeichnung Aufbau:</t>
  </si>
  <si>
    <t>Hersteller und Typ vom Fahrgestell:</t>
  </si>
  <si>
    <t>Warnkleidung als Weste, Klasse 2 mit Rückenaufschrift "Feuerwehr":</t>
  </si>
  <si>
    <t>Atemschutzgerät, ohne Atemanschluss (in der für die Feuerwehr anerkannten Ausführung):</t>
  </si>
  <si>
    <t>Schutzkleidung als Latzhose Gr. 50 für Benutzer von handgeführten Kettensägen, Form C, Schutzklasse 1:</t>
  </si>
  <si>
    <t xml:space="preserve"> Hersteller, Artikelbezeichnung und Artikel-Nr</t>
  </si>
  <si>
    <t>Wärmebildkamera mit Akku für den Feuerwehreinsatz (Innenangriff) 
- robust und hitzebeständig,
- mit Feuerwehrschutzhandschuhen nach DIN EN 659 bedienbar, 
- Schutzgrad mind. IP 67, 
- Infrarotauflösung von mind. 320 x 240 Pixel, 
- mit Nackenband, 
- mit ausziehbarem Trageband mit Karabiner, 
- mit Kfz-Ladehalterung (für einsatzbereite Lagerung der Kamera in der Kabine)</t>
  </si>
  <si>
    <t xml:space="preserve"> Hersteller, Aufbaubezeichnung</t>
  </si>
  <si>
    <t xml:space="preserve"> Herstellername und Typbezeichnung</t>
  </si>
  <si>
    <t>O 01</t>
  </si>
  <si>
    <t>O 02</t>
  </si>
  <si>
    <t>Schlüsseltresor mit Zahlenkombinationsschloss</t>
  </si>
  <si>
    <t>O 03</t>
  </si>
  <si>
    <t>Kamerasystem für Abstützung</t>
  </si>
  <si>
    <t>O 04</t>
  </si>
  <si>
    <t>System für sofortigen Korbeinstieg</t>
  </si>
  <si>
    <t>O 05</t>
  </si>
  <si>
    <t>Videobildübertragung Rettungskorb</t>
  </si>
  <si>
    <t>O 06</t>
  </si>
  <si>
    <t>O 07</t>
  </si>
  <si>
    <t>O 08</t>
  </si>
  <si>
    <t>O 09</t>
  </si>
  <si>
    <t>O 10</t>
  </si>
  <si>
    <t>O 11</t>
  </si>
  <si>
    <t>O 12</t>
  </si>
  <si>
    <t>O 13</t>
  </si>
  <si>
    <t>O 14</t>
  </si>
  <si>
    <t>O 15</t>
  </si>
  <si>
    <r>
      <t xml:space="preserve"> Preisneutral? dann hier [</t>
    </r>
    <r>
      <rPr>
        <b/>
        <sz val="10"/>
        <color rgb="FF0070C0"/>
        <rFont val="Arial"/>
        <family val="2"/>
      </rPr>
      <t>ohne Mehrkosten]</t>
    </r>
    <r>
      <rPr>
        <sz val="10"/>
        <color rgb="FF0070C0"/>
        <rFont val="Arial"/>
        <family val="2"/>
      </rPr>
      <t xml:space="preserve"> eintragen!</t>
    </r>
  </si>
  <si>
    <t>Abbiegeassistent als Kamera-Monitor-System</t>
  </si>
  <si>
    <t xml:space="preserve"> Hersteller und Produktbezeichnung</t>
  </si>
  <si>
    <t>Theoretische Massenbilanz:</t>
  </si>
  <si>
    <t>Gesamtmasse Aufbau inkl. Lagerungen</t>
  </si>
  <si>
    <t>Gesamtmasse Beladung inkl. Beistellung</t>
  </si>
  <si>
    <t>Zusatzmasse Aufbau</t>
  </si>
  <si>
    <t xml:space="preserve">Masse der Besatzung </t>
  </si>
  <si>
    <t>kg</t>
  </si>
  <si>
    <t>amtlich zulässige Gesamtmasse</t>
  </si>
  <si>
    <t>verbleibende Nutzmasse</t>
  </si>
  <si>
    <t>Alternativen</t>
  </si>
  <si>
    <t>Zwischensumme: Fahrgestell und Aufbau (ohne Optionen)</t>
  </si>
  <si>
    <t>Zwischensumme der Beladung (ohne Optionen)</t>
  </si>
  <si>
    <t>Sonstige Massenangabe</t>
  </si>
  <si>
    <t xml:space="preserve"> ?</t>
  </si>
  <si>
    <t>DIN 14043</t>
  </si>
  <si>
    <t>DIN EN 1846
DIN 14502</t>
  </si>
  <si>
    <t xml:space="preserve">tragbarer Feuerlöscher als Aufladelöscher mit 12 kg ABC-Löschpulver und einer Leistungsklasse von mind. 55A -233B </t>
  </si>
  <si>
    <t>O 16</t>
  </si>
  <si>
    <t>x</t>
  </si>
  <si>
    <t>Schutzhelm für Benutzer von handgeführten Kettensägen, mit Gesichts- und Gehörschutz sowie UV-Indikator</t>
  </si>
  <si>
    <r>
      <t xml:space="preserve">Auffanggurt mit Rückenfang-  und Brustöse
zur Sicherung der Personen im Korb, für Personen mit mind. 140 kg Körpergewicht, gelagert in einem Packsack
</t>
    </r>
    <r>
      <rPr>
        <b/>
        <sz val="10"/>
        <rFont val="Arial"/>
        <family val="2"/>
      </rPr>
      <t>(Datenblatt beifügen!)</t>
    </r>
  </si>
  <si>
    <r>
      <t xml:space="preserve">Wenderohr/Wasserwerfer zur Anbringung am Rettungskorb mit folgende Leistungsdaten: 
- Durchflussmenge Wenderohr: mind. 2.000 l/min, 
- Durchflussmenge verstellbare Hohlstrahldüse: mind. 1.600
  l/min, geeignet für Sprüh- und Vollstrahl, 
- Durchflussmengenregulierung zwischen 800 l/min und  
  1.600 l/min.
- mit Storz-B-Kupplung, mit Sicherungsklinke, geeignet
  zum Anschluss eines Schaumrohres
</t>
    </r>
    <r>
      <rPr>
        <b/>
        <sz val="10"/>
        <rFont val="Arial"/>
        <family val="2"/>
      </rPr>
      <t>(Datenblatt beifügen!)</t>
    </r>
  </si>
  <si>
    <r>
      <t xml:space="preserve">betriebsbereiter Stromerzeuger, E-Start mit Zubehör und Schnittstelle für Fernstart und Ladeerhaltung; Leistung ausreichend, um den vollständigen Notbetrieb (400V) des Hubrettungsgerätes zu gewährleisten; Abdeckplane für Transportstellung
</t>
    </r>
    <r>
      <rPr>
        <b/>
        <sz val="10"/>
        <rFont val="Arial"/>
        <family val="2"/>
      </rPr>
      <t>(Datenblatt beifügen!)</t>
    </r>
  </si>
  <si>
    <r>
      <t xml:space="preserve">Motorsäge mit Elektroantrieb, mind. 1,6kW, Schwertlänge 350mm, mit Werkzeug, 1l Kettenöl, 5m Anschlussleitung (Geräte- und Verlängerungskabel) mit Schukostecker mind. IP67 und Ersatzkette
</t>
    </r>
    <r>
      <rPr>
        <b/>
        <sz val="10"/>
        <rFont val="Arial"/>
        <family val="2"/>
      </rPr>
      <t>(Datenblatt beifügen!)</t>
    </r>
  </si>
  <si>
    <r>
      <t xml:space="preserve">betriebsbereite Motorsäge mit Verbrennungsmotor, mind. 3,0 kW, Schwertlänge 400 mm mit Werkzeug und Ersatzkette
</t>
    </r>
    <r>
      <rPr>
        <b/>
        <sz val="10"/>
        <rFont val="Arial"/>
        <family val="2"/>
      </rPr>
      <t>(Datenblatt beifügen!)</t>
    </r>
  </si>
  <si>
    <r>
      <t xml:space="preserve">Eingasmessgerät für Kohlenmonoxid in einer für den Feuerwehreinsatz geeigneten Ausführung, ATEX und IP 67, mind. zwei einstellbare Alarmschwellen, Display für die Anzeige von Restlaufzeit, Maximalwerten und Alarmzustand, optische und akustische Alarmsignalisierung, mind. 2 Jahre wartungsfreie Betriebszeit
Referenzprodukt Dräger Pac® 6500 oder vergleichbarer Art
</t>
    </r>
    <r>
      <rPr>
        <b/>
        <sz val="10"/>
        <rFont val="Arial"/>
        <family val="2"/>
      </rPr>
      <t>(Datenblatt beifügen!)</t>
    </r>
  </si>
  <si>
    <t>O 17</t>
  </si>
  <si>
    <t>O 18</t>
  </si>
  <si>
    <t>O 19</t>
  </si>
  <si>
    <t>O 20</t>
  </si>
  <si>
    <t>Masse vom Fahrgestell (Pos. 1)</t>
  </si>
  <si>
    <t>Zusatzmasse Kabine (Pos. 2)</t>
  </si>
  <si>
    <t>Gesamtsumme</t>
  </si>
  <si>
    <t>davon VA
in kg</t>
  </si>
  <si>
    <t>davon HA
in kg</t>
  </si>
  <si>
    <t xml:space="preserve">          </t>
  </si>
  <si>
    <t xml:space="preserve"> Zusammenfassung der Gesamtkosten Fahrzeug:</t>
  </si>
  <si>
    <t>O 21</t>
  </si>
  <si>
    <t>Tablethalterung für mind. 10 Zoll</t>
  </si>
  <si>
    <t>O 22</t>
  </si>
  <si>
    <t>O 23</t>
  </si>
  <si>
    <t>O 24</t>
  </si>
  <si>
    <t>O 25</t>
  </si>
  <si>
    <t>O 26</t>
  </si>
  <si>
    <t>O 27</t>
  </si>
  <si>
    <t>Alternativposition 1 zu 1.05
Latzhose Gr. 52</t>
  </si>
  <si>
    <t>Alternativposition 2 zu 1.05
Latzhose Gr. 54</t>
  </si>
  <si>
    <t>Alternativposition 3 zu 1.05
Latzhose Gr. 56</t>
  </si>
  <si>
    <t>Alternativposition 4 zu 1.05
Latzhose Gr. 58</t>
  </si>
  <si>
    <t>Alternativposition 5 zu 1.05
Latzhose Gr. 60</t>
  </si>
  <si>
    <t>Alternativposition 1 zu 1.07
Latzhose Gr. 52</t>
  </si>
  <si>
    <t>Alternativposition 2 zu 1.07
Latzhose Gr. 54</t>
  </si>
  <si>
    <t>Alternativposition 3 zu 1.07
Latzhose Gr. 56</t>
  </si>
  <si>
    <t>Alternativposition 4 zu 1.07
Latzhose Gr. 58</t>
  </si>
  <si>
    <t>Alternativposition 5 zu 1.07
Latzhose Gr. 60</t>
  </si>
  <si>
    <t>Alternativposition 1 zu 1.09
Größe L</t>
  </si>
  <si>
    <t>Alternativposition 2 zu 1.09
Größe XL</t>
  </si>
  <si>
    <t>Alternativposition 1 zu Pos. 313:  
Kabine in Verkehrsrot (RAL 3020)</t>
  </si>
  <si>
    <t>Alternativposition 3 zu Pos. 313:
Kabine in Leuchthellrot (RAL 3026)</t>
  </si>
  <si>
    <t>Alternativposition 2 zu Pos. 313:
Kabine in Leuchtrot (RAL 3024)</t>
  </si>
  <si>
    <t>Alternativposition 4 zu Pos. 313:
Kabine in Reinweiß (RAL 9010)</t>
  </si>
  <si>
    <t>Alternativposition 1 zu Pos. 318:  
Aufbau in Verkehrsrot (RAL 3020)</t>
  </si>
  <si>
    <t>Alternativposition 2 zu Pos. 318:
Aufbau in Leuchtrot (RAL 3024)</t>
  </si>
  <si>
    <t>Alternativposition 3 zu Pos. 318:
Aufbau in Leuchthellrot (RAL 3026)</t>
  </si>
  <si>
    <t>Alternativposition 4 zu Pos. 318:
Aufbau in Reinweiß (RAL 9010)</t>
  </si>
  <si>
    <t>Alternativposition zu Pos. 325:
Stoßfänger vorn in Reinweiß (RAL 9010)</t>
  </si>
  <si>
    <t>Alternativposition zu Pos. 327: 
Kotflügel der Vorderachse in Reinweiß (RAL 9010)</t>
  </si>
  <si>
    <t xml:space="preserve">Alternativposition 1 zu Pos. 329: 
Frontbeschriftung "Feuerwehr" in Gelb </t>
  </si>
  <si>
    <t>Alternativposition 2 zu Pos. 329: 
retroreflektierende Frontbeschriftung "Feuerwehr" in Weiß</t>
  </si>
  <si>
    <t xml:space="preserve">Alternativposition 3 zu Pos. 329: 
retroreflektierende Frontbeschriftung "Feuerwehr" in Gelb </t>
  </si>
  <si>
    <t>Alternativposition 1 zu Pos. 333:
seitliche Beschriftung "FEUERWEHR" und Telefonsymbol mit "112" in Gelb</t>
  </si>
  <si>
    <t>Alternativposition 2 zu Pos. 333:
retroreflektierende seitliche Beschriftung "FEUERWEHR" und Telefonsymbol mit "112" in Weiß</t>
  </si>
  <si>
    <t>Alternativposition 3 zu Pos. 333:
retroreflektierende seitliche Beschriftung "FEUERWEHR" und Telefonsymbol mit "112" in Gelb</t>
  </si>
  <si>
    <t>Alternativposition zu Pos. 339:
retroreflektierende Konturmarkierung entsprechend ECE-R 104 in Gelb:
- an den Fahrzeugseiten, 
- seitlich am Leiterpark und 
- an den Seiten des über die Fahrzeugkontur hinaus-
  stehenden Rettungskorb</t>
  </si>
  <si>
    <t>Alternativposition zu Pos. 341:
Warnmarkierung nach DIN 14502-3, vollflächig retroreflektierend in weiß-rot nach Regelung Land Brandenburg "Kennzeichnung von Feuerwehrfahrzeugen" am Frontbereich des über die Fahrzeugkontur stehenden Rettungskorb</t>
  </si>
  <si>
    <t xml:space="preserve">Alternativposition zu Pos. 343: 
Heckwarnmarkierung nach DIN 14502-3, vollflächig retroreflektierend in weiß-rot nach Regelung Land Brandenburg "Kennzeichnung von Feuerwehrfahrzeugen" </t>
  </si>
  <si>
    <t>Anschluss und Montage der Kfz-Ladehalterung für die Wärmebildkamera (Pos. O 26)</t>
  </si>
  <si>
    <t>Zusatzmasse der Optionalen Ausstattung</t>
  </si>
  <si>
    <t>Kumuliert
Angebotspreis</t>
  </si>
  <si>
    <t>Kumuliert
Optionen</t>
  </si>
  <si>
    <t>Kumuliert
Alternativen</t>
  </si>
  <si>
    <t>RV-26/0269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</si>
</sst>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407]_-;\-* #,##0.00\ [$€-407]_-;_-* &quot;-&quot;??\ [$€-407]_-;_-@_-"/>
    <numFmt numFmtId="165" formatCode="0.0%"/>
  </numFmts>
  <fonts count="12" x14ac:knownFonts="1">
    <font>
      <sz val="11"/>
      <color theme="1"/>
      <name val="Calibri"/>
      <family val="2"/>
      <scheme val="minor"/>
    </font>
    <font>
      <sz val="11"/>
      <color theme="1"/>
      <name val="Calibri"/>
      <family val="2"/>
      <scheme val="minor"/>
    </font>
    <font>
      <sz val="10"/>
      <color theme="1"/>
      <name val="Arial"/>
      <family val="2"/>
    </font>
    <font>
      <sz val="10"/>
      <name val="Arial"/>
      <family val="2"/>
    </font>
    <font>
      <b/>
      <sz val="10"/>
      <color theme="1"/>
      <name val="Arial"/>
      <family val="2"/>
    </font>
    <font>
      <sz val="10"/>
      <color rgb="FF0070C0"/>
      <name val="Arial"/>
      <family val="2"/>
    </font>
    <font>
      <sz val="10"/>
      <color indexed="8"/>
      <name val="Arial"/>
      <family val="2"/>
    </font>
    <font>
      <sz val="8"/>
      <name val="Calibri"/>
      <family val="2"/>
      <scheme val="minor"/>
    </font>
    <font>
      <b/>
      <sz val="10"/>
      <color rgb="FF0070C0"/>
      <name val="Arial"/>
      <family val="2"/>
    </font>
    <font>
      <b/>
      <u/>
      <sz val="10"/>
      <color theme="1"/>
      <name val="Arial"/>
      <family val="2"/>
    </font>
    <font>
      <b/>
      <sz val="10"/>
      <name val="Arial"/>
      <family val="2"/>
    </font>
    <font>
      <sz val="10"/>
      <color theme="1" tint="0.34998626667073579"/>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bgColor indexed="64"/>
      </patternFill>
    </fill>
    <fill>
      <patternFill patternType="solid">
        <fgColor theme="6" tint="0.79998168889431442"/>
        <bgColor indexed="64"/>
      </patternFill>
    </fill>
    <fill>
      <patternFill patternType="solid">
        <fgColor theme="0" tint="-0.14999847407452621"/>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style="medium">
        <color indexed="64"/>
      </left>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style="medium">
        <color indexed="64"/>
      </right>
      <top style="thin">
        <color indexed="64"/>
      </top>
      <bottom style="medium">
        <color indexed="64"/>
      </bottom>
      <diagonal/>
    </border>
    <border diagonalUp="1" diagonalDown="1">
      <left style="thin">
        <color indexed="64"/>
      </left>
      <right/>
      <top style="thin">
        <color indexed="64"/>
      </top>
      <bottom/>
      <diagonal style="thin">
        <color indexed="64"/>
      </diagonal>
    </border>
    <border diagonalUp="1" diagonalDown="1">
      <left style="thin">
        <color indexed="64"/>
      </left>
      <right/>
      <top/>
      <bottom style="thin">
        <color indexed="64"/>
      </bottom>
      <diagonal style="thin">
        <color indexed="64"/>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198">
    <xf numFmtId="0" fontId="0" fillId="0" borderId="0" xfId="0"/>
    <xf numFmtId="0" fontId="2" fillId="0" borderId="8" xfId="0" applyFont="1" applyBorder="1" applyAlignment="1" applyProtection="1">
      <alignment horizontal="left" vertical="center"/>
    </xf>
    <xf numFmtId="0" fontId="2" fillId="0" borderId="5" xfId="0" applyFont="1" applyBorder="1" applyAlignment="1" applyProtection="1">
      <alignment horizontal="left" vertical="center"/>
    </xf>
    <xf numFmtId="0" fontId="2" fillId="3" borderId="26" xfId="0" applyFont="1" applyFill="1" applyBorder="1" applyAlignment="1" applyProtection="1">
      <alignment vertical="center"/>
    </xf>
    <xf numFmtId="0" fontId="2" fillId="3" borderId="24" xfId="0" applyFont="1" applyFill="1" applyBorder="1" applyAlignment="1" applyProtection="1">
      <alignment vertical="center"/>
    </xf>
    <xf numFmtId="0" fontId="4" fillId="3" borderId="24" xfId="0" applyFont="1" applyFill="1" applyBorder="1" applyAlignment="1" applyProtection="1">
      <alignment horizontal="left" vertical="center" wrapText="1"/>
    </xf>
    <xf numFmtId="0" fontId="3" fillId="3" borderId="24" xfId="0" applyFont="1" applyFill="1" applyBorder="1" applyAlignment="1" applyProtection="1">
      <alignment horizontal="center" vertical="center"/>
    </xf>
    <xf numFmtId="0" fontId="2" fillId="0" borderId="5"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2" fillId="3" borderId="25" xfId="0" applyFont="1" applyFill="1" applyBorder="1" applyAlignment="1" applyProtection="1">
      <alignment vertical="center"/>
    </xf>
    <xf numFmtId="164" fontId="5" fillId="3" borderId="24" xfId="0" applyNumberFormat="1" applyFont="1" applyFill="1" applyBorder="1" applyAlignment="1" applyProtection="1">
      <alignment vertical="center"/>
    </xf>
    <xf numFmtId="0" fontId="2" fillId="3" borderId="0" xfId="0" applyFont="1" applyFill="1" applyBorder="1" applyAlignment="1" applyProtection="1">
      <alignment vertical="center"/>
    </xf>
    <xf numFmtId="0" fontId="3" fillId="3" borderId="12" xfId="0" applyFont="1" applyFill="1" applyBorder="1" applyAlignment="1" applyProtection="1">
      <alignment vertical="center"/>
    </xf>
    <xf numFmtId="0" fontId="3" fillId="3" borderId="12" xfId="0" applyFont="1" applyFill="1" applyBorder="1" applyAlignment="1" applyProtection="1">
      <alignment horizontal="center" vertical="center"/>
    </xf>
    <xf numFmtId="0" fontId="3" fillId="3" borderId="0" xfId="0" applyFont="1" applyFill="1" applyBorder="1" applyAlignment="1" applyProtection="1">
      <alignment vertical="center"/>
    </xf>
    <xf numFmtId="0" fontId="3" fillId="3" borderId="0" xfId="0" applyFont="1" applyFill="1" applyBorder="1" applyAlignment="1" applyProtection="1">
      <alignment horizontal="center" vertical="center"/>
    </xf>
    <xf numFmtId="0" fontId="3" fillId="3" borderId="24" xfId="0" applyFont="1" applyFill="1" applyBorder="1" applyAlignment="1" applyProtection="1">
      <alignment vertical="center"/>
    </xf>
    <xf numFmtId="0" fontId="3" fillId="3" borderId="14" xfId="0" applyFont="1" applyFill="1" applyBorder="1" applyAlignment="1" applyProtection="1">
      <alignment vertical="center"/>
    </xf>
    <xf numFmtId="9" fontId="5" fillId="2" borderId="0" xfId="1" applyFont="1" applyFill="1" applyBorder="1" applyAlignment="1" applyProtection="1">
      <alignment vertical="top"/>
      <protection locked="0"/>
    </xf>
    <xf numFmtId="165" fontId="5" fillId="2" borderId="0" xfId="1" applyNumberFormat="1" applyFont="1" applyFill="1" applyBorder="1" applyAlignment="1" applyProtection="1">
      <alignment vertical="top"/>
      <protection locked="0"/>
    </xf>
    <xf numFmtId="0" fontId="4" fillId="3" borderId="0" xfId="0" applyFont="1" applyFill="1" applyBorder="1" applyAlignment="1" applyProtection="1">
      <alignment vertical="center"/>
    </xf>
    <xf numFmtId="0" fontId="4" fillId="2" borderId="24" xfId="0" applyFont="1" applyFill="1" applyBorder="1" applyAlignment="1" applyProtection="1">
      <alignment horizontal="left" vertical="center" wrapText="1"/>
    </xf>
    <xf numFmtId="164" fontId="5" fillId="2" borderId="24" xfId="0" applyNumberFormat="1" applyFont="1" applyFill="1" applyBorder="1" applyAlignment="1" applyProtection="1">
      <alignment vertical="center"/>
    </xf>
    <xf numFmtId="0" fontId="2" fillId="2" borderId="24" xfId="0" applyFont="1" applyFill="1" applyBorder="1" applyAlignment="1" applyProtection="1">
      <alignment vertical="center"/>
    </xf>
    <xf numFmtId="0" fontId="3" fillId="2" borderId="24" xfId="0" applyFont="1" applyFill="1" applyBorder="1" applyAlignment="1" applyProtection="1">
      <alignment vertical="center"/>
    </xf>
    <xf numFmtId="0" fontId="4" fillId="3" borderId="0" xfId="0" applyFont="1" applyFill="1" applyBorder="1" applyAlignment="1" applyProtection="1">
      <alignment horizontal="left" vertical="center"/>
    </xf>
    <xf numFmtId="164" fontId="5" fillId="3" borderId="0" xfId="0" applyNumberFormat="1" applyFont="1" applyFill="1" applyBorder="1" applyAlignment="1" applyProtection="1">
      <alignment vertical="center"/>
    </xf>
    <xf numFmtId="0" fontId="2" fillId="2" borderId="26" xfId="0" applyFont="1" applyFill="1" applyBorder="1" applyAlignment="1" applyProtection="1">
      <alignment vertical="center"/>
    </xf>
    <xf numFmtId="0" fontId="2" fillId="3" borderId="28" xfId="0" applyFont="1" applyFill="1" applyBorder="1" applyAlignment="1" applyProtection="1">
      <alignment vertical="center"/>
    </xf>
    <xf numFmtId="0" fontId="2" fillId="3" borderId="12" xfId="0" applyFont="1" applyFill="1" applyBorder="1" applyAlignment="1" applyProtection="1">
      <alignment vertical="center"/>
    </xf>
    <xf numFmtId="0" fontId="4" fillId="3" borderId="12" xfId="0" applyFont="1" applyFill="1" applyBorder="1" applyAlignment="1" applyProtection="1">
      <alignment vertical="center"/>
    </xf>
    <xf numFmtId="164" fontId="5" fillId="3" borderId="12" xfId="0" applyNumberFormat="1" applyFont="1" applyFill="1" applyBorder="1" applyAlignment="1" applyProtection="1">
      <alignment vertical="center"/>
    </xf>
    <xf numFmtId="0" fontId="2" fillId="3" borderId="14" xfId="0" applyFont="1" applyFill="1" applyBorder="1" applyAlignment="1" applyProtection="1">
      <alignment vertical="center"/>
    </xf>
    <xf numFmtId="0" fontId="4" fillId="3" borderId="14" xfId="0" applyFont="1" applyFill="1" applyBorder="1" applyAlignment="1" applyProtection="1">
      <alignment horizontal="left" vertical="center"/>
    </xf>
    <xf numFmtId="164" fontId="5" fillId="3" borderId="14" xfId="0" applyNumberFormat="1" applyFont="1" applyFill="1" applyBorder="1" applyAlignment="1" applyProtection="1">
      <alignment vertical="center"/>
    </xf>
    <xf numFmtId="0" fontId="2" fillId="3" borderId="29" xfId="0" applyFont="1" applyFill="1" applyBorder="1" applyAlignment="1" applyProtection="1">
      <alignment vertical="center"/>
    </xf>
    <xf numFmtId="164" fontId="5" fillId="3" borderId="0" xfId="0" applyNumberFormat="1" applyFont="1" applyFill="1" applyBorder="1" applyAlignment="1" applyProtection="1">
      <alignment horizontal="center" vertical="center"/>
    </xf>
    <xf numFmtId="164" fontId="3" fillId="3" borderId="24" xfId="0" applyNumberFormat="1" applyFont="1" applyFill="1" applyBorder="1" applyAlignment="1" applyProtection="1">
      <alignment vertical="center"/>
    </xf>
    <xf numFmtId="164" fontId="3" fillId="2" borderId="24" xfId="0" applyNumberFormat="1" applyFont="1" applyFill="1" applyBorder="1" applyAlignment="1" applyProtection="1">
      <alignment vertical="center"/>
    </xf>
    <xf numFmtId="164" fontId="3" fillId="3" borderId="12" xfId="0" applyNumberFormat="1" applyFont="1" applyFill="1" applyBorder="1" applyAlignment="1" applyProtection="1">
      <alignment vertical="center"/>
    </xf>
    <xf numFmtId="164" fontId="3" fillId="3" borderId="19" xfId="0" applyNumberFormat="1" applyFont="1" applyFill="1" applyBorder="1" applyAlignment="1" applyProtection="1">
      <alignment vertical="center"/>
    </xf>
    <xf numFmtId="164" fontId="3" fillId="3" borderId="14" xfId="0" applyNumberFormat="1" applyFont="1" applyFill="1" applyBorder="1" applyAlignment="1" applyProtection="1">
      <alignment vertical="center"/>
    </xf>
    <xf numFmtId="164" fontId="3" fillId="3" borderId="0" xfId="0" applyNumberFormat="1" applyFont="1" applyFill="1" applyBorder="1" applyAlignment="1" applyProtection="1">
      <alignment vertical="center"/>
    </xf>
    <xf numFmtId="164" fontId="5" fillId="3" borderId="1" xfId="0" applyNumberFormat="1" applyFont="1" applyFill="1" applyBorder="1" applyAlignment="1" applyProtection="1">
      <alignment horizontal="center" vertical="center"/>
    </xf>
    <xf numFmtId="43" fontId="4" fillId="3" borderId="24" xfId="0" applyNumberFormat="1" applyFont="1" applyFill="1" applyBorder="1" applyAlignment="1" applyProtection="1">
      <alignment horizontal="left" vertical="center" wrapText="1"/>
    </xf>
    <xf numFmtId="164" fontId="3" fillId="3" borderId="23" xfId="0" applyNumberFormat="1" applyFont="1" applyFill="1" applyBorder="1" applyAlignment="1" applyProtection="1">
      <alignment vertical="center"/>
    </xf>
    <xf numFmtId="164" fontId="3" fillId="2" borderId="23" xfId="0" applyNumberFormat="1" applyFont="1" applyFill="1" applyBorder="1" applyAlignment="1" applyProtection="1">
      <alignment vertical="center"/>
    </xf>
    <xf numFmtId="164" fontId="3" fillId="3" borderId="21" xfId="0" applyNumberFormat="1" applyFont="1" applyFill="1" applyBorder="1" applyAlignment="1" applyProtection="1">
      <alignment vertical="center"/>
    </xf>
    <xf numFmtId="164" fontId="3" fillId="2" borderId="21" xfId="0" applyNumberFormat="1" applyFont="1" applyFill="1" applyBorder="1" applyAlignment="1" applyProtection="1">
      <alignment vertical="center"/>
    </xf>
    <xf numFmtId="43" fontId="4" fillId="3" borderId="12" xfId="3" applyFont="1" applyFill="1" applyBorder="1" applyAlignment="1" applyProtection="1">
      <alignment vertical="center"/>
    </xf>
    <xf numFmtId="43" fontId="4" fillId="3" borderId="14" xfId="0" applyNumberFormat="1" applyFont="1" applyFill="1" applyBorder="1" applyAlignment="1" applyProtection="1">
      <alignment horizontal="left" vertical="center"/>
    </xf>
    <xf numFmtId="0" fontId="4" fillId="3" borderId="41" xfId="0" applyFont="1" applyFill="1" applyBorder="1" applyAlignment="1" applyProtection="1">
      <alignment vertical="center"/>
    </xf>
    <xf numFmtId="43" fontId="5" fillId="2" borderId="42" xfId="3" applyFont="1" applyFill="1" applyBorder="1" applyAlignment="1" applyProtection="1">
      <alignment vertical="center"/>
      <protection locked="0"/>
    </xf>
    <xf numFmtId="0" fontId="2" fillId="0" borderId="0" xfId="0" applyFont="1" applyAlignment="1" applyProtection="1">
      <alignment horizontal="center" vertical="top"/>
    </xf>
    <xf numFmtId="0" fontId="4" fillId="0" borderId="0" xfId="0" applyFont="1" applyAlignment="1" applyProtection="1">
      <alignment vertical="center"/>
    </xf>
    <xf numFmtId="0" fontId="2" fillId="0" borderId="0" xfId="0" applyFont="1" applyAlignment="1" applyProtection="1">
      <alignment vertical="top"/>
    </xf>
    <xf numFmtId="0" fontId="2" fillId="0" borderId="0" xfId="0" applyFont="1" applyAlignment="1" applyProtection="1">
      <alignment vertical="center"/>
    </xf>
    <xf numFmtId="0" fontId="2" fillId="0" borderId="0" xfId="0" applyFont="1" applyAlignment="1" applyProtection="1">
      <alignment horizontal="left"/>
    </xf>
    <xf numFmtId="0" fontId="2" fillId="0" borderId="1" xfId="0" applyFont="1" applyBorder="1" applyAlignment="1" applyProtection="1">
      <alignment horizontal="left"/>
    </xf>
    <xf numFmtId="0" fontId="2" fillId="0" borderId="1" xfId="0" applyFont="1" applyBorder="1" applyAlignment="1" applyProtection="1">
      <alignment horizontal="center" vertical="top"/>
    </xf>
    <xf numFmtId="0" fontId="3" fillId="0" borderId="1" xfId="0" applyFont="1" applyBorder="1" applyAlignment="1" applyProtection="1">
      <alignment horizontal="left" vertical="center"/>
    </xf>
    <xf numFmtId="0" fontId="3" fillId="0" borderId="1" xfId="0" applyFont="1" applyBorder="1" applyAlignment="1" applyProtection="1">
      <alignment horizontal="left"/>
    </xf>
    <xf numFmtId="0" fontId="2" fillId="0" borderId="1" xfId="0" applyFont="1" applyBorder="1" applyAlignment="1" applyProtection="1">
      <alignment vertical="top"/>
    </xf>
    <xf numFmtId="49" fontId="5" fillId="2" borderId="6" xfId="0" applyNumberFormat="1" applyFont="1" applyFill="1" applyBorder="1" applyAlignment="1" applyProtection="1">
      <alignment horizontal="left" vertical="center"/>
    </xf>
    <xf numFmtId="0" fontId="2" fillId="2" borderId="0" xfId="0" applyFont="1" applyFill="1" applyAlignment="1" applyProtection="1">
      <alignment vertical="top"/>
    </xf>
    <xf numFmtId="0" fontId="4" fillId="3" borderId="20" xfId="0" applyFont="1" applyFill="1" applyBorder="1" applyAlignment="1" applyProtection="1">
      <alignment horizontal="center" vertical="center"/>
    </xf>
    <xf numFmtId="0" fontId="4" fillId="3" borderId="21" xfId="0"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22" xfId="0" applyFont="1" applyFill="1" applyBorder="1" applyAlignment="1" applyProtection="1">
      <alignment horizontal="center" vertical="center" wrapText="1"/>
    </xf>
    <xf numFmtId="0" fontId="4" fillId="3" borderId="21"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2" fillId="0" borderId="0" xfId="0" applyFont="1" applyFill="1" applyAlignment="1" applyProtection="1">
      <alignment vertical="center"/>
    </xf>
    <xf numFmtId="49" fontId="3" fillId="0" borderId="8" xfId="0" applyNumberFormat="1" applyFont="1" applyFill="1" applyBorder="1" applyAlignment="1" applyProtection="1">
      <alignment vertical="center" wrapText="1"/>
    </xf>
    <xf numFmtId="49" fontId="5" fillId="6" borderId="6" xfId="0" applyNumberFormat="1" applyFont="1" applyFill="1" applyBorder="1" applyAlignment="1" applyProtection="1">
      <alignment vertical="center" wrapText="1"/>
    </xf>
    <xf numFmtId="0" fontId="3" fillId="0" borderId="5" xfId="2" applyFont="1" applyBorder="1" applyAlignment="1" applyProtection="1">
      <alignment horizontal="left" vertical="center" wrapText="1"/>
    </xf>
    <xf numFmtId="0" fontId="3" fillId="4" borderId="5" xfId="2" applyFont="1" applyFill="1" applyBorder="1" applyAlignment="1" applyProtection="1">
      <alignment horizontal="left" vertical="center" wrapText="1"/>
    </xf>
    <xf numFmtId="0" fontId="3" fillId="0" borderId="5" xfId="2" applyFont="1" applyFill="1" applyBorder="1" applyAlignment="1" applyProtection="1">
      <alignment horizontal="left" vertical="center" wrapText="1"/>
    </xf>
    <xf numFmtId="0" fontId="3" fillId="0" borderId="8" xfId="2" applyFont="1" applyBorder="1" applyAlignment="1" applyProtection="1">
      <alignment horizontal="left" vertical="center" wrapText="1"/>
    </xf>
    <xf numFmtId="0" fontId="5" fillId="6" borderId="6" xfId="2" applyFont="1" applyFill="1" applyBorder="1" applyAlignment="1" applyProtection="1">
      <alignment horizontal="left" vertical="center" wrapText="1"/>
    </xf>
    <xf numFmtId="0" fontId="3" fillId="0" borderId="0" xfId="2" applyFont="1" applyFill="1" applyBorder="1" applyAlignment="1" applyProtection="1">
      <alignment horizontal="left" vertical="center" wrapText="1"/>
    </xf>
    <xf numFmtId="0" fontId="3" fillId="0" borderId="0" xfId="2" applyFont="1" applyBorder="1" applyAlignment="1" applyProtection="1">
      <alignment horizontal="left" vertical="center" wrapText="1"/>
    </xf>
    <xf numFmtId="0" fontId="3" fillId="4" borderId="0" xfId="2" applyFont="1" applyFill="1" applyBorder="1" applyAlignment="1" applyProtection="1">
      <alignment horizontal="left" vertical="center" wrapText="1"/>
    </xf>
    <xf numFmtId="0" fontId="2" fillId="0" borderId="0" xfId="0" applyFont="1" applyFill="1" applyAlignment="1" applyProtection="1">
      <alignment vertical="top"/>
    </xf>
    <xf numFmtId="0" fontId="2" fillId="2" borderId="29"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64" fontId="3" fillId="2" borderId="0" xfId="0" applyNumberFormat="1" applyFont="1" applyFill="1" applyBorder="1" applyAlignment="1" applyProtection="1">
      <alignment horizontal="center" vertical="center"/>
    </xf>
    <xf numFmtId="164" fontId="3" fillId="2" borderId="37" xfId="0" applyNumberFormat="1" applyFont="1" applyFill="1" applyBorder="1" applyAlignment="1" applyProtection="1">
      <alignment horizontal="center" vertical="center"/>
    </xf>
    <xf numFmtId="0" fontId="3" fillId="3" borderId="14" xfId="0" applyFont="1" applyFill="1" applyBorder="1" applyAlignment="1" applyProtection="1">
      <alignment vertical="top"/>
    </xf>
    <xf numFmtId="0" fontId="3" fillId="3" borderId="15" xfId="0" applyFont="1" applyFill="1" applyBorder="1" applyAlignment="1" applyProtection="1">
      <alignment vertical="top"/>
    </xf>
    <xf numFmtId="0" fontId="2" fillId="3" borderId="12" xfId="0" applyFont="1" applyFill="1" applyBorder="1" applyAlignment="1" applyProtection="1">
      <alignment vertical="top"/>
    </xf>
    <xf numFmtId="0" fontId="2" fillId="3" borderId="0" xfId="0" applyFont="1" applyFill="1" applyAlignment="1" applyProtection="1">
      <alignment horizontal="center" vertical="top"/>
    </xf>
    <xf numFmtId="0" fontId="2" fillId="3" borderId="0" xfId="0" applyFont="1" applyFill="1" applyBorder="1" applyAlignment="1" applyProtection="1">
      <alignment vertical="top"/>
    </xf>
    <xf numFmtId="0" fontId="9" fillId="0" borderId="28" xfId="0" applyFont="1" applyBorder="1" applyAlignment="1" applyProtection="1">
      <alignment vertical="center"/>
    </xf>
    <xf numFmtId="0" fontId="2" fillId="3" borderId="0" xfId="0" applyFont="1" applyFill="1" applyAlignment="1" applyProtection="1">
      <alignment vertical="top"/>
    </xf>
    <xf numFmtId="0" fontId="9" fillId="3" borderId="0" xfId="0" applyFont="1" applyFill="1" applyAlignment="1" applyProtection="1">
      <alignment horizontal="right" vertical="top"/>
    </xf>
    <xf numFmtId="0" fontId="4" fillId="3" borderId="0" xfId="0" applyFont="1" applyFill="1" applyBorder="1" applyAlignment="1" applyProtection="1">
      <alignment vertical="top"/>
    </xf>
    <xf numFmtId="0" fontId="2" fillId="0" borderId="29" xfId="0" applyNumberFormat="1" applyFont="1" applyBorder="1" applyAlignment="1" applyProtection="1">
      <alignment vertical="center"/>
    </xf>
    <xf numFmtId="43" fontId="2" fillId="7" borderId="0" xfId="3" applyFont="1" applyFill="1" applyBorder="1" applyAlignment="1" applyProtection="1">
      <alignment vertical="top"/>
    </xf>
    <xf numFmtId="0" fontId="2" fillId="3" borderId="19" xfId="0" applyFont="1" applyFill="1" applyBorder="1" applyAlignment="1" applyProtection="1">
      <alignment horizontal="left" vertical="top"/>
    </xf>
    <xf numFmtId="0" fontId="4" fillId="3" borderId="0" xfId="0" applyFont="1" applyFill="1" applyBorder="1" applyAlignment="1" applyProtection="1">
      <alignment horizontal="left" vertical="top"/>
    </xf>
    <xf numFmtId="0" fontId="2" fillId="3" borderId="0" xfId="0" applyFont="1" applyFill="1" applyAlignment="1" applyProtection="1">
      <alignment horizontal="left" vertical="top"/>
    </xf>
    <xf numFmtId="164" fontId="4" fillId="3" borderId="2" xfId="0" applyNumberFormat="1" applyFont="1" applyFill="1" applyBorder="1" applyAlignment="1" applyProtection="1">
      <alignment horizontal="center" vertical="top"/>
    </xf>
    <xf numFmtId="0" fontId="2" fillId="0" borderId="29" xfId="0" applyFont="1" applyBorder="1" applyAlignment="1" applyProtection="1">
      <alignment vertical="center"/>
    </xf>
    <xf numFmtId="0" fontId="2" fillId="3" borderId="0" xfId="0" applyFont="1" applyFill="1" applyBorder="1" applyAlignment="1" applyProtection="1">
      <alignment horizontal="left" vertical="top"/>
    </xf>
    <xf numFmtId="164" fontId="2" fillId="3" borderId="2" xfId="0" applyNumberFormat="1" applyFont="1" applyFill="1" applyBorder="1" applyAlignment="1" applyProtection="1">
      <alignment horizontal="center" vertical="top"/>
    </xf>
    <xf numFmtId="43" fontId="2" fillId="7" borderId="0" xfId="3" applyFont="1" applyFill="1" applyBorder="1" applyAlignment="1" applyProtection="1">
      <alignment vertical="center"/>
    </xf>
    <xf numFmtId="0" fontId="2" fillId="3" borderId="19" xfId="0" applyFont="1" applyFill="1" applyBorder="1" applyAlignment="1" applyProtection="1">
      <alignment vertical="top"/>
    </xf>
    <xf numFmtId="43" fontId="2" fillId="7" borderId="2" xfId="0" applyNumberFormat="1" applyFont="1" applyFill="1" applyBorder="1" applyAlignment="1" applyProtection="1">
      <alignment vertical="top"/>
    </xf>
    <xf numFmtId="0" fontId="4" fillId="0" borderId="26" xfId="0" applyFont="1" applyBorder="1" applyAlignment="1" applyProtection="1">
      <alignment vertical="center"/>
    </xf>
    <xf numFmtId="43" fontId="4" fillId="0" borderId="24" xfId="3" applyFont="1" applyBorder="1" applyAlignment="1" applyProtection="1">
      <alignment vertical="top"/>
    </xf>
    <xf numFmtId="43" fontId="4" fillId="0" borderId="40" xfId="3" applyFont="1" applyBorder="1" applyAlignment="1" applyProtection="1">
      <alignment vertical="top"/>
    </xf>
    <xf numFmtId="0" fontId="2" fillId="3" borderId="0" xfId="0" applyFont="1" applyFill="1" applyAlignment="1" applyProtection="1">
      <alignment vertical="center"/>
    </xf>
    <xf numFmtId="43" fontId="4" fillId="3" borderId="0" xfId="3" applyFont="1" applyFill="1" applyBorder="1" applyAlignment="1" applyProtection="1">
      <alignment vertical="center"/>
    </xf>
    <xf numFmtId="49" fontId="5" fillId="2" borderId="6" xfId="0" applyNumberFormat="1" applyFont="1" applyFill="1" applyBorder="1" applyAlignment="1" applyProtection="1">
      <alignment vertical="center" wrapText="1"/>
      <protection locked="0"/>
    </xf>
    <xf numFmtId="43" fontId="3" fillId="3" borderId="12" xfId="3" applyFont="1" applyFill="1" applyBorder="1" applyAlignment="1" applyProtection="1">
      <alignment horizontal="center" vertical="center" wrapText="1"/>
    </xf>
    <xf numFmtId="43" fontId="3" fillId="3" borderId="41" xfId="3" applyFont="1" applyFill="1" applyBorder="1" applyAlignment="1" applyProtection="1">
      <alignment horizontal="center" vertical="center" wrapText="1"/>
    </xf>
    <xf numFmtId="43" fontId="5" fillId="2" borderId="2" xfId="3" applyFont="1" applyFill="1" applyBorder="1" applyAlignment="1" applyProtection="1">
      <alignment vertical="center"/>
      <protection locked="0"/>
    </xf>
    <xf numFmtId="0" fontId="2" fillId="3" borderId="0" xfId="0" applyFont="1" applyFill="1" applyAlignment="1" applyProtection="1">
      <alignment horizontal="left" vertical="center" wrapText="1"/>
    </xf>
    <xf numFmtId="0" fontId="2" fillId="0" borderId="0" xfId="0" applyFont="1" applyAlignment="1" applyProtection="1">
      <alignment horizontal="left" vertical="center" wrapText="1"/>
    </xf>
    <xf numFmtId="164" fontId="3" fillId="3" borderId="41" xfId="0" applyNumberFormat="1" applyFont="1" applyFill="1" applyBorder="1" applyAlignment="1" applyProtection="1">
      <alignment vertical="center"/>
    </xf>
    <xf numFmtId="49" fontId="5" fillId="2" borderId="6" xfId="0" applyNumberFormat="1" applyFont="1" applyFill="1" applyBorder="1" applyAlignment="1" applyProtection="1">
      <alignment vertical="center" wrapText="1"/>
    </xf>
    <xf numFmtId="2" fontId="11" fillId="3" borderId="0" xfId="0" applyNumberFormat="1" applyFont="1" applyFill="1" applyBorder="1" applyAlignment="1" applyProtection="1"/>
    <xf numFmtId="2" fontId="11" fillId="3" borderId="0" xfId="0" applyNumberFormat="1" applyFont="1" applyFill="1" applyAlignment="1" applyProtection="1">
      <alignment vertical="top"/>
    </xf>
    <xf numFmtId="0" fontId="4" fillId="0" borderId="0" xfId="0" applyFont="1" applyFill="1" applyAlignment="1" applyProtection="1">
      <alignment horizontal="center" vertical="center" wrapText="1"/>
    </xf>
    <xf numFmtId="164" fontId="2" fillId="0" borderId="0" xfId="0" applyNumberFormat="1" applyFont="1" applyFill="1" applyAlignment="1" applyProtection="1">
      <alignment vertical="center"/>
    </xf>
    <xf numFmtId="164" fontId="3" fillId="7" borderId="6" xfId="0" applyNumberFormat="1" applyFont="1" applyFill="1" applyBorder="1" applyAlignment="1" applyProtection="1">
      <alignment horizontal="center" vertical="center"/>
    </xf>
    <xf numFmtId="164" fontId="3" fillId="7" borderId="2" xfId="0" applyNumberFormat="1" applyFont="1" applyFill="1" applyBorder="1" applyAlignment="1" applyProtection="1">
      <alignment horizontal="center" vertical="center"/>
    </xf>
    <xf numFmtId="164" fontId="3" fillId="4" borderId="27" xfId="0" applyNumberFormat="1" applyFont="1" applyFill="1" applyBorder="1" applyAlignment="1" applyProtection="1">
      <alignment horizontal="center" vertical="center"/>
    </xf>
    <xf numFmtId="0" fontId="2" fillId="0" borderId="17"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49" fontId="3" fillId="5" borderId="5" xfId="0" applyNumberFormat="1" applyFont="1" applyFill="1" applyBorder="1" applyAlignment="1" applyProtection="1">
      <alignment horizontal="center" vertical="center" wrapText="1"/>
    </xf>
    <xf numFmtId="49" fontId="3" fillId="5" borderId="6" xfId="0" applyNumberFormat="1" applyFont="1" applyFill="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4" xfId="0" applyFont="1" applyBorder="1" applyAlignment="1" applyProtection="1">
      <alignment horizontal="center" vertical="center"/>
    </xf>
    <xf numFmtId="164" fontId="5" fillId="2" borderId="2" xfId="0" applyNumberFormat="1" applyFont="1" applyFill="1" applyBorder="1" applyAlignment="1" applyProtection="1">
      <alignment horizontal="center" vertical="center"/>
      <protection locked="0"/>
    </xf>
    <xf numFmtId="0" fontId="3" fillId="0" borderId="32" xfId="0" applyFont="1" applyBorder="1" applyAlignment="1" applyProtection="1">
      <alignment horizontal="center" vertical="center"/>
    </xf>
    <xf numFmtId="43" fontId="5" fillId="2" borderId="2" xfId="3" applyFont="1" applyFill="1" applyBorder="1" applyAlignment="1" applyProtection="1">
      <alignment vertical="center"/>
      <protection locked="0"/>
    </xf>
    <xf numFmtId="43" fontId="3" fillId="7" borderId="2" xfId="3" applyFont="1" applyFill="1" applyBorder="1" applyAlignment="1" applyProtection="1">
      <alignment horizontal="center" vertical="center" wrapText="1"/>
    </xf>
    <xf numFmtId="0" fontId="2" fillId="0" borderId="8" xfId="0" applyFont="1" applyBorder="1" applyAlignment="1" applyProtection="1">
      <alignment horizontal="center" vertical="center"/>
    </xf>
    <xf numFmtId="43" fontId="5" fillId="2" borderId="2" xfId="3" applyFont="1" applyFill="1" applyBorder="1" applyAlignment="1" applyProtection="1">
      <alignment horizontal="center" vertical="center"/>
      <protection locked="0"/>
    </xf>
    <xf numFmtId="49" fontId="3" fillId="0" borderId="2" xfId="0" applyNumberFormat="1" applyFont="1" applyFill="1" applyBorder="1" applyAlignment="1" applyProtection="1">
      <alignment horizontal="center" vertical="center" wrapText="1"/>
    </xf>
    <xf numFmtId="43" fontId="3" fillId="0" borderId="2" xfId="3" applyFont="1" applyFill="1" applyBorder="1" applyAlignment="1" applyProtection="1">
      <alignment horizontal="center" vertical="center" wrapText="1"/>
    </xf>
    <xf numFmtId="0" fontId="2" fillId="0" borderId="35" xfId="0" applyFont="1" applyBorder="1" applyAlignment="1" applyProtection="1">
      <alignment horizontal="center" vertical="center"/>
    </xf>
    <xf numFmtId="0" fontId="2" fillId="0" borderId="30" xfId="0" applyFont="1" applyBorder="1" applyAlignment="1" applyProtection="1">
      <alignment horizontal="center" vertical="center"/>
    </xf>
    <xf numFmtId="0" fontId="2" fillId="0" borderId="27" xfId="0" applyFont="1" applyBorder="1" applyAlignment="1" applyProtection="1">
      <alignment horizontal="center" vertical="center"/>
    </xf>
    <xf numFmtId="0" fontId="2" fillId="0" borderId="36" xfId="0" applyFont="1" applyBorder="1" applyAlignment="1" applyProtection="1">
      <alignment horizontal="center" vertical="center"/>
    </xf>
    <xf numFmtId="0" fontId="3" fillId="0" borderId="3" xfId="0" applyFont="1" applyBorder="1" applyAlignment="1" applyProtection="1">
      <alignment horizontal="center" vertical="center"/>
    </xf>
    <xf numFmtId="49" fontId="3" fillId="0" borderId="5" xfId="0" applyNumberFormat="1" applyFont="1" applyFill="1" applyBorder="1" applyAlignment="1" applyProtection="1">
      <alignment horizontal="center" vertical="center" wrapText="1"/>
    </xf>
    <xf numFmtId="49" fontId="3" fillId="0" borderId="6" xfId="0" applyNumberFormat="1" applyFont="1" applyFill="1" applyBorder="1" applyAlignment="1" applyProtection="1">
      <alignment horizontal="center" vertical="center" wrapText="1"/>
    </xf>
    <xf numFmtId="43" fontId="5" fillId="2" borderId="33" xfId="3" applyFont="1" applyFill="1" applyBorder="1" applyAlignment="1" applyProtection="1">
      <alignment vertical="center"/>
      <protection locked="0"/>
    </xf>
    <xf numFmtId="43" fontId="3" fillId="7" borderId="33" xfId="3" applyFont="1" applyFill="1" applyBorder="1" applyAlignment="1" applyProtection="1">
      <alignment horizontal="center" vertical="center" wrapText="1"/>
    </xf>
    <xf numFmtId="164" fontId="3" fillId="7" borderId="32" xfId="0" applyNumberFormat="1" applyFont="1" applyFill="1" applyBorder="1" applyAlignment="1" applyProtection="1">
      <alignment horizontal="center" vertical="center"/>
    </xf>
    <xf numFmtId="49" fontId="3" fillId="0" borderId="33" xfId="0" applyNumberFormat="1" applyFont="1" applyFill="1" applyBorder="1" applyAlignment="1" applyProtection="1">
      <alignment horizontal="center" vertical="center" wrapText="1"/>
    </xf>
    <xf numFmtId="43" fontId="3" fillId="0" borderId="33" xfId="3" applyFont="1" applyFill="1" applyBorder="1" applyAlignment="1" applyProtection="1">
      <alignment horizontal="center" vertical="center" wrapText="1"/>
    </xf>
    <xf numFmtId="0" fontId="2" fillId="0" borderId="10" xfId="0" applyFont="1" applyBorder="1" applyAlignment="1" applyProtection="1">
      <alignment horizontal="center" vertical="center"/>
    </xf>
    <xf numFmtId="164" fontId="5" fillId="3" borderId="30" xfId="0" applyNumberFormat="1" applyFont="1" applyFill="1" applyBorder="1" applyAlignment="1" applyProtection="1">
      <alignment horizontal="center" vertical="center"/>
    </xf>
    <xf numFmtId="164" fontId="5" fillId="3" borderId="31" xfId="0" applyNumberFormat="1" applyFont="1" applyFill="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49" fontId="3" fillId="0" borderId="30" xfId="0" applyNumberFormat="1" applyFont="1" applyFill="1" applyBorder="1" applyAlignment="1" applyProtection="1">
      <alignment horizontal="center" vertical="center" wrapText="1"/>
    </xf>
    <xf numFmtId="49" fontId="3" fillId="0" borderId="31" xfId="0" applyNumberFormat="1" applyFont="1" applyFill="1" applyBorder="1" applyAlignment="1" applyProtection="1">
      <alignment horizontal="center" vertical="center" wrapText="1"/>
    </xf>
    <xf numFmtId="43" fontId="3" fillId="0" borderId="34" xfId="3" applyFont="1" applyFill="1" applyBorder="1" applyAlignment="1" applyProtection="1">
      <alignment horizontal="center" vertical="center" wrapText="1"/>
    </xf>
    <xf numFmtId="49" fontId="3" fillId="0" borderId="27" xfId="0" applyNumberFormat="1" applyFont="1" applyFill="1" applyBorder="1" applyAlignment="1" applyProtection="1">
      <alignment horizontal="center" vertical="center" wrapText="1"/>
    </xf>
    <xf numFmtId="43" fontId="3" fillId="7" borderId="34" xfId="3" applyFont="1" applyFill="1" applyBorder="1" applyAlignment="1" applyProtection="1">
      <alignment horizontal="center" vertical="center" wrapText="1"/>
    </xf>
    <xf numFmtId="0" fontId="2" fillId="0" borderId="13" xfId="0" applyFont="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49" fontId="3" fillId="4" borderId="5" xfId="0" applyNumberFormat="1" applyFont="1" applyFill="1" applyBorder="1" applyAlignment="1" applyProtection="1">
      <alignment vertical="center" wrapText="1"/>
    </xf>
    <xf numFmtId="49" fontId="3" fillId="4" borderId="6" xfId="0" applyNumberFormat="1" applyFont="1" applyFill="1" applyBorder="1" applyAlignment="1" applyProtection="1">
      <alignment vertical="center" wrapText="1"/>
    </xf>
    <xf numFmtId="43" fontId="5" fillId="2" borderId="5" xfId="3" applyFont="1" applyFill="1" applyBorder="1" applyAlignment="1" applyProtection="1">
      <alignment vertical="center"/>
      <protection locked="0"/>
    </xf>
    <xf numFmtId="43" fontId="5" fillId="2" borderId="34" xfId="3" applyFont="1" applyFill="1" applyBorder="1" applyAlignment="1" applyProtection="1">
      <alignment vertical="center"/>
      <protection locked="0"/>
    </xf>
    <xf numFmtId="43" fontId="2" fillId="0" borderId="33" xfId="3" applyFont="1" applyBorder="1" applyAlignment="1" applyProtection="1">
      <alignment vertical="center"/>
    </xf>
    <xf numFmtId="43" fontId="2" fillId="0" borderId="2" xfId="3" applyFont="1" applyBorder="1" applyAlignment="1" applyProtection="1">
      <alignment vertical="center"/>
    </xf>
    <xf numFmtId="43" fontId="2" fillId="0" borderId="34" xfId="3" applyFont="1" applyBorder="1" applyAlignment="1" applyProtection="1">
      <alignment vertical="center"/>
    </xf>
    <xf numFmtId="43" fontId="3" fillId="4" borderId="33" xfId="3" applyFont="1" applyFill="1" applyBorder="1" applyAlignment="1" applyProtection="1">
      <alignment horizontal="center" vertical="center" wrapText="1"/>
    </xf>
    <xf numFmtId="43" fontId="3" fillId="4" borderId="2" xfId="3" applyFont="1" applyFill="1" applyBorder="1" applyAlignment="1" applyProtection="1">
      <alignment horizontal="center" vertical="center" wrapText="1"/>
    </xf>
    <xf numFmtId="49" fontId="3" fillId="4" borderId="10" xfId="0" applyNumberFormat="1" applyFont="1" applyFill="1" applyBorder="1" applyAlignment="1" applyProtection="1">
      <alignment vertical="center" wrapText="1"/>
    </xf>
    <xf numFmtId="49" fontId="3" fillId="4" borderId="8" xfId="0" applyNumberFormat="1" applyFont="1" applyFill="1" applyBorder="1" applyAlignment="1" applyProtection="1">
      <alignment vertical="center" wrapText="1"/>
    </xf>
    <xf numFmtId="164" fontId="3" fillId="3" borderId="38" xfId="0" applyNumberFormat="1" applyFont="1" applyFill="1" applyBorder="1" applyAlignment="1" applyProtection="1">
      <alignment horizontal="center" vertical="center"/>
    </xf>
    <xf numFmtId="164" fontId="3" fillId="3" borderId="39" xfId="0" applyNumberFormat="1" applyFont="1" applyFill="1" applyBorder="1" applyAlignment="1" applyProtection="1">
      <alignment horizontal="center" vertical="center"/>
    </xf>
    <xf numFmtId="164" fontId="5" fillId="2" borderId="5" xfId="0" applyNumberFormat="1" applyFont="1" applyFill="1" applyBorder="1" applyAlignment="1" applyProtection="1">
      <alignment horizontal="center" vertical="center"/>
      <protection locked="0"/>
    </xf>
    <xf numFmtId="164" fontId="5" fillId="2" borderId="13" xfId="0" applyNumberFormat="1" applyFont="1" applyFill="1" applyBorder="1" applyAlignment="1" applyProtection="1">
      <alignment horizontal="center" vertical="center"/>
      <protection locked="0"/>
    </xf>
    <xf numFmtId="164" fontId="5" fillId="2" borderId="8" xfId="0" applyNumberFormat="1" applyFont="1" applyFill="1" applyBorder="1" applyAlignment="1" applyProtection="1">
      <alignment horizontal="center" vertical="center"/>
      <protection locked="0"/>
    </xf>
    <xf numFmtId="164" fontId="5" fillId="2" borderId="6" xfId="0" applyNumberFormat="1" applyFont="1" applyFill="1" applyBorder="1" applyAlignment="1" applyProtection="1">
      <alignment horizontal="center" vertical="center"/>
      <protection locked="0"/>
    </xf>
    <xf numFmtId="164" fontId="5" fillId="0" borderId="27" xfId="0" applyNumberFormat="1" applyFont="1" applyFill="1" applyBorder="1" applyAlignment="1" applyProtection="1">
      <alignment horizontal="center" vertical="center"/>
    </xf>
    <xf numFmtId="1" fontId="5" fillId="2" borderId="2" xfId="0" applyNumberFormat="1" applyFont="1" applyFill="1" applyBorder="1" applyAlignment="1" applyProtection="1">
      <alignment horizontal="center" vertical="center"/>
      <protection locked="0"/>
    </xf>
    <xf numFmtId="49" fontId="3" fillId="0" borderId="8" xfId="0" applyNumberFormat="1"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2" fillId="0" borderId="18" xfId="0" applyFont="1" applyBorder="1" applyAlignment="1" applyProtection="1">
      <alignment horizontal="center" vertical="center"/>
    </xf>
    <xf numFmtId="0" fontId="3" fillId="0" borderId="11" xfId="0" applyFont="1" applyBorder="1" applyAlignment="1" applyProtection="1">
      <alignment horizontal="center" vertical="center"/>
    </xf>
    <xf numFmtId="0" fontId="2" fillId="3" borderId="0" xfId="0" applyFont="1" applyFill="1" applyAlignment="1" applyProtection="1">
      <alignment horizontal="left" vertical="center" wrapText="1"/>
    </xf>
    <xf numFmtId="0" fontId="2" fillId="0" borderId="0" xfId="0" applyFont="1" applyAlignment="1" applyProtection="1">
      <alignment horizontal="left" vertical="center" wrapText="1"/>
    </xf>
    <xf numFmtId="0" fontId="2" fillId="0" borderId="9" xfId="0" applyFont="1" applyBorder="1" applyAlignment="1" applyProtection="1">
      <alignment horizontal="center" vertical="center"/>
    </xf>
  </cellXfs>
  <cellStyles count="4">
    <cellStyle name="Komma" xfId="3" builtinId="3"/>
    <cellStyle name="Prozent" xfId="1" builtinId="5"/>
    <cellStyle name="Standard" xfId="0" builtinId="0"/>
    <cellStyle name="Standard_Tabelle1" xfId="2" xr:uid="{00000000-0005-0000-0000-000002000000}"/>
  </cellStyles>
  <dxfs count="106">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578528</xdr:colOff>
      <xdr:row>0</xdr:row>
      <xdr:rowOff>1</xdr:rowOff>
    </xdr:from>
    <xdr:to>
      <xdr:col>14</xdr:col>
      <xdr:colOff>862853</xdr:colOff>
      <xdr:row>3</xdr:row>
      <xdr:rowOff>3400</xdr:rowOff>
    </xdr:to>
    <xdr:pic>
      <xdr:nvPicPr>
        <xdr:cNvPr id="3" name="Grafik 2" descr="Wort-Bild-Marke der Polizei Brandenburg">
          <a:extLst>
            <a:ext uri="{FF2B5EF4-FFF2-40B4-BE49-F238E27FC236}">
              <a16:creationId xmlns:a16="http://schemas.microsoft.com/office/drawing/2014/main" id="{94F09163-8024-7FB5-3B9B-A9191CA7A1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40440" y="1"/>
          <a:ext cx="2256560" cy="608517"/>
        </a:xfrm>
        <a:prstGeom prst="rect">
          <a:avLst/>
        </a:prstGeom>
        <a:noFill/>
        <a:ln>
          <a:noFill/>
        </a:ln>
      </xdr:spPr>
    </xdr:pic>
    <xdr:clientData/>
  </xdr:twoCellAnchor>
  <xdr:twoCellAnchor editAs="oneCell">
    <xdr:from>
      <xdr:col>1</xdr:col>
      <xdr:colOff>1</xdr:colOff>
      <xdr:row>0</xdr:row>
      <xdr:rowOff>0</xdr:rowOff>
    </xdr:from>
    <xdr:to>
      <xdr:col>2</xdr:col>
      <xdr:colOff>358589</xdr:colOff>
      <xdr:row>2</xdr:row>
      <xdr:rowOff>138618</xdr:rowOff>
    </xdr:to>
    <xdr:pic>
      <xdr:nvPicPr>
        <xdr:cNvPr id="4" name="Grafik 3">
          <a:extLst>
            <a:ext uri="{FF2B5EF4-FFF2-40B4-BE49-F238E27FC236}">
              <a16:creationId xmlns:a16="http://schemas.microsoft.com/office/drawing/2014/main" id="{F83F8B78-79B6-179A-6750-18098DCB2B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8089" y="0"/>
          <a:ext cx="750794" cy="58685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250"/>
  <sheetViews>
    <sheetView showGridLines="0" tabSelected="1" zoomScale="85" zoomScaleNormal="85" zoomScaleSheetLayoutView="100" zoomScalePageLayoutView="115" workbookViewId="0">
      <pane xSplit="5" ySplit="6" topLeftCell="F143" activePane="bottomRight" state="frozen"/>
      <selection pane="topRight" activeCell="F1" sqref="F1"/>
      <selection pane="bottomLeft" activeCell="A6" sqref="A6"/>
      <selection pane="bottomRight" activeCell="G7" sqref="G7:G8"/>
    </sheetView>
  </sheetViews>
  <sheetFormatPr baseColWidth="10" defaultColWidth="9.140625" defaultRowHeight="12.75" x14ac:dyDescent="0.25"/>
  <cols>
    <col min="1" max="1" width="2.5703125" style="55" customWidth="1"/>
    <col min="2" max="2" width="5.85546875" style="53" customWidth="1"/>
    <col min="3" max="4" width="9" style="53" customWidth="1"/>
    <col min="5" max="5" width="50.7109375" style="56" customWidth="1"/>
    <col min="6" max="6" width="17.42578125" style="55" customWidth="1"/>
    <col min="7" max="7" width="14.7109375" style="55" customWidth="1"/>
    <col min="8" max="8" width="14.7109375" style="55" bestFit="1" customWidth="1"/>
    <col min="9" max="9" width="17.42578125" style="55" customWidth="1"/>
    <col min="10" max="10" width="5.7109375" style="55" customWidth="1"/>
    <col min="11" max="11" width="6.5703125" style="55" customWidth="1"/>
    <col min="12" max="15" width="14.7109375" style="55" customWidth="1"/>
    <col min="16" max="16" width="9.140625" style="55"/>
    <col min="17" max="17" width="17.28515625" style="55" customWidth="1"/>
    <col min="18" max="18" width="17" style="55" customWidth="1"/>
    <col min="19" max="19" width="17.42578125" style="55" customWidth="1"/>
    <col min="20" max="16384" width="9.140625" style="55"/>
  </cols>
  <sheetData>
    <row r="1" spans="2:19" ht="22.5" customHeight="1" x14ac:dyDescent="0.25">
      <c r="E1" s="54" t="s">
        <v>213</v>
      </c>
      <c r="F1" s="54"/>
      <c r="G1" s="54"/>
      <c r="H1" s="54"/>
      <c r="I1" s="54"/>
      <c r="L1" s="56"/>
    </row>
    <row r="2" spans="2:19" x14ac:dyDescent="0.2">
      <c r="B2" s="57"/>
      <c r="C2" s="57"/>
      <c r="D2" s="57"/>
      <c r="E2" s="56" t="s">
        <v>327</v>
      </c>
      <c r="F2" s="56"/>
      <c r="G2" s="56"/>
      <c r="H2" s="56"/>
      <c r="I2" s="56"/>
    </row>
    <row r="3" spans="2:19" x14ac:dyDescent="0.2">
      <c r="B3" s="58"/>
      <c r="C3" s="59"/>
      <c r="D3" s="59"/>
      <c r="E3" s="60" t="s">
        <v>102</v>
      </c>
      <c r="F3" s="61"/>
      <c r="G3" s="61"/>
      <c r="H3" s="61"/>
      <c r="I3" s="61"/>
      <c r="J3" s="62"/>
      <c r="K3" s="62"/>
      <c r="L3" s="62"/>
      <c r="M3" s="62"/>
      <c r="N3" s="62"/>
      <c r="O3" s="62"/>
    </row>
    <row r="5" spans="2:19" ht="13.5" thickBot="1" x14ac:dyDescent="0.3">
      <c r="E5" s="63" t="s">
        <v>214</v>
      </c>
      <c r="F5" s="64"/>
      <c r="G5" s="64"/>
    </row>
    <row r="6" spans="2:19" s="72" customFormat="1" ht="33" customHeight="1" thickBot="1" x14ac:dyDescent="0.3">
      <c r="B6" s="65" t="s">
        <v>0</v>
      </c>
      <c r="C6" s="66" t="s">
        <v>1</v>
      </c>
      <c r="D6" s="66" t="s">
        <v>116</v>
      </c>
      <c r="E6" s="66" t="s">
        <v>2</v>
      </c>
      <c r="F6" s="67" t="s">
        <v>100</v>
      </c>
      <c r="G6" s="68" t="s">
        <v>132</v>
      </c>
      <c r="H6" s="68" t="s">
        <v>104</v>
      </c>
      <c r="I6" s="68" t="s">
        <v>101</v>
      </c>
      <c r="J6" s="68" t="s">
        <v>97</v>
      </c>
      <c r="K6" s="67" t="s">
        <v>96</v>
      </c>
      <c r="L6" s="69" t="s">
        <v>3</v>
      </c>
      <c r="M6" s="69" t="s">
        <v>77</v>
      </c>
      <c r="N6" s="68" t="s">
        <v>76</v>
      </c>
      <c r="O6" s="70" t="s">
        <v>212</v>
      </c>
      <c r="P6" s="71"/>
      <c r="Q6" s="125" t="s">
        <v>324</v>
      </c>
      <c r="R6" s="125" t="s">
        <v>325</v>
      </c>
      <c r="S6" s="125" t="s">
        <v>326</v>
      </c>
    </row>
    <row r="7" spans="2:19" s="56" customFormat="1" x14ac:dyDescent="0.25">
      <c r="B7" s="193">
        <v>1</v>
      </c>
      <c r="C7" s="143" t="s">
        <v>94</v>
      </c>
      <c r="D7" s="159" t="s">
        <v>117</v>
      </c>
      <c r="E7" s="1" t="s">
        <v>217</v>
      </c>
      <c r="F7" s="172" t="s">
        <v>261</v>
      </c>
      <c r="G7" s="154"/>
      <c r="H7" s="176">
        <f>J7*G7</f>
        <v>0</v>
      </c>
      <c r="I7" s="147"/>
      <c r="J7" s="137">
        <v>1</v>
      </c>
      <c r="K7" s="137" t="s">
        <v>78</v>
      </c>
      <c r="L7" s="187"/>
      <c r="M7" s="127">
        <f>J7*L7</f>
        <v>0</v>
      </c>
      <c r="N7" s="147"/>
      <c r="O7" s="147"/>
      <c r="P7" s="73"/>
      <c r="Q7" s="127">
        <f>M7</f>
        <v>0</v>
      </c>
      <c r="R7" s="127">
        <f>N7</f>
        <v>0</v>
      </c>
      <c r="S7" s="127">
        <f>O7</f>
        <v>0</v>
      </c>
    </row>
    <row r="8" spans="2:19" s="56" customFormat="1" x14ac:dyDescent="0.25">
      <c r="B8" s="131"/>
      <c r="C8" s="133"/>
      <c r="D8" s="133"/>
      <c r="E8" s="115" t="s">
        <v>224</v>
      </c>
      <c r="F8" s="173"/>
      <c r="G8" s="174"/>
      <c r="H8" s="177"/>
      <c r="I8" s="149"/>
      <c r="J8" s="138"/>
      <c r="K8" s="138"/>
      <c r="L8" s="188"/>
      <c r="M8" s="128"/>
      <c r="N8" s="148"/>
      <c r="O8" s="148"/>
      <c r="P8" s="73"/>
      <c r="Q8" s="128"/>
      <c r="R8" s="128"/>
      <c r="S8" s="128"/>
    </row>
    <row r="9" spans="2:19" s="56" customFormat="1" x14ac:dyDescent="0.25">
      <c r="B9" s="130">
        <v>2</v>
      </c>
      <c r="C9" s="132" t="s">
        <v>95</v>
      </c>
      <c r="D9" s="132" t="s">
        <v>117</v>
      </c>
      <c r="E9" s="2" t="s">
        <v>216</v>
      </c>
      <c r="F9" s="172" t="s">
        <v>260</v>
      </c>
      <c r="G9" s="141"/>
      <c r="H9" s="177">
        <f>J9*G9</f>
        <v>0</v>
      </c>
      <c r="I9" s="149"/>
      <c r="J9" s="151">
        <v>1</v>
      </c>
      <c r="K9" s="137" t="s">
        <v>78</v>
      </c>
      <c r="L9" s="185"/>
      <c r="M9" s="128">
        <f>J9*L9</f>
        <v>0</v>
      </c>
      <c r="N9" s="149"/>
      <c r="O9" s="149"/>
      <c r="P9" s="73"/>
      <c r="Q9" s="127">
        <f>Q7+M9</f>
        <v>0</v>
      </c>
      <c r="R9" s="127">
        <f>R7+N9</f>
        <v>0</v>
      </c>
      <c r="S9" s="127">
        <f>S7+O9</f>
        <v>0</v>
      </c>
    </row>
    <row r="10" spans="2:19" s="56" customFormat="1" ht="13.5" thickBot="1" x14ac:dyDescent="0.3">
      <c r="B10" s="131"/>
      <c r="C10" s="133"/>
      <c r="D10" s="169"/>
      <c r="E10" s="115" t="s">
        <v>223</v>
      </c>
      <c r="F10" s="173"/>
      <c r="G10" s="175"/>
      <c r="H10" s="178"/>
      <c r="I10" s="150"/>
      <c r="J10" s="138"/>
      <c r="K10" s="138"/>
      <c r="L10" s="186"/>
      <c r="M10" s="128"/>
      <c r="N10" s="150"/>
      <c r="O10" s="150"/>
      <c r="P10" s="73"/>
      <c r="Q10" s="128"/>
      <c r="R10" s="128"/>
      <c r="S10" s="128"/>
    </row>
    <row r="11" spans="2:19" s="56" customFormat="1" ht="16.5" customHeight="1" thickBot="1" x14ac:dyDescent="0.3">
      <c r="B11" s="4"/>
      <c r="C11" s="4"/>
      <c r="D11" s="4"/>
      <c r="E11" s="5" t="s">
        <v>19</v>
      </c>
      <c r="F11" s="5"/>
      <c r="G11" s="5"/>
      <c r="H11" s="44">
        <f>SUM(H7:H10)</f>
        <v>0</v>
      </c>
      <c r="I11" s="5"/>
      <c r="J11" s="6"/>
      <c r="K11" s="6"/>
      <c r="L11" s="10"/>
      <c r="M11" s="37">
        <f>SUM(M7:M10)</f>
        <v>0</v>
      </c>
      <c r="N11" s="37">
        <f>SUM(N7:N10)</f>
        <v>0</v>
      </c>
      <c r="O11" s="37">
        <f>SUM(O7:O10)</f>
        <v>0</v>
      </c>
      <c r="P11" s="73"/>
      <c r="Q11" s="126">
        <f>Q9</f>
        <v>0</v>
      </c>
      <c r="R11" s="126">
        <f>R9</f>
        <v>0</v>
      </c>
      <c r="S11" s="126">
        <f>S9</f>
        <v>0</v>
      </c>
    </row>
    <row r="12" spans="2:19" s="56" customFormat="1" ht="25.5" x14ac:dyDescent="0.25">
      <c r="B12" s="193">
        <f>B9+1</f>
        <v>3</v>
      </c>
      <c r="C12" s="191" t="s">
        <v>8</v>
      </c>
      <c r="D12" s="159" t="s">
        <v>117</v>
      </c>
      <c r="E12" s="74" t="s">
        <v>218</v>
      </c>
      <c r="F12" s="181" t="s">
        <v>103</v>
      </c>
      <c r="G12" s="179">
        <v>0.5</v>
      </c>
      <c r="H12" s="155">
        <f>$G12*$J12</f>
        <v>1.5</v>
      </c>
      <c r="I12" s="144" t="s">
        <v>259</v>
      </c>
      <c r="J12" s="192">
        <v>3</v>
      </c>
      <c r="K12" s="137" t="s">
        <v>78</v>
      </c>
      <c r="L12" s="188"/>
      <c r="M12" s="128">
        <f>J12*L12</f>
        <v>0</v>
      </c>
      <c r="N12" s="129"/>
      <c r="O12" s="129"/>
      <c r="P12" s="73"/>
      <c r="Q12" s="127">
        <f>Q11+M12</f>
        <v>0</v>
      </c>
      <c r="R12" s="127">
        <f>R11+N12</f>
        <v>0</v>
      </c>
      <c r="S12" s="127">
        <f>S11+O12</f>
        <v>0</v>
      </c>
    </row>
    <row r="13" spans="2:19" s="56" customFormat="1" x14ac:dyDescent="0.25">
      <c r="B13" s="131"/>
      <c r="C13" s="191"/>
      <c r="D13" s="133"/>
      <c r="E13" s="115" t="s">
        <v>221</v>
      </c>
      <c r="F13" s="182"/>
      <c r="G13" s="180"/>
      <c r="H13" s="142"/>
      <c r="I13" s="144"/>
      <c r="J13" s="171"/>
      <c r="K13" s="138"/>
      <c r="L13" s="139"/>
      <c r="M13" s="128"/>
      <c r="N13" s="129"/>
      <c r="O13" s="129"/>
      <c r="P13" s="73"/>
      <c r="Q13" s="128"/>
      <c r="R13" s="128"/>
      <c r="S13" s="128"/>
    </row>
    <row r="14" spans="2:19" s="56" customFormat="1" ht="25.5" x14ac:dyDescent="0.25">
      <c r="B14" s="130">
        <f>B12+1</f>
        <v>4</v>
      </c>
      <c r="C14" s="145" t="s">
        <v>9</v>
      </c>
      <c r="D14" s="152" t="s">
        <v>117</v>
      </c>
      <c r="E14" s="74" t="s">
        <v>219</v>
      </c>
      <c r="F14" s="172" t="s">
        <v>105</v>
      </c>
      <c r="G14" s="180">
        <v>17.5</v>
      </c>
      <c r="H14" s="142">
        <f t="shared" ref="H14" si="0">$G14*$J14</f>
        <v>35</v>
      </c>
      <c r="I14" s="144" t="s">
        <v>259</v>
      </c>
      <c r="J14" s="170">
        <v>2</v>
      </c>
      <c r="K14" s="137" t="s">
        <v>78</v>
      </c>
      <c r="L14" s="189"/>
      <c r="M14" s="129"/>
      <c r="N14" s="129"/>
      <c r="O14" s="129"/>
      <c r="P14" s="73"/>
      <c r="Q14" s="127">
        <f t="shared" ref="Q14:S14" si="1">Q12+M14</f>
        <v>0</v>
      </c>
      <c r="R14" s="127">
        <f t="shared" si="1"/>
        <v>0</v>
      </c>
      <c r="S14" s="127">
        <f t="shared" si="1"/>
        <v>0</v>
      </c>
    </row>
    <row r="15" spans="2:19" s="56" customFormat="1" x14ac:dyDescent="0.25">
      <c r="B15" s="131"/>
      <c r="C15" s="145"/>
      <c r="D15" s="153"/>
      <c r="E15" s="75" t="s">
        <v>17</v>
      </c>
      <c r="F15" s="173"/>
      <c r="G15" s="180"/>
      <c r="H15" s="142"/>
      <c r="I15" s="144"/>
      <c r="J15" s="171"/>
      <c r="K15" s="138"/>
      <c r="L15" s="189"/>
      <c r="M15" s="129"/>
      <c r="N15" s="129"/>
      <c r="O15" s="129"/>
      <c r="P15" s="73"/>
      <c r="Q15" s="128"/>
      <c r="R15" s="128"/>
      <c r="S15" s="128"/>
    </row>
    <row r="16" spans="2:19" s="56" customFormat="1" ht="25.5" x14ac:dyDescent="0.25">
      <c r="B16" s="130">
        <f t="shared" ref="B16" si="2">B14+1</f>
        <v>5</v>
      </c>
      <c r="C16" s="145" t="s">
        <v>10</v>
      </c>
      <c r="D16" s="152" t="s">
        <v>117</v>
      </c>
      <c r="E16" s="74" t="s">
        <v>108</v>
      </c>
      <c r="F16" s="172" t="s">
        <v>106</v>
      </c>
      <c r="G16" s="146">
        <v>0.8</v>
      </c>
      <c r="H16" s="142">
        <f t="shared" ref="H16" si="3">$G16*$J16</f>
        <v>2.4000000000000004</v>
      </c>
      <c r="I16" s="144" t="s">
        <v>259</v>
      </c>
      <c r="J16" s="170">
        <v>3</v>
      </c>
      <c r="K16" s="137" t="s">
        <v>78</v>
      </c>
      <c r="L16" s="189"/>
      <c r="M16" s="129"/>
      <c r="N16" s="129"/>
      <c r="O16" s="129"/>
      <c r="P16" s="73"/>
      <c r="Q16" s="127">
        <f t="shared" ref="Q16:S16" si="4">Q14+M16</f>
        <v>0</v>
      </c>
      <c r="R16" s="127">
        <f t="shared" si="4"/>
        <v>0</v>
      </c>
      <c r="S16" s="127">
        <f t="shared" si="4"/>
        <v>0</v>
      </c>
    </row>
    <row r="17" spans="2:19" s="56" customFormat="1" x14ac:dyDescent="0.25">
      <c r="B17" s="131"/>
      <c r="C17" s="145"/>
      <c r="D17" s="153"/>
      <c r="E17" s="75" t="s">
        <v>17</v>
      </c>
      <c r="F17" s="173"/>
      <c r="G17" s="146"/>
      <c r="H17" s="142"/>
      <c r="I17" s="144"/>
      <c r="J17" s="171"/>
      <c r="K17" s="138"/>
      <c r="L17" s="189"/>
      <c r="M17" s="129"/>
      <c r="N17" s="129"/>
      <c r="O17" s="129"/>
      <c r="P17" s="73"/>
      <c r="Q17" s="128"/>
      <c r="R17" s="128"/>
      <c r="S17" s="128"/>
    </row>
    <row r="18" spans="2:19" s="56" customFormat="1" x14ac:dyDescent="0.25">
      <c r="B18" s="130">
        <f t="shared" ref="B18" si="5">B16+1</f>
        <v>6</v>
      </c>
      <c r="C18" s="145" t="s">
        <v>11</v>
      </c>
      <c r="D18" s="152" t="s">
        <v>117</v>
      </c>
      <c r="E18" s="74" t="s">
        <v>109</v>
      </c>
      <c r="F18" s="172" t="s">
        <v>107</v>
      </c>
      <c r="G18" s="180">
        <v>0.4</v>
      </c>
      <c r="H18" s="142">
        <f t="shared" ref="H18" si="6">$G18*$J18</f>
        <v>1.2000000000000002</v>
      </c>
      <c r="I18" s="144" t="s">
        <v>259</v>
      </c>
      <c r="J18" s="170">
        <v>3</v>
      </c>
      <c r="K18" s="137" t="s">
        <v>78</v>
      </c>
      <c r="L18" s="189"/>
      <c r="M18" s="129"/>
      <c r="N18" s="129"/>
      <c r="O18" s="129"/>
      <c r="P18" s="73"/>
      <c r="Q18" s="127">
        <f t="shared" ref="Q18:S18" si="7">Q16+M18</f>
        <v>0</v>
      </c>
      <c r="R18" s="127">
        <f t="shared" si="7"/>
        <v>0</v>
      </c>
      <c r="S18" s="127">
        <f t="shared" si="7"/>
        <v>0</v>
      </c>
    </row>
    <row r="19" spans="2:19" s="56" customFormat="1" x14ac:dyDescent="0.25">
      <c r="B19" s="131"/>
      <c r="C19" s="145"/>
      <c r="D19" s="153"/>
      <c r="E19" s="75" t="s">
        <v>17</v>
      </c>
      <c r="F19" s="173"/>
      <c r="G19" s="180"/>
      <c r="H19" s="142"/>
      <c r="I19" s="144"/>
      <c r="J19" s="171"/>
      <c r="K19" s="138"/>
      <c r="L19" s="189"/>
      <c r="M19" s="129"/>
      <c r="N19" s="129"/>
      <c r="O19" s="129"/>
      <c r="P19" s="73"/>
      <c r="Q19" s="128"/>
      <c r="R19" s="128"/>
      <c r="S19" s="128"/>
    </row>
    <row r="20" spans="2:19" s="56" customFormat="1" ht="25.5" x14ac:dyDescent="0.25">
      <c r="B20" s="130">
        <f t="shared" ref="B20:B34" si="8">B18+1</f>
        <v>7</v>
      </c>
      <c r="C20" s="145" t="s">
        <v>12</v>
      </c>
      <c r="D20" s="152" t="s">
        <v>117</v>
      </c>
      <c r="E20" s="74" t="s">
        <v>220</v>
      </c>
      <c r="F20" s="172" t="s">
        <v>110</v>
      </c>
      <c r="G20" s="180">
        <v>1.5</v>
      </c>
      <c r="H20" s="142">
        <f t="shared" ref="H20:H34" si="9">$G20*$J20</f>
        <v>3</v>
      </c>
      <c r="I20" s="144" t="s">
        <v>259</v>
      </c>
      <c r="J20" s="170">
        <v>2</v>
      </c>
      <c r="K20" s="137" t="s">
        <v>78</v>
      </c>
      <c r="L20" s="139"/>
      <c r="M20" s="128">
        <f t="shared" ref="M20" si="10">J20*L20</f>
        <v>0</v>
      </c>
      <c r="N20" s="129"/>
      <c r="O20" s="129"/>
      <c r="P20" s="73"/>
      <c r="Q20" s="127">
        <f t="shared" ref="Q20:S20" si="11">Q18+M20</f>
        <v>0</v>
      </c>
      <c r="R20" s="127">
        <f t="shared" si="11"/>
        <v>0</v>
      </c>
      <c r="S20" s="127">
        <f t="shared" si="11"/>
        <v>0</v>
      </c>
    </row>
    <row r="21" spans="2:19" s="56" customFormat="1" x14ac:dyDescent="0.25">
      <c r="B21" s="131"/>
      <c r="C21" s="145"/>
      <c r="D21" s="153"/>
      <c r="E21" s="115" t="s">
        <v>221</v>
      </c>
      <c r="F21" s="173"/>
      <c r="G21" s="180"/>
      <c r="H21" s="142"/>
      <c r="I21" s="144"/>
      <c r="J21" s="171"/>
      <c r="K21" s="138"/>
      <c r="L21" s="139"/>
      <c r="M21" s="128"/>
      <c r="N21" s="129"/>
      <c r="O21" s="129"/>
      <c r="P21" s="73"/>
      <c r="Q21" s="128"/>
      <c r="R21" s="128"/>
      <c r="S21" s="128"/>
    </row>
    <row r="22" spans="2:19" s="56" customFormat="1" ht="25.5" x14ac:dyDescent="0.25">
      <c r="B22" s="130">
        <f t="shared" si="8"/>
        <v>8</v>
      </c>
      <c r="C22" s="145" t="s">
        <v>111</v>
      </c>
      <c r="D22" s="134" t="s">
        <v>118</v>
      </c>
      <c r="E22" s="74" t="s">
        <v>291</v>
      </c>
      <c r="F22" s="164"/>
      <c r="G22" s="164"/>
      <c r="H22" s="164"/>
      <c r="I22" s="167"/>
      <c r="J22" s="151">
        <v>2</v>
      </c>
      <c r="K22" s="137" t="s">
        <v>78</v>
      </c>
      <c r="L22" s="139"/>
      <c r="M22" s="129"/>
      <c r="N22" s="129"/>
      <c r="O22" s="128">
        <f>J22*L22</f>
        <v>0</v>
      </c>
      <c r="P22" s="73"/>
      <c r="Q22" s="127">
        <f t="shared" ref="Q22:S22" si="12">Q20+M22</f>
        <v>0</v>
      </c>
      <c r="R22" s="127">
        <f t="shared" si="12"/>
        <v>0</v>
      </c>
      <c r="S22" s="127">
        <f t="shared" si="12"/>
        <v>0</v>
      </c>
    </row>
    <row r="23" spans="2:19" s="56" customFormat="1" x14ac:dyDescent="0.25">
      <c r="B23" s="131"/>
      <c r="C23" s="145"/>
      <c r="D23" s="135"/>
      <c r="E23" s="115" t="s">
        <v>221</v>
      </c>
      <c r="F23" s="165"/>
      <c r="G23" s="165"/>
      <c r="H23" s="165"/>
      <c r="I23" s="167"/>
      <c r="J23" s="138"/>
      <c r="K23" s="138"/>
      <c r="L23" s="139"/>
      <c r="M23" s="129"/>
      <c r="N23" s="129"/>
      <c r="O23" s="128"/>
      <c r="P23" s="73"/>
      <c r="Q23" s="128"/>
      <c r="R23" s="128"/>
      <c r="S23" s="128"/>
    </row>
    <row r="24" spans="2:19" s="56" customFormat="1" ht="25.5" x14ac:dyDescent="0.25">
      <c r="B24" s="130">
        <f t="shared" si="8"/>
        <v>9</v>
      </c>
      <c r="C24" s="145" t="s">
        <v>112</v>
      </c>
      <c r="D24" s="134" t="s">
        <v>118</v>
      </c>
      <c r="E24" s="74" t="s">
        <v>292</v>
      </c>
      <c r="F24" s="164"/>
      <c r="G24" s="164"/>
      <c r="H24" s="164"/>
      <c r="I24" s="167"/>
      <c r="J24" s="151">
        <v>2</v>
      </c>
      <c r="K24" s="137" t="s">
        <v>78</v>
      </c>
      <c r="L24" s="139"/>
      <c r="M24" s="129"/>
      <c r="N24" s="129"/>
      <c r="O24" s="128">
        <f>J24*L24</f>
        <v>0</v>
      </c>
      <c r="P24" s="73"/>
      <c r="Q24" s="127">
        <f t="shared" ref="Q24:S24" si="13">Q22+M24</f>
        <v>0</v>
      </c>
      <c r="R24" s="127">
        <f t="shared" si="13"/>
        <v>0</v>
      </c>
      <c r="S24" s="127">
        <f t="shared" si="13"/>
        <v>0</v>
      </c>
    </row>
    <row r="25" spans="2:19" s="56" customFormat="1" x14ac:dyDescent="0.25">
      <c r="B25" s="131"/>
      <c r="C25" s="145"/>
      <c r="D25" s="135"/>
      <c r="E25" s="115" t="s">
        <v>221</v>
      </c>
      <c r="F25" s="165"/>
      <c r="G25" s="165"/>
      <c r="H25" s="165"/>
      <c r="I25" s="167"/>
      <c r="J25" s="138"/>
      <c r="K25" s="138"/>
      <c r="L25" s="139"/>
      <c r="M25" s="129"/>
      <c r="N25" s="129"/>
      <c r="O25" s="128"/>
      <c r="P25" s="73"/>
      <c r="Q25" s="128"/>
      <c r="R25" s="128"/>
      <c r="S25" s="128"/>
    </row>
    <row r="26" spans="2:19" s="56" customFormat="1" ht="25.5" x14ac:dyDescent="0.25">
      <c r="B26" s="130">
        <f t="shared" si="8"/>
        <v>10</v>
      </c>
      <c r="C26" s="145" t="s">
        <v>113</v>
      </c>
      <c r="D26" s="134" t="s">
        <v>118</v>
      </c>
      <c r="E26" s="74" t="s">
        <v>293</v>
      </c>
      <c r="F26" s="164"/>
      <c r="G26" s="164"/>
      <c r="H26" s="164"/>
      <c r="I26" s="167"/>
      <c r="J26" s="151">
        <v>2</v>
      </c>
      <c r="K26" s="137" t="s">
        <v>78</v>
      </c>
      <c r="L26" s="139"/>
      <c r="M26" s="129"/>
      <c r="N26" s="129"/>
      <c r="O26" s="128">
        <f>J26*L26</f>
        <v>0</v>
      </c>
      <c r="P26" s="73"/>
      <c r="Q26" s="127">
        <f t="shared" ref="Q26:S26" si="14">Q24+M26</f>
        <v>0</v>
      </c>
      <c r="R26" s="127">
        <f t="shared" si="14"/>
        <v>0</v>
      </c>
      <c r="S26" s="127">
        <f t="shared" si="14"/>
        <v>0</v>
      </c>
    </row>
    <row r="27" spans="2:19" s="56" customFormat="1" x14ac:dyDescent="0.25">
      <c r="B27" s="131"/>
      <c r="C27" s="145"/>
      <c r="D27" s="135"/>
      <c r="E27" s="115" t="s">
        <v>221</v>
      </c>
      <c r="F27" s="165"/>
      <c r="G27" s="165"/>
      <c r="H27" s="165"/>
      <c r="I27" s="167"/>
      <c r="J27" s="138"/>
      <c r="K27" s="138"/>
      <c r="L27" s="139"/>
      <c r="M27" s="129"/>
      <c r="N27" s="129"/>
      <c r="O27" s="128"/>
      <c r="P27" s="73"/>
      <c r="Q27" s="128"/>
      <c r="R27" s="128"/>
      <c r="S27" s="128"/>
    </row>
    <row r="28" spans="2:19" s="56" customFormat="1" ht="25.5" x14ac:dyDescent="0.25">
      <c r="B28" s="130">
        <f t="shared" si="8"/>
        <v>11</v>
      </c>
      <c r="C28" s="145" t="s">
        <v>114</v>
      </c>
      <c r="D28" s="134" t="s">
        <v>118</v>
      </c>
      <c r="E28" s="74" t="s">
        <v>294</v>
      </c>
      <c r="F28" s="164"/>
      <c r="G28" s="164"/>
      <c r="H28" s="164"/>
      <c r="I28" s="167"/>
      <c r="J28" s="151">
        <v>2</v>
      </c>
      <c r="K28" s="137" t="s">
        <v>78</v>
      </c>
      <c r="L28" s="139"/>
      <c r="M28" s="129"/>
      <c r="N28" s="129"/>
      <c r="O28" s="128">
        <f>J28*L28</f>
        <v>0</v>
      </c>
      <c r="P28" s="73"/>
      <c r="Q28" s="127">
        <f t="shared" ref="Q28:S28" si="15">Q26+M28</f>
        <v>0</v>
      </c>
      <c r="R28" s="127">
        <f t="shared" si="15"/>
        <v>0</v>
      </c>
      <c r="S28" s="127">
        <f t="shared" si="15"/>
        <v>0</v>
      </c>
    </row>
    <row r="29" spans="2:19" s="56" customFormat="1" x14ac:dyDescent="0.25">
      <c r="B29" s="131"/>
      <c r="C29" s="145"/>
      <c r="D29" s="135"/>
      <c r="E29" s="115" t="s">
        <v>221</v>
      </c>
      <c r="F29" s="165"/>
      <c r="G29" s="165"/>
      <c r="H29" s="165"/>
      <c r="I29" s="167"/>
      <c r="J29" s="138"/>
      <c r="K29" s="138"/>
      <c r="L29" s="139"/>
      <c r="M29" s="129"/>
      <c r="N29" s="129"/>
      <c r="O29" s="128"/>
      <c r="P29" s="73"/>
      <c r="Q29" s="128"/>
      <c r="R29" s="128"/>
      <c r="S29" s="128"/>
    </row>
    <row r="30" spans="2:19" s="56" customFormat="1" ht="25.5" x14ac:dyDescent="0.25">
      <c r="B30" s="130">
        <f t="shared" si="8"/>
        <v>12</v>
      </c>
      <c r="C30" s="145" t="s">
        <v>115</v>
      </c>
      <c r="D30" s="134" t="s">
        <v>118</v>
      </c>
      <c r="E30" s="74" t="s">
        <v>295</v>
      </c>
      <c r="F30" s="164"/>
      <c r="G30" s="164"/>
      <c r="H30" s="164"/>
      <c r="I30" s="167"/>
      <c r="J30" s="151">
        <v>2</v>
      </c>
      <c r="K30" s="137" t="s">
        <v>78</v>
      </c>
      <c r="L30" s="139"/>
      <c r="M30" s="129"/>
      <c r="N30" s="129"/>
      <c r="O30" s="128">
        <f>J30*L30</f>
        <v>0</v>
      </c>
      <c r="P30" s="73"/>
      <c r="Q30" s="127">
        <f t="shared" ref="Q30:S30" si="16">Q28+M30</f>
        <v>0</v>
      </c>
      <c r="R30" s="127">
        <f t="shared" si="16"/>
        <v>0</v>
      </c>
      <c r="S30" s="127">
        <f t="shared" si="16"/>
        <v>0</v>
      </c>
    </row>
    <row r="31" spans="2:19" s="56" customFormat="1" x14ac:dyDescent="0.25">
      <c r="B31" s="131"/>
      <c r="C31" s="145"/>
      <c r="D31" s="135"/>
      <c r="E31" s="115" t="s">
        <v>221</v>
      </c>
      <c r="F31" s="165"/>
      <c r="G31" s="165"/>
      <c r="H31" s="165"/>
      <c r="I31" s="167"/>
      <c r="J31" s="138"/>
      <c r="K31" s="138"/>
      <c r="L31" s="139"/>
      <c r="M31" s="129"/>
      <c r="N31" s="129"/>
      <c r="O31" s="128"/>
      <c r="P31" s="73"/>
      <c r="Q31" s="128"/>
      <c r="R31" s="128"/>
      <c r="S31" s="128"/>
    </row>
    <row r="32" spans="2:19" s="56" customFormat="1" ht="25.5" x14ac:dyDescent="0.25">
      <c r="B32" s="130">
        <f t="shared" si="8"/>
        <v>13</v>
      </c>
      <c r="C32" s="145" t="s">
        <v>13</v>
      </c>
      <c r="D32" s="152" t="s">
        <v>117</v>
      </c>
      <c r="E32" s="74" t="s">
        <v>265</v>
      </c>
      <c r="F32" s="152" t="s">
        <v>119</v>
      </c>
      <c r="G32" s="146">
        <v>0.6</v>
      </c>
      <c r="H32" s="142">
        <f t="shared" si="9"/>
        <v>1.2</v>
      </c>
      <c r="I32" s="144" t="s">
        <v>259</v>
      </c>
      <c r="J32" s="170">
        <v>2</v>
      </c>
      <c r="K32" s="137" t="s">
        <v>78</v>
      </c>
      <c r="L32" s="139"/>
      <c r="M32" s="156">
        <f t="shared" ref="M32" si="17">J32*L32</f>
        <v>0</v>
      </c>
      <c r="N32" s="129"/>
      <c r="O32" s="129"/>
      <c r="P32" s="73"/>
      <c r="Q32" s="127">
        <f t="shared" ref="Q32:S32" si="18">Q30+M32</f>
        <v>0</v>
      </c>
      <c r="R32" s="127">
        <f t="shared" si="18"/>
        <v>0</v>
      </c>
      <c r="S32" s="127">
        <f t="shared" si="18"/>
        <v>0</v>
      </c>
    </row>
    <row r="33" spans="2:19" s="56" customFormat="1" x14ac:dyDescent="0.25">
      <c r="B33" s="131"/>
      <c r="C33" s="145"/>
      <c r="D33" s="153"/>
      <c r="E33" s="115" t="s">
        <v>221</v>
      </c>
      <c r="F33" s="153"/>
      <c r="G33" s="146"/>
      <c r="H33" s="142"/>
      <c r="I33" s="144"/>
      <c r="J33" s="171"/>
      <c r="K33" s="138"/>
      <c r="L33" s="139"/>
      <c r="M33" s="156"/>
      <c r="N33" s="129"/>
      <c r="O33" s="129"/>
      <c r="P33" s="73"/>
      <c r="Q33" s="128"/>
      <c r="R33" s="128"/>
      <c r="S33" s="128"/>
    </row>
    <row r="34" spans="2:19" s="56" customFormat="1" ht="25.5" x14ac:dyDescent="0.25">
      <c r="B34" s="130">
        <f t="shared" si="8"/>
        <v>14</v>
      </c>
      <c r="C34" s="145" t="s">
        <v>14</v>
      </c>
      <c r="D34" s="152" t="s">
        <v>117</v>
      </c>
      <c r="E34" s="74" t="s">
        <v>120</v>
      </c>
      <c r="F34" s="152" t="s">
        <v>121</v>
      </c>
      <c r="G34" s="146">
        <v>2</v>
      </c>
      <c r="H34" s="142">
        <f t="shared" si="9"/>
        <v>4</v>
      </c>
      <c r="I34" s="144" t="s">
        <v>259</v>
      </c>
      <c r="J34" s="170">
        <v>2</v>
      </c>
      <c r="K34" s="137" t="s">
        <v>78</v>
      </c>
      <c r="L34" s="139"/>
      <c r="M34" s="156">
        <f t="shared" ref="M34" si="19">J34*L34</f>
        <v>0</v>
      </c>
      <c r="N34" s="129"/>
      <c r="O34" s="129"/>
      <c r="P34" s="73"/>
      <c r="Q34" s="127">
        <f t="shared" ref="Q34:S34" si="20">Q32+M34</f>
        <v>0</v>
      </c>
      <c r="R34" s="127">
        <f t="shared" si="20"/>
        <v>0</v>
      </c>
      <c r="S34" s="127">
        <f t="shared" si="20"/>
        <v>0</v>
      </c>
    </row>
    <row r="35" spans="2:19" s="56" customFormat="1" x14ac:dyDescent="0.25">
      <c r="B35" s="131"/>
      <c r="C35" s="145"/>
      <c r="D35" s="153"/>
      <c r="E35" s="115" t="s">
        <v>221</v>
      </c>
      <c r="F35" s="153"/>
      <c r="G35" s="146"/>
      <c r="H35" s="142"/>
      <c r="I35" s="144"/>
      <c r="J35" s="171"/>
      <c r="K35" s="138"/>
      <c r="L35" s="139"/>
      <c r="M35" s="156"/>
      <c r="N35" s="129"/>
      <c r="O35" s="129"/>
      <c r="P35" s="73"/>
      <c r="Q35" s="128"/>
      <c r="R35" s="128"/>
      <c r="S35" s="128"/>
    </row>
    <row r="36" spans="2:19" s="56" customFormat="1" ht="25.5" x14ac:dyDescent="0.25">
      <c r="B36" s="130">
        <f t="shared" ref="B36" si="21">B20+1</f>
        <v>8</v>
      </c>
      <c r="C36" s="145" t="s">
        <v>122</v>
      </c>
      <c r="D36" s="134" t="s">
        <v>118</v>
      </c>
      <c r="E36" s="74" t="s">
        <v>296</v>
      </c>
      <c r="F36" s="164"/>
      <c r="G36" s="164"/>
      <c r="H36" s="164"/>
      <c r="I36" s="167"/>
      <c r="J36" s="170">
        <v>2</v>
      </c>
      <c r="K36" s="137" t="s">
        <v>78</v>
      </c>
      <c r="L36" s="139"/>
      <c r="M36" s="129"/>
      <c r="N36" s="129"/>
      <c r="O36" s="128">
        <f>J36*L36</f>
        <v>0</v>
      </c>
      <c r="P36" s="73"/>
      <c r="Q36" s="127">
        <f t="shared" ref="Q36:S36" si="22">Q34+M36</f>
        <v>0</v>
      </c>
      <c r="R36" s="127">
        <f t="shared" si="22"/>
        <v>0</v>
      </c>
      <c r="S36" s="127">
        <f t="shared" si="22"/>
        <v>0</v>
      </c>
    </row>
    <row r="37" spans="2:19" s="56" customFormat="1" x14ac:dyDescent="0.25">
      <c r="B37" s="131"/>
      <c r="C37" s="145"/>
      <c r="D37" s="135"/>
      <c r="E37" s="115" t="s">
        <v>221</v>
      </c>
      <c r="F37" s="165"/>
      <c r="G37" s="165"/>
      <c r="H37" s="165"/>
      <c r="I37" s="167"/>
      <c r="J37" s="171"/>
      <c r="K37" s="138"/>
      <c r="L37" s="139"/>
      <c r="M37" s="129"/>
      <c r="N37" s="129"/>
      <c r="O37" s="128"/>
      <c r="P37" s="73"/>
      <c r="Q37" s="128"/>
      <c r="R37" s="128"/>
      <c r="S37" s="128"/>
    </row>
    <row r="38" spans="2:19" s="56" customFormat="1" ht="25.5" x14ac:dyDescent="0.25">
      <c r="B38" s="130">
        <f t="shared" ref="B38" si="23">B36+1</f>
        <v>9</v>
      </c>
      <c r="C38" s="145" t="s">
        <v>123</v>
      </c>
      <c r="D38" s="134" t="s">
        <v>118</v>
      </c>
      <c r="E38" s="74" t="s">
        <v>297</v>
      </c>
      <c r="F38" s="164"/>
      <c r="G38" s="164"/>
      <c r="H38" s="164"/>
      <c r="I38" s="167"/>
      <c r="J38" s="170">
        <v>2</v>
      </c>
      <c r="K38" s="137" t="s">
        <v>78</v>
      </c>
      <c r="L38" s="139"/>
      <c r="M38" s="129"/>
      <c r="N38" s="129"/>
      <c r="O38" s="128">
        <f>J38*L38</f>
        <v>0</v>
      </c>
      <c r="P38" s="73"/>
      <c r="Q38" s="127">
        <f t="shared" ref="Q38:S38" si="24">Q36+M38</f>
        <v>0</v>
      </c>
      <c r="R38" s="127">
        <f t="shared" si="24"/>
        <v>0</v>
      </c>
      <c r="S38" s="127">
        <f t="shared" si="24"/>
        <v>0</v>
      </c>
    </row>
    <row r="39" spans="2:19" s="56" customFormat="1" x14ac:dyDescent="0.25">
      <c r="B39" s="131"/>
      <c r="C39" s="145"/>
      <c r="D39" s="135"/>
      <c r="E39" s="115" t="s">
        <v>221</v>
      </c>
      <c r="F39" s="165"/>
      <c r="G39" s="165"/>
      <c r="H39" s="165"/>
      <c r="I39" s="167"/>
      <c r="J39" s="171"/>
      <c r="K39" s="138"/>
      <c r="L39" s="139"/>
      <c r="M39" s="129"/>
      <c r="N39" s="129"/>
      <c r="O39" s="128"/>
      <c r="P39" s="73"/>
      <c r="Q39" s="128"/>
      <c r="R39" s="128"/>
      <c r="S39" s="128"/>
    </row>
    <row r="40" spans="2:19" s="56" customFormat="1" ht="25.5" x14ac:dyDescent="0.25">
      <c r="B40" s="130">
        <f t="shared" ref="B40" si="25">B38+1</f>
        <v>10</v>
      </c>
      <c r="C40" s="145" t="s">
        <v>124</v>
      </c>
      <c r="D40" s="134" t="s">
        <v>118</v>
      </c>
      <c r="E40" s="74" t="s">
        <v>298</v>
      </c>
      <c r="F40" s="164"/>
      <c r="G40" s="164"/>
      <c r="H40" s="164"/>
      <c r="I40" s="167"/>
      <c r="J40" s="170">
        <v>2</v>
      </c>
      <c r="K40" s="137" t="s">
        <v>78</v>
      </c>
      <c r="L40" s="139"/>
      <c r="M40" s="129"/>
      <c r="N40" s="129"/>
      <c r="O40" s="128">
        <f>J40*L40</f>
        <v>0</v>
      </c>
      <c r="P40" s="73"/>
      <c r="Q40" s="127">
        <f t="shared" ref="Q40:S40" si="26">Q38+M40</f>
        <v>0</v>
      </c>
      <c r="R40" s="127">
        <f t="shared" si="26"/>
        <v>0</v>
      </c>
      <c r="S40" s="127">
        <f t="shared" si="26"/>
        <v>0</v>
      </c>
    </row>
    <row r="41" spans="2:19" s="56" customFormat="1" x14ac:dyDescent="0.25">
      <c r="B41" s="131"/>
      <c r="C41" s="145"/>
      <c r="D41" s="135"/>
      <c r="E41" s="115" t="s">
        <v>221</v>
      </c>
      <c r="F41" s="165"/>
      <c r="G41" s="165"/>
      <c r="H41" s="165"/>
      <c r="I41" s="167"/>
      <c r="J41" s="171"/>
      <c r="K41" s="138"/>
      <c r="L41" s="139"/>
      <c r="M41" s="129"/>
      <c r="N41" s="129"/>
      <c r="O41" s="128"/>
      <c r="P41" s="73"/>
      <c r="Q41" s="128"/>
      <c r="R41" s="128"/>
      <c r="S41" s="128"/>
    </row>
    <row r="42" spans="2:19" s="56" customFormat="1" ht="25.5" x14ac:dyDescent="0.25">
      <c r="B42" s="130">
        <f t="shared" ref="B42" si="27">B40+1</f>
        <v>11</v>
      </c>
      <c r="C42" s="145" t="s">
        <v>125</v>
      </c>
      <c r="D42" s="134" t="s">
        <v>118</v>
      </c>
      <c r="E42" s="74" t="s">
        <v>299</v>
      </c>
      <c r="F42" s="164"/>
      <c r="G42" s="164"/>
      <c r="H42" s="164"/>
      <c r="I42" s="167"/>
      <c r="J42" s="151">
        <v>2</v>
      </c>
      <c r="K42" s="137" t="s">
        <v>78</v>
      </c>
      <c r="L42" s="139"/>
      <c r="M42" s="129"/>
      <c r="N42" s="129"/>
      <c r="O42" s="128">
        <f>J42*L42</f>
        <v>0</v>
      </c>
      <c r="P42" s="73"/>
      <c r="Q42" s="127">
        <f t="shared" ref="Q42:S42" si="28">Q40+M42</f>
        <v>0</v>
      </c>
      <c r="R42" s="127">
        <f t="shared" si="28"/>
        <v>0</v>
      </c>
      <c r="S42" s="127">
        <f t="shared" si="28"/>
        <v>0</v>
      </c>
    </row>
    <row r="43" spans="2:19" s="56" customFormat="1" x14ac:dyDescent="0.25">
      <c r="B43" s="131"/>
      <c r="C43" s="145"/>
      <c r="D43" s="135"/>
      <c r="E43" s="115" t="s">
        <v>221</v>
      </c>
      <c r="F43" s="165"/>
      <c r="G43" s="165"/>
      <c r="H43" s="165"/>
      <c r="I43" s="167"/>
      <c r="J43" s="138"/>
      <c r="K43" s="138"/>
      <c r="L43" s="139"/>
      <c r="M43" s="129"/>
      <c r="N43" s="129"/>
      <c r="O43" s="128"/>
      <c r="P43" s="73"/>
      <c r="Q43" s="128"/>
      <c r="R43" s="128"/>
      <c r="S43" s="128"/>
    </row>
    <row r="44" spans="2:19" s="56" customFormat="1" ht="25.5" x14ac:dyDescent="0.25">
      <c r="B44" s="130">
        <f t="shared" ref="B44" si="29">B42+1</f>
        <v>12</v>
      </c>
      <c r="C44" s="145" t="s">
        <v>126</v>
      </c>
      <c r="D44" s="134" t="s">
        <v>118</v>
      </c>
      <c r="E44" s="74" t="s">
        <v>300</v>
      </c>
      <c r="F44" s="164"/>
      <c r="G44" s="164"/>
      <c r="H44" s="164"/>
      <c r="I44" s="167"/>
      <c r="J44" s="151">
        <v>2</v>
      </c>
      <c r="K44" s="137" t="s">
        <v>78</v>
      </c>
      <c r="L44" s="139"/>
      <c r="M44" s="129"/>
      <c r="N44" s="129"/>
      <c r="O44" s="128">
        <f>J44*L44</f>
        <v>0</v>
      </c>
      <c r="P44" s="73"/>
      <c r="Q44" s="127">
        <f t="shared" ref="Q44:S44" si="30">Q42+M44</f>
        <v>0</v>
      </c>
      <c r="R44" s="127">
        <f t="shared" si="30"/>
        <v>0</v>
      </c>
      <c r="S44" s="127">
        <f t="shared" si="30"/>
        <v>0</v>
      </c>
    </row>
    <row r="45" spans="2:19" s="56" customFormat="1" x14ac:dyDescent="0.25">
      <c r="B45" s="131"/>
      <c r="C45" s="145"/>
      <c r="D45" s="135"/>
      <c r="E45" s="115" t="s">
        <v>221</v>
      </c>
      <c r="F45" s="165"/>
      <c r="G45" s="165"/>
      <c r="H45" s="165"/>
      <c r="I45" s="167"/>
      <c r="J45" s="138"/>
      <c r="K45" s="138"/>
      <c r="L45" s="139"/>
      <c r="M45" s="129"/>
      <c r="N45" s="129"/>
      <c r="O45" s="128"/>
      <c r="P45" s="73"/>
      <c r="Q45" s="128"/>
      <c r="R45" s="128"/>
      <c r="S45" s="128"/>
    </row>
    <row r="46" spans="2:19" s="56" customFormat="1" x14ac:dyDescent="0.25">
      <c r="B46" s="130">
        <f t="shared" ref="B46:B52" si="31">B44+1</f>
        <v>13</v>
      </c>
      <c r="C46" s="145" t="s">
        <v>15</v>
      </c>
      <c r="D46" s="152" t="s">
        <v>117</v>
      </c>
      <c r="E46" s="74" t="s">
        <v>133</v>
      </c>
      <c r="F46" s="152" t="s">
        <v>131</v>
      </c>
      <c r="G46" s="146">
        <v>0.5</v>
      </c>
      <c r="H46" s="142">
        <f t="shared" ref="H46:H48" si="32">$G46*$J46</f>
        <v>1</v>
      </c>
      <c r="I46" s="144" t="s">
        <v>259</v>
      </c>
      <c r="J46" s="151">
        <v>2</v>
      </c>
      <c r="K46" s="137" t="s">
        <v>79</v>
      </c>
      <c r="L46" s="139"/>
      <c r="M46" s="156">
        <f t="shared" ref="M46" si="33">J46*L46</f>
        <v>0</v>
      </c>
      <c r="N46" s="129"/>
      <c r="O46" s="129"/>
      <c r="P46" s="73"/>
      <c r="Q46" s="127">
        <f t="shared" ref="Q46:S46" si="34">Q44+M46</f>
        <v>0</v>
      </c>
      <c r="R46" s="127">
        <f t="shared" si="34"/>
        <v>0</v>
      </c>
      <c r="S46" s="127">
        <f t="shared" si="34"/>
        <v>0</v>
      </c>
    </row>
    <row r="47" spans="2:19" s="56" customFormat="1" x14ac:dyDescent="0.25">
      <c r="B47" s="131"/>
      <c r="C47" s="145"/>
      <c r="D47" s="153"/>
      <c r="E47" s="115" t="s">
        <v>221</v>
      </c>
      <c r="F47" s="153"/>
      <c r="G47" s="146"/>
      <c r="H47" s="142"/>
      <c r="I47" s="144"/>
      <c r="J47" s="138"/>
      <c r="K47" s="138"/>
      <c r="L47" s="139"/>
      <c r="M47" s="156"/>
      <c r="N47" s="129"/>
      <c r="O47" s="129"/>
      <c r="P47" s="73"/>
      <c r="Q47" s="128"/>
      <c r="R47" s="128"/>
      <c r="S47" s="128"/>
    </row>
    <row r="48" spans="2:19" s="56" customFormat="1" ht="25.5" x14ac:dyDescent="0.25">
      <c r="B48" s="130">
        <f t="shared" si="31"/>
        <v>14</v>
      </c>
      <c r="C48" s="145" t="s">
        <v>16</v>
      </c>
      <c r="D48" s="152" t="s">
        <v>117</v>
      </c>
      <c r="E48" s="74" t="s">
        <v>135</v>
      </c>
      <c r="F48" s="152" t="s">
        <v>130</v>
      </c>
      <c r="G48" s="146">
        <v>0.2</v>
      </c>
      <c r="H48" s="142">
        <f t="shared" si="32"/>
        <v>0.2</v>
      </c>
      <c r="I48" s="144" t="s">
        <v>259</v>
      </c>
      <c r="J48" s="151">
        <v>1</v>
      </c>
      <c r="K48" s="137" t="s">
        <v>134</v>
      </c>
      <c r="L48" s="139"/>
      <c r="M48" s="156">
        <f t="shared" ref="M48" si="35">J48*L48</f>
        <v>0</v>
      </c>
      <c r="N48" s="129"/>
      <c r="O48" s="129"/>
      <c r="P48" s="73"/>
      <c r="Q48" s="127">
        <f t="shared" ref="Q48:S48" si="36">Q46+M48</f>
        <v>0</v>
      </c>
      <c r="R48" s="127">
        <f t="shared" si="36"/>
        <v>0</v>
      </c>
      <c r="S48" s="127">
        <f t="shared" si="36"/>
        <v>0</v>
      </c>
    </row>
    <row r="49" spans="2:19" s="56" customFormat="1" x14ac:dyDescent="0.25">
      <c r="B49" s="131"/>
      <c r="C49" s="145"/>
      <c r="D49" s="153"/>
      <c r="E49" s="115" t="s">
        <v>221</v>
      </c>
      <c r="F49" s="153"/>
      <c r="G49" s="146"/>
      <c r="H49" s="142"/>
      <c r="I49" s="144"/>
      <c r="J49" s="138"/>
      <c r="K49" s="138"/>
      <c r="L49" s="139"/>
      <c r="M49" s="156"/>
      <c r="N49" s="129"/>
      <c r="O49" s="129"/>
      <c r="P49" s="73"/>
      <c r="Q49" s="128"/>
      <c r="R49" s="128"/>
      <c r="S49" s="128"/>
    </row>
    <row r="50" spans="2:19" s="56" customFormat="1" ht="25.5" x14ac:dyDescent="0.25">
      <c r="B50" s="130">
        <f t="shared" si="31"/>
        <v>15</v>
      </c>
      <c r="C50" s="145" t="s">
        <v>127</v>
      </c>
      <c r="D50" s="134" t="s">
        <v>118</v>
      </c>
      <c r="E50" s="74" t="s">
        <v>301</v>
      </c>
      <c r="F50" s="164"/>
      <c r="G50" s="164"/>
      <c r="H50" s="164"/>
      <c r="I50" s="167"/>
      <c r="J50" s="151">
        <v>2</v>
      </c>
      <c r="K50" s="137" t="s">
        <v>78</v>
      </c>
      <c r="L50" s="139"/>
      <c r="M50" s="129"/>
      <c r="N50" s="129"/>
      <c r="O50" s="128">
        <f>J50*L50</f>
        <v>0</v>
      </c>
      <c r="P50" s="73"/>
      <c r="Q50" s="127">
        <f t="shared" ref="Q50:S50" si="37">Q48+M50</f>
        <v>0</v>
      </c>
      <c r="R50" s="127">
        <f t="shared" si="37"/>
        <v>0</v>
      </c>
      <c r="S50" s="127">
        <f t="shared" si="37"/>
        <v>0</v>
      </c>
    </row>
    <row r="51" spans="2:19" s="56" customFormat="1" x14ac:dyDescent="0.25">
      <c r="B51" s="131"/>
      <c r="C51" s="145"/>
      <c r="D51" s="135"/>
      <c r="E51" s="115" t="s">
        <v>221</v>
      </c>
      <c r="F51" s="165"/>
      <c r="G51" s="165"/>
      <c r="H51" s="165"/>
      <c r="I51" s="167"/>
      <c r="J51" s="138"/>
      <c r="K51" s="138"/>
      <c r="L51" s="139"/>
      <c r="M51" s="129"/>
      <c r="N51" s="129"/>
      <c r="O51" s="128"/>
      <c r="P51" s="73"/>
      <c r="Q51" s="128"/>
      <c r="R51" s="128"/>
      <c r="S51" s="128"/>
    </row>
    <row r="52" spans="2:19" s="56" customFormat="1" ht="25.5" x14ac:dyDescent="0.25">
      <c r="B52" s="130">
        <f t="shared" si="31"/>
        <v>16</v>
      </c>
      <c r="C52" s="145" t="s">
        <v>128</v>
      </c>
      <c r="D52" s="134" t="s">
        <v>118</v>
      </c>
      <c r="E52" s="74" t="s">
        <v>302</v>
      </c>
      <c r="F52" s="164"/>
      <c r="G52" s="164"/>
      <c r="H52" s="164"/>
      <c r="I52" s="167"/>
      <c r="J52" s="151">
        <v>2</v>
      </c>
      <c r="K52" s="137" t="s">
        <v>78</v>
      </c>
      <c r="L52" s="139"/>
      <c r="M52" s="129"/>
      <c r="N52" s="129"/>
      <c r="O52" s="128">
        <f>J52*L52</f>
        <v>0</v>
      </c>
      <c r="P52" s="73"/>
      <c r="Q52" s="127">
        <f t="shared" ref="Q52:S52" si="38">Q50+M52</f>
        <v>0</v>
      </c>
      <c r="R52" s="127">
        <f t="shared" si="38"/>
        <v>0</v>
      </c>
      <c r="S52" s="127">
        <f t="shared" si="38"/>
        <v>0</v>
      </c>
    </row>
    <row r="53" spans="2:19" s="56" customFormat="1" x14ac:dyDescent="0.25">
      <c r="B53" s="131"/>
      <c r="C53" s="145"/>
      <c r="D53" s="135"/>
      <c r="E53" s="115" t="s">
        <v>221</v>
      </c>
      <c r="F53" s="165"/>
      <c r="G53" s="165"/>
      <c r="H53" s="165"/>
      <c r="I53" s="167"/>
      <c r="J53" s="138"/>
      <c r="K53" s="138"/>
      <c r="L53" s="139"/>
      <c r="M53" s="129"/>
      <c r="N53" s="129"/>
      <c r="O53" s="128"/>
      <c r="P53" s="73"/>
      <c r="Q53" s="128"/>
      <c r="R53" s="128"/>
      <c r="S53" s="128"/>
    </row>
    <row r="54" spans="2:19" s="56" customFormat="1" ht="51" x14ac:dyDescent="0.25">
      <c r="B54" s="130">
        <f>B52+1</f>
        <v>17</v>
      </c>
      <c r="C54" s="145" t="s">
        <v>18</v>
      </c>
      <c r="D54" s="152" t="s">
        <v>117</v>
      </c>
      <c r="E54" s="74" t="s">
        <v>266</v>
      </c>
      <c r="F54" s="152" t="s">
        <v>129</v>
      </c>
      <c r="G54" s="146">
        <v>1.8</v>
      </c>
      <c r="H54" s="142">
        <f t="shared" ref="H54" si="39">$G54*$J54</f>
        <v>3.6</v>
      </c>
      <c r="I54" s="144" t="s">
        <v>259</v>
      </c>
      <c r="J54" s="151">
        <v>2</v>
      </c>
      <c r="K54" s="137" t="s">
        <v>80</v>
      </c>
      <c r="L54" s="139"/>
      <c r="M54" s="156">
        <f t="shared" ref="M54" si="40">J54*L54</f>
        <v>0</v>
      </c>
      <c r="N54" s="129"/>
      <c r="O54" s="129"/>
      <c r="P54" s="73"/>
      <c r="Q54" s="127">
        <f t="shared" ref="Q54:S54" si="41">Q52+M54</f>
        <v>0</v>
      </c>
      <c r="R54" s="127">
        <f t="shared" si="41"/>
        <v>0</v>
      </c>
      <c r="S54" s="127">
        <f t="shared" si="41"/>
        <v>0</v>
      </c>
    </row>
    <row r="55" spans="2:19" s="56" customFormat="1" ht="13.5" thickBot="1" x14ac:dyDescent="0.3">
      <c r="B55" s="131"/>
      <c r="C55" s="145"/>
      <c r="D55" s="153"/>
      <c r="E55" s="115" t="s">
        <v>221</v>
      </c>
      <c r="F55" s="153"/>
      <c r="G55" s="166"/>
      <c r="H55" s="168"/>
      <c r="I55" s="144"/>
      <c r="J55" s="138"/>
      <c r="K55" s="138"/>
      <c r="L55" s="139"/>
      <c r="M55" s="156"/>
      <c r="N55" s="129"/>
      <c r="O55" s="129"/>
      <c r="P55" s="73"/>
      <c r="Q55" s="128"/>
      <c r="R55" s="128"/>
      <c r="S55" s="128"/>
    </row>
    <row r="56" spans="2:19" s="56" customFormat="1" ht="13.5" thickBot="1" x14ac:dyDescent="0.3">
      <c r="B56" s="3"/>
      <c r="C56" s="4"/>
      <c r="D56" s="4"/>
      <c r="E56" s="5" t="s">
        <v>20</v>
      </c>
      <c r="F56" s="5"/>
      <c r="G56" s="5"/>
      <c r="H56" s="44">
        <f>SUM(H12:H55)</f>
        <v>53.100000000000009</v>
      </c>
      <c r="I56" s="5"/>
      <c r="J56" s="6"/>
      <c r="K56" s="6"/>
      <c r="L56" s="10"/>
      <c r="M56" s="37">
        <f>SUM(M12:M55)</f>
        <v>0</v>
      </c>
      <c r="N56" s="47">
        <f>SUM(N12:N55)</f>
        <v>0</v>
      </c>
      <c r="O56" s="45">
        <f>SUM(O12:O55)</f>
        <v>0</v>
      </c>
      <c r="P56" s="73"/>
      <c r="Q56" s="126">
        <f>Q54</f>
        <v>0</v>
      </c>
      <c r="R56" s="126">
        <f>R54</f>
        <v>0</v>
      </c>
      <c r="S56" s="126">
        <f>S54</f>
        <v>0</v>
      </c>
    </row>
    <row r="57" spans="2:19" s="56" customFormat="1" ht="38.25" x14ac:dyDescent="0.25">
      <c r="B57" s="193">
        <f>B54+1</f>
        <v>18</v>
      </c>
      <c r="C57" s="153" t="s">
        <v>21</v>
      </c>
      <c r="D57" s="159" t="s">
        <v>117</v>
      </c>
      <c r="E57" s="74" t="s">
        <v>262</v>
      </c>
      <c r="F57" s="152" t="s">
        <v>136</v>
      </c>
      <c r="G57" s="158">
        <v>20</v>
      </c>
      <c r="H57" s="155">
        <f>$G57*$J57</f>
        <v>20</v>
      </c>
      <c r="I57" s="144" t="s">
        <v>259</v>
      </c>
      <c r="J57" s="151">
        <v>1</v>
      </c>
      <c r="K57" s="137" t="s">
        <v>78</v>
      </c>
      <c r="L57" s="139"/>
      <c r="M57" s="156">
        <f t="shared" ref="M57" si="42">J57*L57</f>
        <v>0</v>
      </c>
      <c r="N57" s="129"/>
      <c r="O57" s="129"/>
      <c r="P57" s="73"/>
      <c r="Q57" s="127">
        <f>Q56+M57</f>
        <v>0</v>
      </c>
      <c r="R57" s="127">
        <f>R56+N57</f>
        <v>0</v>
      </c>
      <c r="S57" s="127">
        <f>S56+O57</f>
        <v>0</v>
      </c>
    </row>
    <row r="58" spans="2:19" s="56" customFormat="1" ht="13.5" thickBot="1" x14ac:dyDescent="0.3">
      <c r="B58" s="131"/>
      <c r="C58" s="145"/>
      <c r="D58" s="133"/>
      <c r="E58" s="115" t="s">
        <v>221</v>
      </c>
      <c r="F58" s="153"/>
      <c r="G58" s="146"/>
      <c r="H58" s="142"/>
      <c r="I58" s="144"/>
      <c r="J58" s="138"/>
      <c r="K58" s="138"/>
      <c r="L58" s="185"/>
      <c r="M58" s="156"/>
      <c r="N58" s="129"/>
      <c r="O58" s="129"/>
      <c r="P58" s="73"/>
      <c r="Q58" s="128"/>
      <c r="R58" s="128"/>
      <c r="S58" s="128"/>
    </row>
    <row r="59" spans="2:19" s="56" customFormat="1" ht="13.5" thickBot="1" x14ac:dyDescent="0.3">
      <c r="B59" s="3"/>
      <c r="C59" s="4"/>
      <c r="D59" s="4"/>
      <c r="E59" s="5" t="s">
        <v>22</v>
      </c>
      <c r="F59" s="5"/>
      <c r="G59" s="5"/>
      <c r="H59" s="44">
        <f>SUM(H57)</f>
        <v>20</v>
      </c>
      <c r="I59" s="5"/>
      <c r="J59" s="6"/>
      <c r="K59" s="6"/>
      <c r="L59" s="10"/>
      <c r="M59" s="37">
        <f>SUM(M57:M58)</f>
        <v>0</v>
      </c>
      <c r="N59" s="47">
        <f>SUM(N57:N58)</f>
        <v>0</v>
      </c>
      <c r="O59" s="45">
        <f>SUM(O57:O58)</f>
        <v>0</v>
      </c>
      <c r="P59" s="73"/>
      <c r="Q59" s="126">
        <f>Q57</f>
        <v>0</v>
      </c>
      <c r="R59" s="126">
        <f>R57</f>
        <v>0</v>
      </c>
      <c r="S59" s="126">
        <f>S57</f>
        <v>0</v>
      </c>
    </row>
    <row r="60" spans="2:19" s="56" customFormat="1" x14ac:dyDescent="0.25">
      <c r="B60" s="130">
        <f>B57+1</f>
        <v>19</v>
      </c>
      <c r="C60" s="145" t="s">
        <v>23</v>
      </c>
      <c r="D60" s="159" t="s">
        <v>117</v>
      </c>
      <c r="E60" s="74" t="s">
        <v>81</v>
      </c>
      <c r="F60" s="157" t="s">
        <v>137</v>
      </c>
      <c r="G60" s="158">
        <v>4</v>
      </c>
      <c r="H60" s="155">
        <f>$G60*$J60</f>
        <v>4</v>
      </c>
      <c r="I60" s="144" t="s">
        <v>259</v>
      </c>
      <c r="J60" s="151">
        <v>1</v>
      </c>
      <c r="K60" s="137" t="s">
        <v>78</v>
      </c>
      <c r="L60" s="139"/>
      <c r="M60" s="156">
        <f t="shared" ref="M60:M86" si="43">J60*L60</f>
        <v>0</v>
      </c>
      <c r="N60" s="129"/>
      <c r="O60" s="129"/>
      <c r="P60" s="73"/>
      <c r="Q60" s="127">
        <f>Q59+M60</f>
        <v>0</v>
      </c>
      <c r="R60" s="127">
        <f>R59+N60</f>
        <v>0</v>
      </c>
      <c r="S60" s="127">
        <f>S59+O60</f>
        <v>0</v>
      </c>
    </row>
    <row r="61" spans="2:19" s="56" customFormat="1" x14ac:dyDescent="0.25">
      <c r="B61" s="131"/>
      <c r="C61" s="145"/>
      <c r="D61" s="133"/>
      <c r="E61" s="115" t="s">
        <v>221</v>
      </c>
      <c r="F61" s="145"/>
      <c r="G61" s="146"/>
      <c r="H61" s="142"/>
      <c r="I61" s="144"/>
      <c r="J61" s="138"/>
      <c r="K61" s="138"/>
      <c r="L61" s="139"/>
      <c r="M61" s="156"/>
      <c r="N61" s="129"/>
      <c r="O61" s="129"/>
      <c r="P61" s="73"/>
      <c r="Q61" s="128"/>
      <c r="R61" s="128"/>
      <c r="S61" s="128"/>
    </row>
    <row r="62" spans="2:19" s="56" customFormat="1" x14ac:dyDescent="0.25">
      <c r="B62" s="130">
        <f t="shared" ref="B62" si="44">B60+1</f>
        <v>20</v>
      </c>
      <c r="C62" s="145" t="s">
        <v>24</v>
      </c>
      <c r="D62" s="152" t="s">
        <v>117</v>
      </c>
      <c r="E62" s="76" t="s">
        <v>82</v>
      </c>
      <c r="F62" s="145" t="s">
        <v>137</v>
      </c>
      <c r="G62" s="146">
        <v>12.2</v>
      </c>
      <c r="H62" s="142">
        <f t="shared" ref="H62" si="45">$G62*$J62</f>
        <v>24.4</v>
      </c>
      <c r="I62" s="144" t="s">
        <v>259</v>
      </c>
      <c r="J62" s="151">
        <v>2</v>
      </c>
      <c r="K62" s="137" t="s">
        <v>78</v>
      </c>
      <c r="L62" s="139"/>
      <c r="M62" s="156">
        <f t="shared" si="43"/>
        <v>0</v>
      </c>
      <c r="N62" s="129"/>
      <c r="O62" s="129"/>
      <c r="P62" s="73"/>
      <c r="Q62" s="127">
        <f t="shared" ref="Q62" si="46">Q60+M62</f>
        <v>0</v>
      </c>
      <c r="R62" s="127">
        <f t="shared" ref="R62" si="47">R60+N62</f>
        <v>0</v>
      </c>
      <c r="S62" s="127">
        <f t="shared" ref="S62" si="48">S60+O62</f>
        <v>0</v>
      </c>
    </row>
    <row r="63" spans="2:19" s="56" customFormat="1" x14ac:dyDescent="0.25">
      <c r="B63" s="131"/>
      <c r="C63" s="145"/>
      <c r="D63" s="153"/>
      <c r="E63" s="115" t="s">
        <v>221</v>
      </c>
      <c r="F63" s="145"/>
      <c r="G63" s="146"/>
      <c r="H63" s="142"/>
      <c r="I63" s="144"/>
      <c r="J63" s="138"/>
      <c r="K63" s="138"/>
      <c r="L63" s="139"/>
      <c r="M63" s="156"/>
      <c r="N63" s="129"/>
      <c r="O63" s="129"/>
      <c r="P63" s="73"/>
      <c r="Q63" s="128"/>
      <c r="R63" s="128"/>
      <c r="S63" s="128"/>
    </row>
    <row r="64" spans="2:19" s="56" customFormat="1" x14ac:dyDescent="0.25">
      <c r="B64" s="130">
        <f t="shared" ref="B64:B86" si="49">B62+1</f>
        <v>21</v>
      </c>
      <c r="C64" s="145" t="s">
        <v>25</v>
      </c>
      <c r="D64" s="152" t="s">
        <v>117</v>
      </c>
      <c r="E64" s="76" t="s">
        <v>138</v>
      </c>
      <c r="F64" s="145" t="s">
        <v>137</v>
      </c>
      <c r="G64" s="146">
        <v>27</v>
      </c>
      <c r="H64" s="142">
        <f t="shared" ref="H64" si="50">$G64*$J64</f>
        <v>27</v>
      </c>
      <c r="I64" s="144" t="s">
        <v>259</v>
      </c>
      <c r="J64" s="151">
        <v>1</v>
      </c>
      <c r="K64" s="137" t="s">
        <v>78</v>
      </c>
      <c r="L64" s="139"/>
      <c r="M64" s="156">
        <f t="shared" si="43"/>
        <v>0</v>
      </c>
      <c r="N64" s="129"/>
      <c r="O64" s="129"/>
      <c r="P64" s="73"/>
      <c r="Q64" s="127">
        <f t="shared" ref="Q64" si="51">Q62+M64</f>
        <v>0</v>
      </c>
      <c r="R64" s="127">
        <f t="shared" ref="R64" si="52">R62+N64</f>
        <v>0</v>
      </c>
      <c r="S64" s="127">
        <f t="shared" ref="S64" si="53">S62+O64</f>
        <v>0</v>
      </c>
    </row>
    <row r="65" spans="2:19" s="56" customFormat="1" x14ac:dyDescent="0.25">
      <c r="B65" s="131"/>
      <c r="C65" s="145"/>
      <c r="D65" s="153"/>
      <c r="E65" s="115" t="s">
        <v>221</v>
      </c>
      <c r="F65" s="145"/>
      <c r="G65" s="146"/>
      <c r="H65" s="142"/>
      <c r="I65" s="144"/>
      <c r="J65" s="138"/>
      <c r="K65" s="138"/>
      <c r="L65" s="139"/>
      <c r="M65" s="156"/>
      <c r="N65" s="129"/>
      <c r="O65" s="129"/>
      <c r="P65" s="73"/>
      <c r="Q65" s="128"/>
      <c r="R65" s="128"/>
      <c r="S65" s="128"/>
    </row>
    <row r="66" spans="2:19" s="56" customFormat="1" x14ac:dyDescent="0.25">
      <c r="B66" s="130">
        <f t="shared" si="49"/>
        <v>22</v>
      </c>
      <c r="C66" s="145" t="s">
        <v>26</v>
      </c>
      <c r="D66" s="152" t="s">
        <v>117</v>
      </c>
      <c r="E66" s="77" t="s">
        <v>83</v>
      </c>
      <c r="F66" s="145" t="s">
        <v>137</v>
      </c>
      <c r="G66" s="146">
        <v>9.8000000000000007</v>
      </c>
      <c r="H66" s="142">
        <f t="shared" ref="H66" si="54">$G66*$J66</f>
        <v>19.600000000000001</v>
      </c>
      <c r="I66" s="144" t="s">
        <v>259</v>
      </c>
      <c r="J66" s="151">
        <v>2</v>
      </c>
      <c r="K66" s="137" t="s">
        <v>78</v>
      </c>
      <c r="L66" s="139"/>
      <c r="M66" s="156">
        <f t="shared" si="43"/>
        <v>0</v>
      </c>
      <c r="N66" s="129"/>
      <c r="O66" s="129"/>
      <c r="P66" s="73"/>
      <c r="Q66" s="127">
        <f t="shared" ref="Q66" si="55">Q64+M66</f>
        <v>0</v>
      </c>
      <c r="R66" s="127">
        <f t="shared" ref="R66" si="56">R64+N66</f>
        <v>0</v>
      </c>
      <c r="S66" s="127">
        <f t="shared" ref="S66" si="57">S64+O66</f>
        <v>0</v>
      </c>
    </row>
    <row r="67" spans="2:19" s="56" customFormat="1" x14ac:dyDescent="0.25">
      <c r="B67" s="131"/>
      <c r="C67" s="145"/>
      <c r="D67" s="153"/>
      <c r="E67" s="115" t="s">
        <v>221</v>
      </c>
      <c r="F67" s="145"/>
      <c r="G67" s="146"/>
      <c r="H67" s="142"/>
      <c r="I67" s="144"/>
      <c r="J67" s="138"/>
      <c r="K67" s="138"/>
      <c r="L67" s="139"/>
      <c r="M67" s="156"/>
      <c r="N67" s="129"/>
      <c r="O67" s="129"/>
      <c r="P67" s="73"/>
      <c r="Q67" s="128"/>
      <c r="R67" s="128"/>
      <c r="S67" s="128"/>
    </row>
    <row r="68" spans="2:19" s="56" customFormat="1" x14ac:dyDescent="0.25">
      <c r="B68" s="130">
        <f t="shared" si="49"/>
        <v>23</v>
      </c>
      <c r="C68" s="145" t="s">
        <v>27</v>
      </c>
      <c r="D68" s="152" t="s">
        <v>117</v>
      </c>
      <c r="E68" s="77" t="s">
        <v>139</v>
      </c>
      <c r="F68" s="145" t="s">
        <v>137</v>
      </c>
      <c r="G68" s="146">
        <v>1.4</v>
      </c>
      <c r="H68" s="142">
        <f t="shared" ref="H68" si="58">$G68*$J68</f>
        <v>1.4</v>
      </c>
      <c r="I68" s="144" t="s">
        <v>259</v>
      </c>
      <c r="J68" s="151">
        <v>1</v>
      </c>
      <c r="K68" s="137" t="s">
        <v>78</v>
      </c>
      <c r="L68" s="139"/>
      <c r="M68" s="156">
        <f t="shared" si="43"/>
        <v>0</v>
      </c>
      <c r="N68" s="129"/>
      <c r="O68" s="129"/>
      <c r="P68" s="73"/>
      <c r="Q68" s="127">
        <f t="shared" ref="Q68" si="59">Q66+M68</f>
        <v>0</v>
      </c>
      <c r="R68" s="127">
        <f t="shared" ref="R68" si="60">R66+N68</f>
        <v>0</v>
      </c>
      <c r="S68" s="127">
        <f t="shared" ref="S68" si="61">S66+O68</f>
        <v>0</v>
      </c>
    </row>
    <row r="69" spans="2:19" s="56" customFormat="1" x14ac:dyDescent="0.25">
      <c r="B69" s="131"/>
      <c r="C69" s="145"/>
      <c r="D69" s="153"/>
      <c r="E69" s="115" t="s">
        <v>221</v>
      </c>
      <c r="F69" s="145"/>
      <c r="G69" s="146"/>
      <c r="H69" s="142"/>
      <c r="I69" s="144"/>
      <c r="J69" s="138"/>
      <c r="K69" s="138"/>
      <c r="L69" s="139"/>
      <c r="M69" s="156"/>
      <c r="N69" s="129"/>
      <c r="O69" s="129"/>
      <c r="P69" s="73"/>
      <c r="Q69" s="128"/>
      <c r="R69" s="128"/>
      <c r="S69" s="128"/>
    </row>
    <row r="70" spans="2:19" s="56" customFormat="1" x14ac:dyDescent="0.25">
      <c r="B70" s="130">
        <f t="shared" si="49"/>
        <v>24</v>
      </c>
      <c r="C70" s="145" t="s">
        <v>28</v>
      </c>
      <c r="D70" s="152" t="s">
        <v>117</v>
      </c>
      <c r="E70" s="77" t="s">
        <v>86</v>
      </c>
      <c r="F70" s="145" t="s">
        <v>140</v>
      </c>
      <c r="G70" s="146">
        <v>6.6</v>
      </c>
      <c r="H70" s="142">
        <f t="shared" ref="H70" si="62">$G70*$J70</f>
        <v>6.6</v>
      </c>
      <c r="I70" s="144" t="s">
        <v>259</v>
      </c>
      <c r="J70" s="151">
        <v>1</v>
      </c>
      <c r="K70" s="137" t="s">
        <v>78</v>
      </c>
      <c r="L70" s="139"/>
      <c r="M70" s="156">
        <f t="shared" si="43"/>
        <v>0</v>
      </c>
      <c r="N70" s="129"/>
      <c r="O70" s="129"/>
      <c r="P70" s="73"/>
      <c r="Q70" s="127">
        <f t="shared" ref="Q70" si="63">Q68+M70</f>
        <v>0</v>
      </c>
      <c r="R70" s="127">
        <f t="shared" ref="R70" si="64">R68+N70</f>
        <v>0</v>
      </c>
      <c r="S70" s="127">
        <f t="shared" ref="S70" si="65">S68+O70</f>
        <v>0</v>
      </c>
    </row>
    <row r="71" spans="2:19" s="56" customFormat="1" x14ac:dyDescent="0.25">
      <c r="B71" s="131"/>
      <c r="C71" s="145"/>
      <c r="D71" s="153"/>
      <c r="E71" s="115" t="s">
        <v>221</v>
      </c>
      <c r="F71" s="145"/>
      <c r="G71" s="146"/>
      <c r="H71" s="142"/>
      <c r="I71" s="144"/>
      <c r="J71" s="138"/>
      <c r="K71" s="138"/>
      <c r="L71" s="139"/>
      <c r="M71" s="156"/>
      <c r="N71" s="129"/>
      <c r="O71" s="129"/>
      <c r="P71" s="73"/>
      <c r="Q71" s="128"/>
      <c r="R71" s="128"/>
      <c r="S71" s="128"/>
    </row>
    <row r="72" spans="2:19" s="56" customFormat="1" x14ac:dyDescent="0.25">
      <c r="B72" s="130">
        <f t="shared" si="49"/>
        <v>25</v>
      </c>
      <c r="C72" s="145" t="s">
        <v>29</v>
      </c>
      <c r="D72" s="152" t="s">
        <v>117</v>
      </c>
      <c r="E72" s="77" t="s">
        <v>141</v>
      </c>
      <c r="F72" s="145" t="s">
        <v>142</v>
      </c>
      <c r="G72" s="146">
        <v>6</v>
      </c>
      <c r="H72" s="142">
        <f t="shared" ref="H72" si="66">$G72*$J72</f>
        <v>6</v>
      </c>
      <c r="I72" s="144" t="s">
        <v>259</v>
      </c>
      <c r="J72" s="151">
        <v>1</v>
      </c>
      <c r="K72" s="137" t="s">
        <v>78</v>
      </c>
      <c r="L72" s="139"/>
      <c r="M72" s="156">
        <f t="shared" si="43"/>
        <v>0</v>
      </c>
      <c r="N72" s="129"/>
      <c r="O72" s="129"/>
      <c r="P72" s="73"/>
      <c r="Q72" s="127">
        <f t="shared" ref="Q72" si="67">Q70+M72</f>
        <v>0</v>
      </c>
      <c r="R72" s="127">
        <f t="shared" ref="R72" si="68">R70+N72</f>
        <v>0</v>
      </c>
      <c r="S72" s="127">
        <f t="shared" ref="S72" si="69">S70+O72</f>
        <v>0</v>
      </c>
    </row>
    <row r="73" spans="2:19" s="56" customFormat="1" x14ac:dyDescent="0.25">
      <c r="B73" s="131"/>
      <c r="C73" s="145"/>
      <c r="D73" s="153"/>
      <c r="E73" s="115" t="s">
        <v>221</v>
      </c>
      <c r="F73" s="145"/>
      <c r="G73" s="146"/>
      <c r="H73" s="142"/>
      <c r="I73" s="144"/>
      <c r="J73" s="138"/>
      <c r="K73" s="138"/>
      <c r="L73" s="139"/>
      <c r="M73" s="156"/>
      <c r="N73" s="129"/>
      <c r="O73" s="129"/>
      <c r="P73" s="73"/>
      <c r="Q73" s="128"/>
      <c r="R73" s="128"/>
      <c r="S73" s="128"/>
    </row>
    <row r="74" spans="2:19" s="56" customFormat="1" x14ac:dyDescent="0.25">
      <c r="B74" s="130">
        <f t="shared" si="49"/>
        <v>26</v>
      </c>
      <c r="C74" s="145" t="s">
        <v>30</v>
      </c>
      <c r="D74" s="152" t="s">
        <v>117</v>
      </c>
      <c r="E74" s="76" t="s">
        <v>84</v>
      </c>
      <c r="F74" s="145" t="s">
        <v>143</v>
      </c>
      <c r="G74" s="146">
        <v>0.7</v>
      </c>
      <c r="H74" s="142">
        <f t="shared" ref="H74" si="70">$G74*$J74</f>
        <v>0.7</v>
      </c>
      <c r="I74" s="144" t="s">
        <v>259</v>
      </c>
      <c r="J74" s="151">
        <v>1</v>
      </c>
      <c r="K74" s="137" t="s">
        <v>78</v>
      </c>
      <c r="L74" s="139"/>
      <c r="M74" s="156">
        <f t="shared" si="43"/>
        <v>0</v>
      </c>
      <c r="N74" s="129"/>
      <c r="O74" s="129"/>
      <c r="P74" s="73"/>
      <c r="Q74" s="127">
        <f t="shared" ref="Q74" si="71">Q72+M74</f>
        <v>0</v>
      </c>
      <c r="R74" s="127">
        <f t="shared" ref="R74" si="72">R72+N74</f>
        <v>0</v>
      </c>
      <c r="S74" s="127">
        <f t="shared" ref="S74" si="73">S72+O74</f>
        <v>0</v>
      </c>
    </row>
    <row r="75" spans="2:19" s="56" customFormat="1" x14ac:dyDescent="0.25">
      <c r="B75" s="131"/>
      <c r="C75" s="145"/>
      <c r="D75" s="153"/>
      <c r="E75" s="115" t="s">
        <v>221</v>
      </c>
      <c r="F75" s="145"/>
      <c r="G75" s="146"/>
      <c r="H75" s="142"/>
      <c r="I75" s="144"/>
      <c r="J75" s="138"/>
      <c r="K75" s="138"/>
      <c r="L75" s="139"/>
      <c r="M75" s="156"/>
      <c r="N75" s="129"/>
      <c r="O75" s="129"/>
      <c r="P75" s="73"/>
      <c r="Q75" s="128"/>
      <c r="R75" s="128"/>
      <c r="S75" s="128"/>
    </row>
    <row r="76" spans="2:19" s="56" customFormat="1" x14ac:dyDescent="0.25">
      <c r="B76" s="130">
        <f t="shared" si="49"/>
        <v>27</v>
      </c>
      <c r="C76" s="145" t="s">
        <v>31</v>
      </c>
      <c r="D76" s="152" t="s">
        <v>117</v>
      </c>
      <c r="E76" s="76" t="s">
        <v>85</v>
      </c>
      <c r="F76" s="145" t="s">
        <v>144</v>
      </c>
      <c r="G76" s="146">
        <v>0.4</v>
      </c>
      <c r="H76" s="142">
        <f t="shared" ref="H76" si="74">$G76*$J76</f>
        <v>0.4</v>
      </c>
      <c r="I76" s="144" t="s">
        <v>259</v>
      </c>
      <c r="J76" s="151">
        <v>1</v>
      </c>
      <c r="K76" s="137" t="s">
        <v>78</v>
      </c>
      <c r="L76" s="139"/>
      <c r="M76" s="156">
        <f t="shared" si="43"/>
        <v>0</v>
      </c>
      <c r="N76" s="129"/>
      <c r="O76" s="129"/>
      <c r="P76" s="73"/>
      <c r="Q76" s="127">
        <f t="shared" ref="Q76" si="75">Q74+M76</f>
        <v>0</v>
      </c>
      <c r="R76" s="127">
        <f t="shared" ref="R76" si="76">R74+N76</f>
        <v>0</v>
      </c>
      <c r="S76" s="127">
        <f t="shared" ref="S76" si="77">S74+O76</f>
        <v>0</v>
      </c>
    </row>
    <row r="77" spans="2:19" s="56" customFormat="1" x14ac:dyDescent="0.25">
      <c r="B77" s="131"/>
      <c r="C77" s="145"/>
      <c r="D77" s="153"/>
      <c r="E77" s="115" t="s">
        <v>221</v>
      </c>
      <c r="F77" s="145"/>
      <c r="G77" s="146"/>
      <c r="H77" s="142"/>
      <c r="I77" s="144"/>
      <c r="J77" s="138"/>
      <c r="K77" s="138"/>
      <c r="L77" s="139"/>
      <c r="M77" s="156"/>
      <c r="N77" s="129"/>
      <c r="O77" s="129"/>
      <c r="P77" s="73"/>
      <c r="Q77" s="128"/>
      <c r="R77" s="128"/>
      <c r="S77" s="128"/>
    </row>
    <row r="78" spans="2:19" s="56" customFormat="1" ht="25.5" x14ac:dyDescent="0.25">
      <c r="B78" s="130">
        <f t="shared" si="49"/>
        <v>28</v>
      </c>
      <c r="C78" s="145" t="s">
        <v>32</v>
      </c>
      <c r="D78" s="152" t="s">
        <v>117</v>
      </c>
      <c r="E78" s="77" t="s">
        <v>145</v>
      </c>
      <c r="F78" s="145" t="s">
        <v>147</v>
      </c>
      <c r="G78" s="146">
        <v>7</v>
      </c>
      <c r="H78" s="142">
        <f t="shared" ref="H78" si="78">$G78*$J78</f>
        <v>7</v>
      </c>
      <c r="I78" s="144" t="s">
        <v>259</v>
      </c>
      <c r="J78" s="151">
        <v>1</v>
      </c>
      <c r="K78" s="137" t="s">
        <v>78</v>
      </c>
      <c r="L78" s="139"/>
      <c r="M78" s="156">
        <f t="shared" si="43"/>
        <v>0</v>
      </c>
      <c r="N78" s="129"/>
      <c r="O78" s="129"/>
      <c r="P78" s="73"/>
      <c r="Q78" s="127">
        <f t="shared" ref="Q78" si="79">Q76+M78</f>
        <v>0</v>
      </c>
      <c r="R78" s="127">
        <f t="shared" ref="R78" si="80">R76+N78</f>
        <v>0</v>
      </c>
      <c r="S78" s="127">
        <f t="shared" ref="S78" si="81">S76+O78</f>
        <v>0</v>
      </c>
    </row>
    <row r="79" spans="2:19" s="56" customFormat="1" x14ac:dyDescent="0.25">
      <c r="B79" s="131"/>
      <c r="C79" s="145"/>
      <c r="D79" s="153"/>
      <c r="E79" s="115" t="s">
        <v>221</v>
      </c>
      <c r="F79" s="145"/>
      <c r="G79" s="146"/>
      <c r="H79" s="142"/>
      <c r="I79" s="144"/>
      <c r="J79" s="138"/>
      <c r="K79" s="138"/>
      <c r="L79" s="139"/>
      <c r="M79" s="156"/>
      <c r="N79" s="129"/>
      <c r="O79" s="129"/>
      <c r="P79" s="73"/>
      <c r="Q79" s="128"/>
      <c r="R79" s="128"/>
      <c r="S79" s="128"/>
    </row>
    <row r="80" spans="2:19" s="56" customFormat="1" ht="38.25" x14ac:dyDescent="0.25">
      <c r="B80" s="130">
        <f t="shared" si="49"/>
        <v>29</v>
      </c>
      <c r="C80" s="145" t="s">
        <v>33</v>
      </c>
      <c r="D80" s="152" t="s">
        <v>117</v>
      </c>
      <c r="E80" s="77" t="s">
        <v>146</v>
      </c>
      <c r="F80" s="145" t="s">
        <v>147</v>
      </c>
      <c r="G80" s="146">
        <v>2</v>
      </c>
      <c r="H80" s="142">
        <f t="shared" ref="H80" si="82">$G80*$J80</f>
        <v>2</v>
      </c>
      <c r="I80" s="144" t="s">
        <v>259</v>
      </c>
      <c r="J80" s="151">
        <v>1</v>
      </c>
      <c r="K80" s="137" t="s">
        <v>78</v>
      </c>
      <c r="L80" s="139"/>
      <c r="M80" s="156">
        <f t="shared" si="43"/>
        <v>0</v>
      </c>
      <c r="N80" s="129"/>
      <c r="O80" s="129"/>
      <c r="P80" s="73"/>
      <c r="Q80" s="127">
        <f t="shared" ref="Q80" si="83">Q78+M80</f>
        <v>0</v>
      </c>
      <c r="R80" s="127">
        <f t="shared" ref="R80" si="84">R78+N80</f>
        <v>0</v>
      </c>
      <c r="S80" s="127">
        <f t="shared" ref="S80" si="85">S78+O80</f>
        <v>0</v>
      </c>
    </row>
    <row r="81" spans="2:19" s="56" customFormat="1" x14ac:dyDescent="0.25">
      <c r="B81" s="131"/>
      <c r="C81" s="145"/>
      <c r="D81" s="153"/>
      <c r="E81" s="115" t="s">
        <v>221</v>
      </c>
      <c r="F81" s="145"/>
      <c r="G81" s="146"/>
      <c r="H81" s="142"/>
      <c r="I81" s="144"/>
      <c r="J81" s="138"/>
      <c r="K81" s="138"/>
      <c r="L81" s="139"/>
      <c r="M81" s="156"/>
      <c r="N81" s="129"/>
      <c r="O81" s="129"/>
      <c r="P81" s="73"/>
      <c r="Q81" s="128"/>
      <c r="R81" s="128"/>
      <c r="S81" s="128"/>
    </row>
    <row r="82" spans="2:19" s="56" customFormat="1" x14ac:dyDescent="0.25">
      <c r="B82" s="130">
        <f t="shared" si="49"/>
        <v>30</v>
      </c>
      <c r="C82" s="145" t="s">
        <v>34</v>
      </c>
      <c r="D82" s="152" t="s">
        <v>117</v>
      </c>
      <c r="E82" s="78" t="s">
        <v>87</v>
      </c>
      <c r="F82" s="145" t="s">
        <v>148</v>
      </c>
      <c r="G82" s="146">
        <v>0.15</v>
      </c>
      <c r="H82" s="142">
        <f t="shared" ref="H82" si="86">$G82*$J82</f>
        <v>0.3</v>
      </c>
      <c r="I82" s="144" t="s">
        <v>259</v>
      </c>
      <c r="J82" s="151">
        <v>2</v>
      </c>
      <c r="K82" s="137" t="s">
        <v>78</v>
      </c>
      <c r="L82" s="139"/>
      <c r="M82" s="156">
        <f t="shared" si="43"/>
        <v>0</v>
      </c>
      <c r="N82" s="129"/>
      <c r="O82" s="129"/>
      <c r="P82" s="73"/>
      <c r="Q82" s="127">
        <f t="shared" ref="Q82" si="87">Q80+M82</f>
        <v>0</v>
      </c>
      <c r="R82" s="127">
        <f t="shared" ref="R82" si="88">R80+N82</f>
        <v>0</v>
      </c>
      <c r="S82" s="127">
        <f t="shared" ref="S82" si="89">S80+O82</f>
        <v>0</v>
      </c>
    </row>
    <row r="83" spans="2:19" s="56" customFormat="1" x14ac:dyDescent="0.25">
      <c r="B83" s="131"/>
      <c r="C83" s="145"/>
      <c r="D83" s="153"/>
      <c r="E83" s="115" t="s">
        <v>221</v>
      </c>
      <c r="F83" s="145"/>
      <c r="G83" s="146"/>
      <c r="H83" s="142"/>
      <c r="I83" s="144"/>
      <c r="J83" s="138"/>
      <c r="K83" s="138"/>
      <c r="L83" s="139"/>
      <c r="M83" s="156"/>
      <c r="N83" s="129"/>
      <c r="O83" s="129"/>
      <c r="P83" s="73"/>
      <c r="Q83" s="128"/>
      <c r="R83" s="128"/>
      <c r="S83" s="128"/>
    </row>
    <row r="84" spans="2:19" s="56" customFormat="1" x14ac:dyDescent="0.25">
      <c r="B84" s="130">
        <f t="shared" si="49"/>
        <v>31</v>
      </c>
      <c r="C84" s="145" t="s">
        <v>35</v>
      </c>
      <c r="D84" s="152" t="s">
        <v>117</v>
      </c>
      <c r="E84" s="78" t="s">
        <v>70</v>
      </c>
      <c r="F84" s="145" t="s">
        <v>149</v>
      </c>
      <c r="G84" s="146">
        <v>0.7</v>
      </c>
      <c r="H84" s="142">
        <f t="shared" ref="H84" si="90">$G84*$J84</f>
        <v>1.4</v>
      </c>
      <c r="I84" s="144" t="s">
        <v>259</v>
      </c>
      <c r="J84" s="151">
        <v>2</v>
      </c>
      <c r="K84" s="137" t="s">
        <v>78</v>
      </c>
      <c r="L84" s="139"/>
      <c r="M84" s="156">
        <f t="shared" si="43"/>
        <v>0</v>
      </c>
      <c r="N84" s="129"/>
      <c r="O84" s="129"/>
      <c r="P84" s="73"/>
      <c r="Q84" s="127">
        <f t="shared" ref="Q84" si="91">Q82+M84</f>
        <v>0</v>
      </c>
      <c r="R84" s="127">
        <f t="shared" ref="R84" si="92">R82+N84</f>
        <v>0</v>
      </c>
      <c r="S84" s="127">
        <f t="shared" ref="S84" si="93">S82+O84</f>
        <v>0</v>
      </c>
    </row>
    <row r="85" spans="2:19" s="56" customFormat="1" x14ac:dyDescent="0.25">
      <c r="B85" s="131"/>
      <c r="C85" s="145"/>
      <c r="D85" s="153"/>
      <c r="E85" s="115" t="s">
        <v>221</v>
      </c>
      <c r="F85" s="145"/>
      <c r="G85" s="146"/>
      <c r="H85" s="142"/>
      <c r="I85" s="144"/>
      <c r="J85" s="138"/>
      <c r="K85" s="138"/>
      <c r="L85" s="139"/>
      <c r="M85" s="156"/>
      <c r="N85" s="129"/>
      <c r="O85" s="129"/>
      <c r="P85" s="73"/>
      <c r="Q85" s="128"/>
      <c r="R85" s="128"/>
      <c r="S85" s="128"/>
    </row>
    <row r="86" spans="2:19" s="56" customFormat="1" ht="140.25" x14ac:dyDescent="0.25">
      <c r="B86" s="130">
        <f t="shared" si="49"/>
        <v>32</v>
      </c>
      <c r="C86" s="145" t="s">
        <v>36</v>
      </c>
      <c r="D86" s="152" t="s">
        <v>117</v>
      </c>
      <c r="E86" s="78" t="s">
        <v>267</v>
      </c>
      <c r="F86" s="145" t="s">
        <v>150</v>
      </c>
      <c r="G86" s="146">
        <v>17</v>
      </c>
      <c r="H86" s="142">
        <f t="shared" ref="H86" si="94">$G86*$J86</f>
        <v>17</v>
      </c>
      <c r="I86" s="144" t="s">
        <v>259</v>
      </c>
      <c r="J86" s="151">
        <v>1</v>
      </c>
      <c r="K86" s="137" t="s">
        <v>78</v>
      </c>
      <c r="L86" s="139"/>
      <c r="M86" s="156">
        <f t="shared" si="43"/>
        <v>0</v>
      </c>
      <c r="N86" s="129"/>
      <c r="O86" s="129"/>
      <c r="P86" s="73"/>
      <c r="Q86" s="127">
        <f t="shared" ref="Q86" si="95">Q84+M86</f>
        <v>0</v>
      </c>
      <c r="R86" s="127">
        <f t="shared" ref="R86" si="96">R84+N86</f>
        <v>0</v>
      </c>
      <c r="S86" s="127">
        <f t="shared" ref="S86" si="97">S84+O86</f>
        <v>0</v>
      </c>
    </row>
    <row r="87" spans="2:19" s="56" customFormat="1" ht="13.5" thickBot="1" x14ac:dyDescent="0.3">
      <c r="B87" s="131"/>
      <c r="C87" s="145"/>
      <c r="D87" s="153"/>
      <c r="E87" s="115" t="s">
        <v>221</v>
      </c>
      <c r="F87" s="145"/>
      <c r="G87" s="146"/>
      <c r="H87" s="142"/>
      <c r="I87" s="144"/>
      <c r="J87" s="138"/>
      <c r="K87" s="138"/>
      <c r="L87" s="139"/>
      <c r="M87" s="156"/>
      <c r="N87" s="129"/>
      <c r="O87" s="129"/>
      <c r="P87" s="73"/>
      <c r="Q87" s="128"/>
      <c r="R87" s="128"/>
      <c r="S87" s="128"/>
    </row>
    <row r="88" spans="2:19" s="56" customFormat="1" ht="13.5" thickBot="1" x14ac:dyDescent="0.3">
      <c r="B88" s="3"/>
      <c r="C88" s="4"/>
      <c r="D88" s="4"/>
      <c r="E88" s="5" t="s">
        <v>73</v>
      </c>
      <c r="F88" s="5"/>
      <c r="G88" s="5"/>
      <c r="H88" s="44">
        <f>SUM(H60:H86)</f>
        <v>117.80000000000001</v>
      </c>
      <c r="I88" s="5"/>
      <c r="J88" s="6"/>
      <c r="K88" s="6"/>
      <c r="L88" s="10"/>
      <c r="M88" s="37">
        <f>SUM(M60:M87)</f>
        <v>0</v>
      </c>
      <c r="N88" s="37">
        <f>SUM(N60:N87)</f>
        <v>0</v>
      </c>
      <c r="O88" s="37">
        <f>SUM(O60:O87)</f>
        <v>0</v>
      </c>
      <c r="P88" s="73"/>
      <c r="Q88" s="126">
        <f>Q86</f>
        <v>0</v>
      </c>
      <c r="R88" s="126">
        <f>R86</f>
        <v>0</v>
      </c>
      <c r="S88" s="126">
        <f>S86</f>
        <v>0</v>
      </c>
    </row>
    <row r="89" spans="2:19" s="56" customFormat="1" ht="25.5" x14ac:dyDescent="0.25">
      <c r="B89" s="130">
        <f>B86+1</f>
        <v>33</v>
      </c>
      <c r="C89" s="145" t="s">
        <v>37</v>
      </c>
      <c r="D89" s="159" t="s">
        <v>117</v>
      </c>
      <c r="E89" s="74" t="s">
        <v>153</v>
      </c>
      <c r="F89" s="157" t="s">
        <v>158</v>
      </c>
      <c r="G89" s="158">
        <v>2.9</v>
      </c>
      <c r="H89" s="155">
        <f>$G89*$J89</f>
        <v>5.8</v>
      </c>
      <c r="I89" s="144" t="s">
        <v>259</v>
      </c>
      <c r="J89" s="151">
        <v>2</v>
      </c>
      <c r="K89" s="137" t="s">
        <v>78</v>
      </c>
      <c r="L89" s="139"/>
      <c r="M89" s="156">
        <f t="shared" ref="M89" si="98">J89*L89</f>
        <v>0</v>
      </c>
      <c r="N89" s="129"/>
      <c r="O89" s="129"/>
      <c r="P89" s="73"/>
      <c r="Q89" s="127">
        <f>Q88+M89</f>
        <v>0</v>
      </c>
      <c r="R89" s="127">
        <f>R88+N89</f>
        <v>0</v>
      </c>
      <c r="S89" s="127">
        <f>S88+O89</f>
        <v>0</v>
      </c>
    </row>
    <row r="90" spans="2:19" s="56" customFormat="1" x14ac:dyDescent="0.25">
      <c r="B90" s="131"/>
      <c r="C90" s="145"/>
      <c r="D90" s="133"/>
      <c r="E90" s="115" t="s">
        <v>221</v>
      </c>
      <c r="F90" s="145"/>
      <c r="G90" s="146"/>
      <c r="H90" s="142"/>
      <c r="I90" s="144"/>
      <c r="J90" s="138"/>
      <c r="K90" s="138"/>
      <c r="L90" s="139"/>
      <c r="M90" s="156"/>
      <c r="N90" s="129"/>
      <c r="O90" s="129"/>
      <c r="P90" s="73"/>
      <c r="Q90" s="128"/>
      <c r="R90" s="128"/>
      <c r="S90" s="128"/>
    </row>
    <row r="91" spans="2:19" s="56" customFormat="1" ht="38.25" x14ac:dyDescent="0.25">
      <c r="B91" s="130">
        <f>B89+1</f>
        <v>34</v>
      </c>
      <c r="C91" s="145" t="s">
        <v>38</v>
      </c>
      <c r="D91" s="152" t="s">
        <v>117</v>
      </c>
      <c r="E91" s="76" t="s">
        <v>154</v>
      </c>
      <c r="F91" s="145" t="s">
        <v>160</v>
      </c>
      <c r="G91" s="146">
        <v>13</v>
      </c>
      <c r="H91" s="142">
        <f t="shared" ref="H91" si="99">$G91*$J91</f>
        <v>13</v>
      </c>
      <c r="I91" s="144" t="s">
        <v>259</v>
      </c>
      <c r="J91" s="151">
        <v>1</v>
      </c>
      <c r="K91" s="137" t="s">
        <v>78</v>
      </c>
      <c r="L91" s="139"/>
      <c r="M91" s="156">
        <f t="shared" ref="M91" si="100">J91*L91</f>
        <v>0</v>
      </c>
      <c r="N91" s="129"/>
      <c r="O91" s="129"/>
      <c r="P91" s="73"/>
      <c r="Q91" s="127">
        <f t="shared" ref="Q91" si="101">Q89+M91</f>
        <v>0</v>
      </c>
      <c r="R91" s="127">
        <f t="shared" ref="R91" si="102">R89+N91</f>
        <v>0</v>
      </c>
      <c r="S91" s="127">
        <f t="shared" ref="S91" si="103">S89+O91</f>
        <v>0</v>
      </c>
    </row>
    <row r="92" spans="2:19" s="56" customFormat="1" x14ac:dyDescent="0.25">
      <c r="B92" s="131"/>
      <c r="C92" s="145"/>
      <c r="D92" s="153"/>
      <c r="E92" s="115" t="s">
        <v>221</v>
      </c>
      <c r="F92" s="145"/>
      <c r="G92" s="146"/>
      <c r="H92" s="142"/>
      <c r="I92" s="144"/>
      <c r="J92" s="138"/>
      <c r="K92" s="138"/>
      <c r="L92" s="139"/>
      <c r="M92" s="156"/>
      <c r="N92" s="129"/>
      <c r="O92" s="129"/>
      <c r="P92" s="73"/>
      <c r="Q92" s="128"/>
      <c r="R92" s="128"/>
      <c r="S92" s="128"/>
    </row>
    <row r="93" spans="2:19" s="56" customFormat="1" ht="25.5" x14ac:dyDescent="0.25">
      <c r="B93" s="130">
        <f>B91+1</f>
        <v>35</v>
      </c>
      <c r="C93" s="145" t="s">
        <v>39</v>
      </c>
      <c r="D93" s="152" t="s">
        <v>117</v>
      </c>
      <c r="E93" s="76" t="s">
        <v>155</v>
      </c>
      <c r="F93" s="145" t="s">
        <v>159</v>
      </c>
      <c r="G93" s="146">
        <v>2</v>
      </c>
      <c r="H93" s="142">
        <f t="shared" ref="H93:H97" si="104">$G93*$J93</f>
        <v>2</v>
      </c>
      <c r="I93" s="144" t="s">
        <v>259</v>
      </c>
      <c r="J93" s="151">
        <v>1</v>
      </c>
      <c r="K93" s="137" t="s">
        <v>78</v>
      </c>
      <c r="L93" s="139"/>
      <c r="M93" s="156">
        <f t="shared" ref="M93" si="105">J93*L93</f>
        <v>0</v>
      </c>
      <c r="N93" s="129"/>
      <c r="O93" s="129"/>
      <c r="P93" s="73"/>
      <c r="Q93" s="127">
        <f t="shared" ref="Q93" si="106">Q91+M93</f>
        <v>0</v>
      </c>
      <c r="R93" s="127">
        <f t="shared" ref="R93" si="107">R91+N93</f>
        <v>0</v>
      </c>
      <c r="S93" s="127">
        <f t="shared" ref="S93" si="108">S91+O93</f>
        <v>0</v>
      </c>
    </row>
    <row r="94" spans="2:19" s="56" customFormat="1" x14ac:dyDescent="0.25">
      <c r="B94" s="131"/>
      <c r="C94" s="145"/>
      <c r="D94" s="153"/>
      <c r="E94" s="115" t="s">
        <v>221</v>
      </c>
      <c r="F94" s="145"/>
      <c r="G94" s="146"/>
      <c r="H94" s="142"/>
      <c r="I94" s="144"/>
      <c r="J94" s="138"/>
      <c r="K94" s="138"/>
      <c r="L94" s="139"/>
      <c r="M94" s="156"/>
      <c r="N94" s="129"/>
      <c r="O94" s="129"/>
      <c r="P94" s="73"/>
      <c r="Q94" s="128"/>
      <c r="R94" s="128"/>
      <c r="S94" s="128"/>
    </row>
    <row r="95" spans="2:19" s="56" customFormat="1" ht="38.25" x14ac:dyDescent="0.25">
      <c r="B95" s="130">
        <f>B93+1</f>
        <v>36</v>
      </c>
      <c r="C95" s="145" t="s">
        <v>151</v>
      </c>
      <c r="D95" s="152" t="s">
        <v>117</v>
      </c>
      <c r="E95" s="76" t="s">
        <v>156</v>
      </c>
      <c r="F95" s="145" t="s">
        <v>161</v>
      </c>
      <c r="G95" s="146">
        <v>13</v>
      </c>
      <c r="H95" s="142">
        <f t="shared" si="104"/>
        <v>13</v>
      </c>
      <c r="I95" s="144" t="s">
        <v>259</v>
      </c>
      <c r="J95" s="151">
        <v>1</v>
      </c>
      <c r="K95" s="137" t="s">
        <v>78</v>
      </c>
      <c r="L95" s="139"/>
      <c r="M95" s="156">
        <f t="shared" ref="M95" si="109">J95*L95</f>
        <v>0</v>
      </c>
      <c r="N95" s="129"/>
      <c r="O95" s="129"/>
      <c r="P95" s="73"/>
      <c r="Q95" s="127">
        <f t="shared" ref="Q95" si="110">Q93+M95</f>
        <v>0</v>
      </c>
      <c r="R95" s="127">
        <f t="shared" ref="R95" si="111">R93+N95</f>
        <v>0</v>
      </c>
      <c r="S95" s="127">
        <f t="shared" ref="S95" si="112">S93+O95</f>
        <v>0</v>
      </c>
    </row>
    <row r="96" spans="2:19" s="56" customFormat="1" x14ac:dyDescent="0.25">
      <c r="B96" s="131"/>
      <c r="C96" s="145"/>
      <c r="D96" s="153"/>
      <c r="E96" s="115" t="s">
        <v>221</v>
      </c>
      <c r="F96" s="145"/>
      <c r="G96" s="146"/>
      <c r="H96" s="142"/>
      <c r="I96" s="144"/>
      <c r="J96" s="138"/>
      <c r="K96" s="138"/>
      <c r="L96" s="139"/>
      <c r="M96" s="156"/>
      <c r="N96" s="129"/>
      <c r="O96" s="129"/>
      <c r="P96" s="73"/>
      <c r="Q96" s="128"/>
      <c r="R96" s="128"/>
      <c r="S96" s="128"/>
    </row>
    <row r="97" spans="2:19" s="56" customFormat="1" ht="38.25" x14ac:dyDescent="0.25">
      <c r="B97" s="130">
        <f t="shared" ref="B97:B115" si="113">B95+1</f>
        <v>37</v>
      </c>
      <c r="C97" s="145" t="s">
        <v>152</v>
      </c>
      <c r="D97" s="152" t="s">
        <v>117</v>
      </c>
      <c r="E97" s="79" t="s">
        <v>157</v>
      </c>
      <c r="F97" s="145" t="s">
        <v>162</v>
      </c>
      <c r="G97" s="146">
        <v>20</v>
      </c>
      <c r="H97" s="142">
        <f t="shared" si="104"/>
        <v>20</v>
      </c>
      <c r="I97" s="144" t="s">
        <v>259</v>
      </c>
      <c r="J97" s="151">
        <v>1</v>
      </c>
      <c r="K97" s="137" t="s">
        <v>78</v>
      </c>
      <c r="L97" s="139"/>
      <c r="M97" s="156">
        <f t="shared" ref="M97" si="114">J97*L97</f>
        <v>0</v>
      </c>
      <c r="N97" s="129"/>
      <c r="O97" s="129"/>
      <c r="P97" s="73"/>
      <c r="Q97" s="127">
        <f t="shared" ref="Q97" si="115">Q95+M97</f>
        <v>0</v>
      </c>
      <c r="R97" s="127">
        <f t="shared" ref="R97" si="116">R95+N97</f>
        <v>0</v>
      </c>
      <c r="S97" s="127">
        <f t="shared" ref="S97" si="117">S95+O97</f>
        <v>0</v>
      </c>
    </row>
    <row r="98" spans="2:19" s="56" customFormat="1" ht="13.5" thickBot="1" x14ac:dyDescent="0.3">
      <c r="B98" s="131"/>
      <c r="C98" s="145"/>
      <c r="D98" s="153"/>
      <c r="E98" s="115" t="s">
        <v>221</v>
      </c>
      <c r="F98" s="145"/>
      <c r="G98" s="146"/>
      <c r="H98" s="142"/>
      <c r="I98" s="144"/>
      <c r="J98" s="138"/>
      <c r="K98" s="138"/>
      <c r="L98" s="139"/>
      <c r="M98" s="156"/>
      <c r="N98" s="129"/>
      <c r="O98" s="129"/>
      <c r="P98" s="73"/>
      <c r="Q98" s="128"/>
      <c r="R98" s="128"/>
      <c r="S98" s="128"/>
    </row>
    <row r="99" spans="2:19" s="56" customFormat="1" ht="13.5" thickBot="1" x14ac:dyDescent="0.3">
      <c r="B99" s="3"/>
      <c r="C99" s="4"/>
      <c r="D99" s="4"/>
      <c r="E99" s="5" t="s">
        <v>71</v>
      </c>
      <c r="F99" s="5"/>
      <c r="G99" s="5"/>
      <c r="H99" s="44">
        <f>SUM(H89:H97)</f>
        <v>53.8</v>
      </c>
      <c r="I99" s="5"/>
      <c r="J99" s="6"/>
      <c r="K99" s="6"/>
      <c r="L99" s="10"/>
      <c r="M99" s="37">
        <f>SUM(M89:M98)</f>
        <v>0</v>
      </c>
      <c r="N99" s="47">
        <f>SUM(N88:N98)</f>
        <v>0</v>
      </c>
      <c r="O99" s="45">
        <f>SUM(O88:O98)</f>
        <v>0</v>
      </c>
      <c r="P99" s="73"/>
      <c r="Q99" s="126">
        <f>Q97</f>
        <v>0</v>
      </c>
      <c r="R99" s="126">
        <f>R97</f>
        <v>0</v>
      </c>
      <c r="S99" s="126">
        <f>S97</f>
        <v>0</v>
      </c>
    </row>
    <row r="100" spans="2:19" s="56" customFormat="1" ht="89.25" x14ac:dyDescent="0.25">
      <c r="B100" s="130">
        <f>B97+1</f>
        <v>38</v>
      </c>
      <c r="C100" s="145" t="s">
        <v>40</v>
      </c>
      <c r="D100" s="159" t="s">
        <v>117</v>
      </c>
      <c r="E100" s="74" t="s">
        <v>163</v>
      </c>
      <c r="F100" s="157" t="s">
        <v>164</v>
      </c>
      <c r="G100" s="158">
        <v>20</v>
      </c>
      <c r="H100" s="155">
        <f>$G100*$J100</f>
        <v>20</v>
      </c>
      <c r="I100" s="144" t="s">
        <v>259</v>
      </c>
      <c r="J100" s="151">
        <v>1</v>
      </c>
      <c r="K100" s="137" t="s">
        <v>78</v>
      </c>
      <c r="L100" s="139"/>
      <c r="M100" s="156">
        <f t="shared" ref="M100" si="118">J100*L100</f>
        <v>0</v>
      </c>
      <c r="N100" s="129"/>
      <c r="O100" s="129"/>
      <c r="P100" s="73"/>
      <c r="Q100" s="127">
        <f>Q99+M100</f>
        <v>0</v>
      </c>
      <c r="R100" s="127">
        <f>R99+N100</f>
        <v>0</v>
      </c>
      <c r="S100" s="127">
        <f>S99+O100</f>
        <v>0</v>
      </c>
    </row>
    <row r="101" spans="2:19" s="56" customFormat="1" ht="13.5" thickBot="1" x14ac:dyDescent="0.3">
      <c r="B101" s="131"/>
      <c r="C101" s="145"/>
      <c r="D101" s="133"/>
      <c r="E101" s="115" t="s">
        <v>221</v>
      </c>
      <c r="F101" s="145"/>
      <c r="G101" s="146"/>
      <c r="H101" s="142"/>
      <c r="I101" s="144"/>
      <c r="J101" s="138"/>
      <c r="K101" s="138"/>
      <c r="L101" s="139"/>
      <c r="M101" s="156"/>
      <c r="N101" s="129"/>
      <c r="O101" s="129"/>
      <c r="P101" s="73"/>
      <c r="Q101" s="128"/>
      <c r="R101" s="128"/>
      <c r="S101" s="128"/>
    </row>
    <row r="102" spans="2:19" s="56" customFormat="1" ht="13.5" thickBot="1" x14ac:dyDescent="0.3">
      <c r="B102" s="3"/>
      <c r="C102" s="4"/>
      <c r="D102" s="4"/>
      <c r="E102" s="5" t="s">
        <v>72</v>
      </c>
      <c r="F102" s="5"/>
      <c r="G102" s="5"/>
      <c r="H102" s="44">
        <f>SUM(H100)</f>
        <v>20</v>
      </c>
      <c r="I102" s="5"/>
      <c r="J102" s="6"/>
      <c r="K102" s="6"/>
      <c r="L102" s="10"/>
      <c r="M102" s="37">
        <f>SUM(M100:M101)</f>
        <v>0</v>
      </c>
      <c r="N102" s="47">
        <f>SUM(N100:N101)</f>
        <v>0</v>
      </c>
      <c r="O102" s="45">
        <f>SUM(O100:O101)</f>
        <v>0</v>
      </c>
      <c r="P102" s="73"/>
      <c r="Q102" s="126">
        <f>Q100</f>
        <v>0</v>
      </c>
      <c r="R102" s="126">
        <f>R100</f>
        <v>0</v>
      </c>
      <c r="S102" s="126">
        <f>S100</f>
        <v>0</v>
      </c>
    </row>
    <row r="103" spans="2:19" s="56" customFormat="1" ht="38.25" x14ac:dyDescent="0.25">
      <c r="B103" s="130">
        <f>B100+1</f>
        <v>39</v>
      </c>
      <c r="C103" s="145" t="s">
        <v>41</v>
      </c>
      <c r="D103" s="159" t="s">
        <v>117</v>
      </c>
      <c r="E103" s="74" t="s">
        <v>165</v>
      </c>
      <c r="F103" s="157" t="s">
        <v>171</v>
      </c>
      <c r="G103" s="158">
        <v>0.4</v>
      </c>
      <c r="H103" s="155">
        <f>$G103*$J103</f>
        <v>1.2000000000000002</v>
      </c>
      <c r="I103" s="144" t="s">
        <v>259</v>
      </c>
      <c r="J103" s="151">
        <v>3</v>
      </c>
      <c r="K103" s="137" t="s">
        <v>78</v>
      </c>
      <c r="L103" s="139"/>
      <c r="M103" s="156">
        <f t="shared" ref="M103" si="119">J103*L103</f>
        <v>0</v>
      </c>
      <c r="N103" s="129"/>
      <c r="O103" s="129"/>
      <c r="P103" s="73"/>
      <c r="Q103" s="127">
        <f>Q102+M103</f>
        <v>0</v>
      </c>
      <c r="R103" s="127">
        <f>R102+N103</f>
        <v>0</v>
      </c>
      <c r="S103" s="127">
        <f>S102+O103</f>
        <v>0</v>
      </c>
    </row>
    <row r="104" spans="2:19" s="56" customFormat="1" x14ac:dyDescent="0.25">
      <c r="B104" s="131"/>
      <c r="C104" s="145"/>
      <c r="D104" s="133"/>
      <c r="E104" s="115" t="s">
        <v>221</v>
      </c>
      <c r="F104" s="145"/>
      <c r="G104" s="146"/>
      <c r="H104" s="142"/>
      <c r="I104" s="144"/>
      <c r="J104" s="138"/>
      <c r="K104" s="138"/>
      <c r="L104" s="139"/>
      <c r="M104" s="156"/>
      <c r="N104" s="129"/>
      <c r="O104" s="129"/>
      <c r="P104" s="73"/>
      <c r="Q104" s="128"/>
      <c r="R104" s="128"/>
      <c r="S104" s="128"/>
    </row>
    <row r="105" spans="2:19" s="56" customFormat="1" ht="25.5" x14ac:dyDescent="0.25">
      <c r="B105" s="130">
        <f t="shared" si="113"/>
        <v>40</v>
      </c>
      <c r="C105" s="145" t="s">
        <v>42</v>
      </c>
      <c r="D105" s="152" t="s">
        <v>117</v>
      </c>
      <c r="E105" s="77" t="s">
        <v>166</v>
      </c>
      <c r="F105" s="145" t="s">
        <v>172</v>
      </c>
      <c r="G105" s="146">
        <v>2.7</v>
      </c>
      <c r="H105" s="142">
        <f t="shared" ref="H105:H115" si="120">$G105*$J105</f>
        <v>10.8</v>
      </c>
      <c r="I105" s="144" t="s">
        <v>259</v>
      </c>
      <c r="J105" s="151">
        <v>4</v>
      </c>
      <c r="K105" s="137" t="s">
        <v>78</v>
      </c>
      <c r="L105" s="139"/>
      <c r="M105" s="156">
        <f t="shared" ref="M105" si="121">J105*L105</f>
        <v>0</v>
      </c>
      <c r="N105" s="129"/>
      <c r="O105" s="129"/>
      <c r="P105" s="73"/>
      <c r="Q105" s="127">
        <f t="shared" ref="Q105" si="122">Q103+M105</f>
        <v>0</v>
      </c>
      <c r="R105" s="127">
        <f t="shared" ref="R105" si="123">R103+N105</f>
        <v>0</v>
      </c>
      <c r="S105" s="127">
        <f t="shared" ref="S105" si="124">S103+O105</f>
        <v>0</v>
      </c>
    </row>
    <row r="106" spans="2:19" s="56" customFormat="1" x14ac:dyDescent="0.25">
      <c r="B106" s="131"/>
      <c r="C106" s="145"/>
      <c r="D106" s="153"/>
      <c r="E106" s="115" t="s">
        <v>221</v>
      </c>
      <c r="F106" s="145"/>
      <c r="G106" s="146"/>
      <c r="H106" s="142"/>
      <c r="I106" s="144"/>
      <c r="J106" s="138"/>
      <c r="K106" s="138"/>
      <c r="L106" s="139"/>
      <c r="M106" s="156"/>
      <c r="N106" s="129"/>
      <c r="O106" s="129"/>
      <c r="P106" s="73"/>
      <c r="Q106" s="128"/>
      <c r="R106" s="128"/>
      <c r="S106" s="128"/>
    </row>
    <row r="107" spans="2:19" s="56" customFormat="1" ht="25.5" x14ac:dyDescent="0.25">
      <c r="B107" s="130">
        <f t="shared" si="113"/>
        <v>41</v>
      </c>
      <c r="C107" s="145" t="s">
        <v>43</v>
      </c>
      <c r="D107" s="152" t="s">
        <v>117</v>
      </c>
      <c r="E107" s="78" t="s">
        <v>167</v>
      </c>
      <c r="F107" s="145" t="s">
        <v>160</v>
      </c>
      <c r="G107" s="146">
        <v>2</v>
      </c>
      <c r="H107" s="142">
        <f t="shared" si="120"/>
        <v>2</v>
      </c>
      <c r="I107" s="144" t="s">
        <v>259</v>
      </c>
      <c r="J107" s="151">
        <v>1</v>
      </c>
      <c r="K107" s="137" t="s">
        <v>78</v>
      </c>
      <c r="L107" s="139"/>
      <c r="M107" s="156">
        <f t="shared" ref="M107" si="125">J107*L107</f>
        <v>0</v>
      </c>
      <c r="N107" s="129"/>
      <c r="O107" s="129"/>
      <c r="P107" s="73"/>
      <c r="Q107" s="127">
        <f t="shared" ref="Q107" si="126">Q105+M107</f>
        <v>0</v>
      </c>
      <c r="R107" s="127">
        <f t="shared" ref="R107" si="127">R105+N107</f>
        <v>0</v>
      </c>
      <c r="S107" s="127">
        <f t="shared" ref="S107" si="128">S105+O107</f>
        <v>0</v>
      </c>
    </row>
    <row r="108" spans="2:19" s="56" customFormat="1" x14ac:dyDescent="0.25">
      <c r="B108" s="131"/>
      <c r="C108" s="145"/>
      <c r="D108" s="153"/>
      <c r="E108" s="115" t="s">
        <v>221</v>
      </c>
      <c r="F108" s="145"/>
      <c r="G108" s="146"/>
      <c r="H108" s="142"/>
      <c r="I108" s="144"/>
      <c r="J108" s="138"/>
      <c r="K108" s="138"/>
      <c r="L108" s="139"/>
      <c r="M108" s="156"/>
      <c r="N108" s="129"/>
      <c r="O108" s="129"/>
      <c r="P108" s="73"/>
      <c r="Q108" s="128"/>
      <c r="R108" s="128"/>
      <c r="S108" s="128"/>
    </row>
    <row r="109" spans="2:19" s="56" customFormat="1" ht="25.5" x14ac:dyDescent="0.25">
      <c r="B109" s="130">
        <f t="shared" si="113"/>
        <v>42</v>
      </c>
      <c r="C109" s="145" t="s">
        <v>44</v>
      </c>
      <c r="D109" s="152" t="s">
        <v>117</v>
      </c>
      <c r="E109" s="78" t="s">
        <v>168</v>
      </c>
      <c r="F109" s="145" t="s">
        <v>160</v>
      </c>
      <c r="G109" s="146">
        <v>1</v>
      </c>
      <c r="H109" s="142">
        <f t="shared" si="120"/>
        <v>1</v>
      </c>
      <c r="I109" s="144" t="s">
        <v>259</v>
      </c>
      <c r="J109" s="151">
        <v>1</v>
      </c>
      <c r="K109" s="137" t="s">
        <v>78</v>
      </c>
      <c r="L109" s="139"/>
      <c r="M109" s="156">
        <f t="shared" ref="M109" si="129">J109*L109</f>
        <v>0</v>
      </c>
      <c r="N109" s="129"/>
      <c r="O109" s="129"/>
      <c r="P109" s="73"/>
      <c r="Q109" s="127">
        <f t="shared" ref="Q109" si="130">Q107+M109</f>
        <v>0</v>
      </c>
      <c r="R109" s="127">
        <f t="shared" ref="R109" si="131">R107+N109</f>
        <v>0</v>
      </c>
      <c r="S109" s="127">
        <f t="shared" ref="S109" si="132">S107+O109</f>
        <v>0</v>
      </c>
    </row>
    <row r="110" spans="2:19" s="56" customFormat="1" x14ac:dyDescent="0.25">
      <c r="B110" s="131"/>
      <c r="C110" s="145"/>
      <c r="D110" s="153"/>
      <c r="E110" s="115" t="s">
        <v>221</v>
      </c>
      <c r="F110" s="145"/>
      <c r="G110" s="146"/>
      <c r="H110" s="142"/>
      <c r="I110" s="144"/>
      <c r="J110" s="138"/>
      <c r="K110" s="138"/>
      <c r="L110" s="139"/>
      <c r="M110" s="156"/>
      <c r="N110" s="129"/>
      <c r="O110" s="129"/>
      <c r="P110" s="73"/>
      <c r="Q110" s="128"/>
      <c r="R110" s="128"/>
      <c r="S110" s="128"/>
    </row>
    <row r="111" spans="2:19" s="56" customFormat="1" ht="51" x14ac:dyDescent="0.25">
      <c r="B111" s="130">
        <f>B109+1</f>
        <v>43</v>
      </c>
      <c r="C111" s="145" t="s">
        <v>45</v>
      </c>
      <c r="D111" s="152" t="s">
        <v>117</v>
      </c>
      <c r="E111" s="77" t="s">
        <v>174</v>
      </c>
      <c r="F111" s="145" t="s">
        <v>160</v>
      </c>
      <c r="G111" s="146">
        <v>3.5</v>
      </c>
      <c r="H111" s="142">
        <f t="shared" si="120"/>
        <v>7</v>
      </c>
      <c r="I111" s="144" t="s">
        <v>259</v>
      </c>
      <c r="J111" s="151">
        <v>2</v>
      </c>
      <c r="K111" s="137" t="s">
        <v>78</v>
      </c>
      <c r="L111" s="139"/>
      <c r="M111" s="156">
        <f t="shared" ref="M111" si="133">J111*L111</f>
        <v>0</v>
      </c>
      <c r="N111" s="129"/>
      <c r="O111" s="129"/>
      <c r="P111" s="73"/>
      <c r="Q111" s="127">
        <f t="shared" ref="Q111" si="134">Q109+M111</f>
        <v>0</v>
      </c>
      <c r="R111" s="127">
        <f t="shared" ref="R111" si="135">R109+N111</f>
        <v>0</v>
      </c>
      <c r="S111" s="127">
        <f t="shared" ref="S111" si="136">S109+O111</f>
        <v>0</v>
      </c>
    </row>
    <row r="112" spans="2:19" s="56" customFormat="1" x14ac:dyDescent="0.25">
      <c r="B112" s="131"/>
      <c r="C112" s="145"/>
      <c r="D112" s="153"/>
      <c r="E112" s="115" t="s">
        <v>221</v>
      </c>
      <c r="F112" s="145"/>
      <c r="G112" s="146"/>
      <c r="H112" s="142"/>
      <c r="I112" s="144"/>
      <c r="J112" s="138"/>
      <c r="K112" s="138"/>
      <c r="L112" s="139"/>
      <c r="M112" s="156"/>
      <c r="N112" s="129"/>
      <c r="O112" s="129"/>
      <c r="P112" s="73"/>
      <c r="Q112" s="128"/>
      <c r="R112" s="128"/>
      <c r="S112" s="128"/>
    </row>
    <row r="113" spans="2:19" s="56" customFormat="1" ht="51" x14ac:dyDescent="0.25">
      <c r="B113" s="130">
        <f>B111+1</f>
        <v>44</v>
      </c>
      <c r="C113" s="145" t="s">
        <v>46</v>
      </c>
      <c r="D113" s="152" t="s">
        <v>117</v>
      </c>
      <c r="E113" s="77" t="s">
        <v>170</v>
      </c>
      <c r="F113" s="145" t="s">
        <v>160</v>
      </c>
      <c r="G113" s="146">
        <v>0.3</v>
      </c>
      <c r="H113" s="142">
        <f t="shared" si="120"/>
        <v>0.3</v>
      </c>
      <c r="I113" s="144" t="s">
        <v>259</v>
      </c>
      <c r="J113" s="151">
        <v>1</v>
      </c>
      <c r="K113" s="137" t="s">
        <v>78</v>
      </c>
      <c r="L113" s="139"/>
      <c r="M113" s="156">
        <f t="shared" ref="M113" si="137">J113*L113</f>
        <v>0</v>
      </c>
      <c r="N113" s="129"/>
      <c r="O113" s="129"/>
      <c r="P113" s="73"/>
      <c r="Q113" s="127">
        <f t="shared" ref="Q113" si="138">Q111+M113</f>
        <v>0</v>
      </c>
      <c r="R113" s="127">
        <f t="shared" ref="R113" si="139">R111+N113</f>
        <v>0</v>
      </c>
      <c r="S113" s="127">
        <f t="shared" ref="S113" si="140">S111+O113</f>
        <v>0</v>
      </c>
    </row>
    <row r="114" spans="2:19" s="56" customFormat="1" x14ac:dyDescent="0.25">
      <c r="B114" s="131"/>
      <c r="C114" s="145"/>
      <c r="D114" s="153"/>
      <c r="E114" s="115" t="s">
        <v>221</v>
      </c>
      <c r="F114" s="145"/>
      <c r="G114" s="146"/>
      <c r="H114" s="142"/>
      <c r="I114" s="144"/>
      <c r="J114" s="138"/>
      <c r="K114" s="138"/>
      <c r="L114" s="139"/>
      <c r="M114" s="156"/>
      <c r="N114" s="129"/>
      <c r="O114" s="129"/>
      <c r="P114" s="73"/>
      <c r="Q114" s="128"/>
      <c r="R114" s="128"/>
      <c r="S114" s="128"/>
    </row>
    <row r="115" spans="2:19" s="56" customFormat="1" ht="25.5" x14ac:dyDescent="0.25">
      <c r="B115" s="130">
        <f t="shared" si="113"/>
        <v>45</v>
      </c>
      <c r="C115" s="152" t="s">
        <v>173</v>
      </c>
      <c r="D115" s="152" t="s">
        <v>117</v>
      </c>
      <c r="E115" s="78" t="s">
        <v>169</v>
      </c>
      <c r="F115" s="145" t="s">
        <v>160</v>
      </c>
      <c r="G115" s="146">
        <v>1</v>
      </c>
      <c r="H115" s="142">
        <f t="shared" si="120"/>
        <v>3</v>
      </c>
      <c r="I115" s="144" t="s">
        <v>259</v>
      </c>
      <c r="J115" s="162">
        <v>3</v>
      </c>
      <c r="K115" s="162" t="s">
        <v>78</v>
      </c>
      <c r="L115" s="160"/>
      <c r="M115" s="183"/>
      <c r="N115" s="129"/>
      <c r="O115" s="129"/>
      <c r="P115" s="73"/>
      <c r="Q115" s="127">
        <f t="shared" ref="Q115" si="141">Q113+M115</f>
        <v>0</v>
      </c>
      <c r="R115" s="127">
        <f t="shared" ref="R115" si="142">R113+N115</f>
        <v>0</v>
      </c>
      <c r="S115" s="127">
        <f t="shared" ref="S115" si="143">S113+O115</f>
        <v>0</v>
      </c>
    </row>
    <row r="116" spans="2:19" s="56" customFormat="1" ht="13.5" thickBot="1" x14ac:dyDescent="0.3">
      <c r="B116" s="131"/>
      <c r="C116" s="153"/>
      <c r="D116" s="153"/>
      <c r="E116" s="80" t="s">
        <v>17</v>
      </c>
      <c r="F116" s="145"/>
      <c r="G116" s="146"/>
      <c r="H116" s="142"/>
      <c r="I116" s="144"/>
      <c r="J116" s="163"/>
      <c r="K116" s="163"/>
      <c r="L116" s="161"/>
      <c r="M116" s="184"/>
      <c r="N116" s="129"/>
      <c r="O116" s="129"/>
      <c r="P116" s="73"/>
      <c r="Q116" s="128"/>
      <c r="R116" s="128"/>
      <c r="S116" s="128"/>
    </row>
    <row r="117" spans="2:19" s="56" customFormat="1" ht="13.5" thickBot="1" x14ac:dyDescent="0.3">
      <c r="B117" s="3"/>
      <c r="C117" s="4"/>
      <c r="D117" s="4"/>
      <c r="E117" s="5" t="s">
        <v>74</v>
      </c>
      <c r="F117" s="5"/>
      <c r="G117" s="5"/>
      <c r="H117" s="44">
        <f>SUM(H103:H115)</f>
        <v>25.3</v>
      </c>
      <c r="I117" s="5"/>
      <c r="J117" s="6"/>
      <c r="K117" s="6"/>
      <c r="L117" s="10"/>
      <c r="M117" s="37">
        <f>SUM(M103:M116)</f>
        <v>0</v>
      </c>
      <c r="N117" s="47">
        <f>SUM(N103:N116)</f>
        <v>0</v>
      </c>
      <c r="O117" s="45">
        <f>SUM(O103:O116)</f>
        <v>0</v>
      </c>
      <c r="P117" s="73"/>
      <c r="Q117" s="126">
        <f>Q115</f>
        <v>0</v>
      </c>
      <c r="R117" s="126">
        <f>R115</f>
        <v>0</v>
      </c>
      <c r="S117" s="126">
        <f>S115</f>
        <v>0</v>
      </c>
    </row>
    <row r="118" spans="2:19" s="56" customFormat="1" ht="76.5" x14ac:dyDescent="0.25">
      <c r="B118" s="130">
        <f>B115+1</f>
        <v>46</v>
      </c>
      <c r="C118" s="145" t="s">
        <v>47</v>
      </c>
      <c r="D118" s="159" t="s">
        <v>117</v>
      </c>
      <c r="E118" s="81" t="s">
        <v>268</v>
      </c>
      <c r="F118" s="157" t="s">
        <v>160</v>
      </c>
      <c r="G118" s="158">
        <v>121.2</v>
      </c>
      <c r="H118" s="155">
        <f>$G118*$J118</f>
        <v>121.2</v>
      </c>
      <c r="I118" s="144" t="s">
        <v>259</v>
      </c>
      <c r="J118" s="151">
        <v>1</v>
      </c>
      <c r="K118" s="137" t="s">
        <v>78</v>
      </c>
      <c r="L118" s="139"/>
      <c r="M118" s="156">
        <f>$J118*$L118</f>
        <v>0</v>
      </c>
      <c r="N118" s="129"/>
      <c r="O118" s="129"/>
      <c r="P118" s="73"/>
      <c r="Q118" s="127">
        <f>Q117+M118</f>
        <v>0</v>
      </c>
      <c r="R118" s="127">
        <f>R117+N118</f>
        <v>0</v>
      </c>
      <c r="S118" s="127">
        <f>S117+O118</f>
        <v>0</v>
      </c>
    </row>
    <row r="119" spans="2:19" s="56" customFormat="1" x14ac:dyDescent="0.25">
      <c r="B119" s="131"/>
      <c r="C119" s="145"/>
      <c r="D119" s="133"/>
      <c r="E119" s="115" t="s">
        <v>221</v>
      </c>
      <c r="F119" s="145"/>
      <c r="G119" s="146"/>
      <c r="H119" s="142"/>
      <c r="I119" s="144"/>
      <c r="J119" s="138"/>
      <c r="K119" s="138"/>
      <c r="L119" s="139"/>
      <c r="M119" s="156"/>
      <c r="N119" s="129"/>
      <c r="O119" s="129"/>
      <c r="P119" s="73"/>
      <c r="Q119" s="128"/>
      <c r="R119" s="128"/>
      <c r="S119" s="128"/>
    </row>
    <row r="120" spans="2:19" s="56" customFormat="1" ht="38.25" x14ac:dyDescent="0.25">
      <c r="B120" s="130">
        <f t="shared" ref="B120:B140" si="144">B118+1</f>
        <v>47</v>
      </c>
      <c r="C120" s="145" t="s">
        <v>48</v>
      </c>
      <c r="D120" s="152" t="s">
        <v>117</v>
      </c>
      <c r="E120" s="78" t="s">
        <v>181</v>
      </c>
      <c r="F120" s="145" t="s">
        <v>192</v>
      </c>
      <c r="G120" s="146">
        <v>26.2</v>
      </c>
      <c r="H120" s="142">
        <f t="shared" ref="H120:H140" si="145">$G120*$J120</f>
        <v>26.2</v>
      </c>
      <c r="I120" s="144" t="s">
        <v>259</v>
      </c>
      <c r="J120" s="151">
        <v>1</v>
      </c>
      <c r="K120" s="137" t="s">
        <v>78</v>
      </c>
      <c r="L120" s="139"/>
      <c r="M120" s="156">
        <f t="shared" ref="M120" si="146">$J120*$L120</f>
        <v>0</v>
      </c>
      <c r="N120" s="129"/>
      <c r="O120" s="129"/>
      <c r="P120" s="73"/>
      <c r="Q120" s="127">
        <f t="shared" ref="Q120" si="147">Q118+M120</f>
        <v>0</v>
      </c>
      <c r="R120" s="127">
        <f t="shared" ref="R120" si="148">R118+N120</f>
        <v>0</v>
      </c>
      <c r="S120" s="127">
        <f t="shared" ref="S120" si="149">S118+O120</f>
        <v>0</v>
      </c>
    </row>
    <row r="121" spans="2:19" s="56" customFormat="1" x14ac:dyDescent="0.25">
      <c r="B121" s="131"/>
      <c r="C121" s="145"/>
      <c r="D121" s="153"/>
      <c r="E121" s="115" t="s">
        <v>221</v>
      </c>
      <c r="F121" s="145"/>
      <c r="G121" s="146"/>
      <c r="H121" s="142"/>
      <c r="I121" s="144"/>
      <c r="J121" s="138"/>
      <c r="K121" s="138"/>
      <c r="L121" s="139"/>
      <c r="M121" s="156"/>
      <c r="N121" s="129"/>
      <c r="O121" s="129"/>
      <c r="P121" s="73"/>
      <c r="Q121" s="128"/>
      <c r="R121" s="128"/>
      <c r="S121" s="128"/>
    </row>
    <row r="122" spans="2:19" s="56" customFormat="1" ht="25.5" x14ac:dyDescent="0.25">
      <c r="B122" s="130">
        <f t="shared" si="144"/>
        <v>48</v>
      </c>
      <c r="C122" s="145" t="s">
        <v>49</v>
      </c>
      <c r="D122" s="152" t="s">
        <v>117</v>
      </c>
      <c r="E122" s="78" t="s">
        <v>182</v>
      </c>
      <c r="F122" s="145" t="s">
        <v>160</v>
      </c>
      <c r="G122" s="146">
        <v>3.5</v>
      </c>
      <c r="H122" s="142">
        <f t="shared" si="145"/>
        <v>3.5</v>
      </c>
      <c r="I122" s="144" t="s">
        <v>259</v>
      </c>
      <c r="J122" s="151">
        <v>1</v>
      </c>
      <c r="K122" s="137" t="s">
        <v>78</v>
      </c>
      <c r="L122" s="139"/>
      <c r="M122" s="156">
        <f t="shared" ref="M122" si="150">$J122*$L122</f>
        <v>0</v>
      </c>
      <c r="N122" s="129"/>
      <c r="O122" s="129"/>
      <c r="P122" s="73"/>
      <c r="Q122" s="127">
        <f t="shared" ref="Q122" si="151">Q120+M122</f>
        <v>0</v>
      </c>
      <c r="R122" s="127">
        <f t="shared" ref="R122" si="152">R120+N122</f>
        <v>0</v>
      </c>
      <c r="S122" s="127">
        <f t="shared" ref="S122" si="153">S120+O122</f>
        <v>0</v>
      </c>
    </row>
    <row r="123" spans="2:19" s="56" customFormat="1" x14ac:dyDescent="0.25">
      <c r="B123" s="131"/>
      <c r="C123" s="145"/>
      <c r="D123" s="153"/>
      <c r="E123" s="115" t="s">
        <v>221</v>
      </c>
      <c r="F123" s="145"/>
      <c r="G123" s="146"/>
      <c r="H123" s="142"/>
      <c r="I123" s="144"/>
      <c r="J123" s="138"/>
      <c r="K123" s="138"/>
      <c r="L123" s="139"/>
      <c r="M123" s="156"/>
      <c r="N123" s="129"/>
      <c r="O123" s="129"/>
      <c r="P123" s="73"/>
      <c r="Q123" s="128"/>
      <c r="R123" s="128"/>
      <c r="S123" s="128"/>
    </row>
    <row r="124" spans="2:19" s="56" customFormat="1" ht="63.75" x14ac:dyDescent="0.25">
      <c r="B124" s="130">
        <f t="shared" si="144"/>
        <v>49</v>
      </c>
      <c r="C124" s="145" t="s">
        <v>50</v>
      </c>
      <c r="D124" s="152" t="s">
        <v>117</v>
      </c>
      <c r="E124" s="81" t="s">
        <v>269</v>
      </c>
      <c r="F124" s="145" t="s">
        <v>160</v>
      </c>
      <c r="G124" s="146">
        <v>9.6</v>
      </c>
      <c r="H124" s="142">
        <f t="shared" si="145"/>
        <v>9.6</v>
      </c>
      <c r="I124" s="144" t="s">
        <v>259</v>
      </c>
      <c r="J124" s="151">
        <v>1</v>
      </c>
      <c r="K124" s="137" t="s">
        <v>78</v>
      </c>
      <c r="L124" s="139"/>
      <c r="M124" s="156">
        <f t="shared" ref="M124" si="154">$J124*$L124</f>
        <v>0</v>
      </c>
      <c r="N124" s="129"/>
      <c r="O124" s="129"/>
      <c r="P124" s="73"/>
      <c r="Q124" s="127">
        <f t="shared" ref="Q124" si="155">Q122+M124</f>
        <v>0</v>
      </c>
      <c r="R124" s="127">
        <f t="shared" ref="R124" si="156">R122+N124</f>
        <v>0</v>
      </c>
      <c r="S124" s="127">
        <f t="shared" ref="S124" si="157">S122+O124</f>
        <v>0</v>
      </c>
    </row>
    <row r="125" spans="2:19" s="56" customFormat="1" x14ac:dyDescent="0.25">
      <c r="B125" s="131"/>
      <c r="C125" s="145"/>
      <c r="D125" s="153"/>
      <c r="E125" s="115" t="s">
        <v>221</v>
      </c>
      <c r="F125" s="145"/>
      <c r="G125" s="146"/>
      <c r="H125" s="142"/>
      <c r="I125" s="144"/>
      <c r="J125" s="138"/>
      <c r="K125" s="138"/>
      <c r="L125" s="139"/>
      <c r="M125" s="156"/>
      <c r="N125" s="129"/>
      <c r="O125" s="129"/>
      <c r="P125" s="73"/>
      <c r="Q125" s="128"/>
      <c r="R125" s="128"/>
      <c r="S125" s="128"/>
    </row>
    <row r="126" spans="2:19" s="56" customFormat="1" ht="51" x14ac:dyDescent="0.25">
      <c r="B126" s="130">
        <f t="shared" si="144"/>
        <v>50</v>
      </c>
      <c r="C126" s="145" t="s">
        <v>51</v>
      </c>
      <c r="D126" s="152" t="s">
        <v>117</v>
      </c>
      <c r="E126" s="77" t="s">
        <v>270</v>
      </c>
      <c r="F126" s="145" t="s">
        <v>160</v>
      </c>
      <c r="G126" s="146">
        <v>10</v>
      </c>
      <c r="H126" s="142">
        <f t="shared" si="145"/>
        <v>10</v>
      </c>
      <c r="I126" s="144" t="s">
        <v>259</v>
      </c>
      <c r="J126" s="151">
        <v>1</v>
      </c>
      <c r="K126" s="137" t="s">
        <v>78</v>
      </c>
      <c r="L126" s="139"/>
      <c r="M126" s="156">
        <f t="shared" ref="M126" si="158">$J126*$L126</f>
        <v>0</v>
      </c>
      <c r="N126" s="129"/>
      <c r="O126" s="129"/>
      <c r="P126" s="73"/>
      <c r="Q126" s="127">
        <f t="shared" ref="Q126" si="159">Q124+M126</f>
        <v>0</v>
      </c>
      <c r="R126" s="127">
        <f t="shared" ref="R126" si="160">R124+N126</f>
        <v>0</v>
      </c>
      <c r="S126" s="127">
        <f t="shared" ref="S126" si="161">S124+O126</f>
        <v>0</v>
      </c>
    </row>
    <row r="127" spans="2:19" s="56" customFormat="1" x14ac:dyDescent="0.25">
      <c r="B127" s="131"/>
      <c r="C127" s="145"/>
      <c r="D127" s="153"/>
      <c r="E127" s="115" t="s">
        <v>221</v>
      </c>
      <c r="F127" s="145"/>
      <c r="G127" s="146"/>
      <c r="H127" s="142"/>
      <c r="I127" s="144"/>
      <c r="J127" s="138"/>
      <c r="K127" s="138"/>
      <c r="L127" s="139"/>
      <c r="M127" s="156"/>
      <c r="N127" s="129"/>
      <c r="O127" s="129"/>
      <c r="P127" s="73"/>
      <c r="Q127" s="128"/>
      <c r="R127" s="128"/>
      <c r="S127" s="128"/>
    </row>
    <row r="128" spans="2:19" s="56" customFormat="1" ht="38.25" x14ac:dyDescent="0.25">
      <c r="B128" s="130">
        <f t="shared" si="144"/>
        <v>51</v>
      </c>
      <c r="C128" s="145" t="s">
        <v>52</v>
      </c>
      <c r="D128" s="152" t="s">
        <v>117</v>
      </c>
      <c r="E128" s="82" t="s">
        <v>183</v>
      </c>
      <c r="F128" s="145" t="s">
        <v>160</v>
      </c>
      <c r="G128" s="146">
        <v>7.8</v>
      </c>
      <c r="H128" s="142">
        <f t="shared" si="145"/>
        <v>7.8</v>
      </c>
      <c r="I128" s="144" t="s">
        <v>259</v>
      </c>
      <c r="J128" s="151">
        <v>1</v>
      </c>
      <c r="K128" s="137" t="s">
        <v>78</v>
      </c>
      <c r="L128" s="139"/>
      <c r="M128" s="156">
        <f t="shared" ref="M128:M140" si="162">$J128*$L128</f>
        <v>0</v>
      </c>
      <c r="N128" s="129"/>
      <c r="O128" s="129"/>
      <c r="P128" s="73"/>
      <c r="Q128" s="127">
        <f t="shared" ref="Q128" si="163">Q126+M128</f>
        <v>0</v>
      </c>
      <c r="R128" s="127">
        <f t="shared" ref="R128" si="164">R126+N128</f>
        <v>0</v>
      </c>
      <c r="S128" s="127">
        <f t="shared" ref="S128" si="165">S126+O128</f>
        <v>0</v>
      </c>
    </row>
    <row r="129" spans="2:19" s="56" customFormat="1" x14ac:dyDescent="0.25">
      <c r="B129" s="131"/>
      <c r="C129" s="145"/>
      <c r="D129" s="153"/>
      <c r="E129" s="115" t="s">
        <v>221</v>
      </c>
      <c r="F129" s="145"/>
      <c r="G129" s="146"/>
      <c r="H129" s="142"/>
      <c r="I129" s="144"/>
      <c r="J129" s="138"/>
      <c r="K129" s="138"/>
      <c r="L129" s="139"/>
      <c r="M129" s="156"/>
      <c r="N129" s="129"/>
      <c r="O129" s="129"/>
      <c r="P129" s="73"/>
      <c r="Q129" s="128"/>
      <c r="R129" s="128"/>
      <c r="S129" s="128"/>
    </row>
    <row r="130" spans="2:19" s="56" customFormat="1" x14ac:dyDescent="0.25">
      <c r="B130" s="130">
        <f t="shared" si="144"/>
        <v>52</v>
      </c>
      <c r="C130" s="145" t="s">
        <v>175</v>
      </c>
      <c r="D130" s="152" t="s">
        <v>117</v>
      </c>
      <c r="E130" s="82" t="s">
        <v>88</v>
      </c>
      <c r="F130" s="145" t="s">
        <v>160</v>
      </c>
      <c r="G130" s="146">
        <v>0.5</v>
      </c>
      <c r="H130" s="142">
        <f t="shared" si="145"/>
        <v>1</v>
      </c>
      <c r="I130" s="144" t="s">
        <v>259</v>
      </c>
      <c r="J130" s="151">
        <v>2</v>
      </c>
      <c r="K130" s="137" t="s">
        <v>78</v>
      </c>
      <c r="L130" s="139"/>
      <c r="M130" s="156">
        <f t="shared" si="162"/>
        <v>0</v>
      </c>
      <c r="N130" s="129"/>
      <c r="O130" s="129"/>
      <c r="P130" s="73"/>
      <c r="Q130" s="127">
        <f t="shared" ref="Q130" si="166">Q128+M130</f>
        <v>0</v>
      </c>
      <c r="R130" s="127">
        <f t="shared" ref="R130" si="167">R128+N130</f>
        <v>0</v>
      </c>
      <c r="S130" s="127">
        <f t="shared" ref="S130" si="168">S128+O130</f>
        <v>0</v>
      </c>
    </row>
    <row r="131" spans="2:19" s="56" customFormat="1" x14ac:dyDescent="0.25">
      <c r="B131" s="131"/>
      <c r="C131" s="145"/>
      <c r="D131" s="153"/>
      <c r="E131" s="115" t="s">
        <v>221</v>
      </c>
      <c r="F131" s="145"/>
      <c r="G131" s="146"/>
      <c r="H131" s="142"/>
      <c r="I131" s="144"/>
      <c r="J131" s="138"/>
      <c r="K131" s="138"/>
      <c r="L131" s="139"/>
      <c r="M131" s="156"/>
      <c r="N131" s="129"/>
      <c r="O131" s="129"/>
      <c r="P131" s="73"/>
      <c r="Q131" s="128"/>
      <c r="R131" s="128"/>
      <c r="S131" s="128"/>
    </row>
    <row r="132" spans="2:19" s="56" customFormat="1" x14ac:dyDescent="0.25">
      <c r="B132" s="130">
        <f t="shared" si="144"/>
        <v>53</v>
      </c>
      <c r="C132" s="145" t="s">
        <v>176</v>
      </c>
      <c r="D132" s="152" t="s">
        <v>117</v>
      </c>
      <c r="E132" s="82" t="s">
        <v>184</v>
      </c>
      <c r="F132" s="145" t="s">
        <v>160</v>
      </c>
      <c r="G132" s="146">
        <v>0.2</v>
      </c>
      <c r="H132" s="142">
        <f t="shared" si="145"/>
        <v>0.2</v>
      </c>
      <c r="I132" s="144" t="s">
        <v>259</v>
      </c>
      <c r="J132" s="151">
        <v>1</v>
      </c>
      <c r="K132" s="137" t="s">
        <v>78</v>
      </c>
      <c r="L132" s="139"/>
      <c r="M132" s="156">
        <f t="shared" si="162"/>
        <v>0</v>
      </c>
      <c r="N132" s="129"/>
      <c r="O132" s="129"/>
      <c r="P132" s="73"/>
      <c r="Q132" s="127">
        <f t="shared" ref="Q132" si="169">Q130+M132</f>
        <v>0</v>
      </c>
      <c r="R132" s="127">
        <f t="shared" ref="R132" si="170">R130+N132</f>
        <v>0</v>
      </c>
      <c r="S132" s="127">
        <f t="shared" ref="S132" si="171">S130+O132</f>
        <v>0</v>
      </c>
    </row>
    <row r="133" spans="2:19" s="56" customFormat="1" x14ac:dyDescent="0.25">
      <c r="B133" s="131"/>
      <c r="C133" s="145"/>
      <c r="D133" s="153"/>
      <c r="E133" s="115" t="s">
        <v>221</v>
      </c>
      <c r="F133" s="145"/>
      <c r="G133" s="146"/>
      <c r="H133" s="142"/>
      <c r="I133" s="144"/>
      <c r="J133" s="138"/>
      <c r="K133" s="138"/>
      <c r="L133" s="139"/>
      <c r="M133" s="156"/>
      <c r="N133" s="129"/>
      <c r="O133" s="129"/>
      <c r="P133" s="73"/>
      <c r="Q133" s="128"/>
      <c r="R133" s="128"/>
      <c r="S133" s="128"/>
    </row>
    <row r="134" spans="2:19" s="56" customFormat="1" x14ac:dyDescent="0.25">
      <c r="B134" s="130">
        <f t="shared" si="144"/>
        <v>54</v>
      </c>
      <c r="C134" s="145" t="s">
        <v>177</v>
      </c>
      <c r="D134" s="152" t="s">
        <v>117</v>
      </c>
      <c r="E134" s="82" t="s">
        <v>185</v>
      </c>
      <c r="F134" s="145" t="s">
        <v>160</v>
      </c>
      <c r="G134" s="146">
        <v>0.1</v>
      </c>
      <c r="H134" s="142">
        <f t="shared" si="145"/>
        <v>0.2</v>
      </c>
      <c r="I134" s="144" t="s">
        <v>259</v>
      </c>
      <c r="J134" s="151">
        <v>2</v>
      </c>
      <c r="K134" s="137" t="s">
        <v>78</v>
      </c>
      <c r="L134" s="139"/>
      <c r="M134" s="156">
        <f t="shared" si="162"/>
        <v>0</v>
      </c>
      <c r="N134" s="129"/>
      <c r="O134" s="129"/>
      <c r="P134" s="73"/>
      <c r="Q134" s="127">
        <f t="shared" ref="Q134" si="172">Q132+M134</f>
        <v>0</v>
      </c>
      <c r="R134" s="127">
        <f t="shared" ref="R134" si="173">R132+N134</f>
        <v>0</v>
      </c>
      <c r="S134" s="127">
        <f t="shared" ref="S134" si="174">S132+O134</f>
        <v>0</v>
      </c>
    </row>
    <row r="135" spans="2:19" s="56" customFormat="1" x14ac:dyDescent="0.25">
      <c r="B135" s="131"/>
      <c r="C135" s="145"/>
      <c r="D135" s="153"/>
      <c r="E135" s="115" t="s">
        <v>221</v>
      </c>
      <c r="F135" s="145"/>
      <c r="G135" s="146"/>
      <c r="H135" s="142"/>
      <c r="I135" s="144"/>
      <c r="J135" s="138"/>
      <c r="K135" s="138"/>
      <c r="L135" s="139"/>
      <c r="M135" s="156"/>
      <c r="N135" s="129"/>
      <c r="O135" s="129"/>
      <c r="P135" s="73"/>
      <c r="Q135" s="128"/>
      <c r="R135" s="128"/>
      <c r="S135" s="128"/>
    </row>
    <row r="136" spans="2:19" s="56" customFormat="1" ht="25.5" x14ac:dyDescent="0.25">
      <c r="B136" s="130">
        <f t="shared" si="144"/>
        <v>55</v>
      </c>
      <c r="C136" s="145" t="s">
        <v>178</v>
      </c>
      <c r="D136" s="152" t="s">
        <v>117</v>
      </c>
      <c r="E136" s="82" t="s">
        <v>186</v>
      </c>
      <c r="F136" s="145" t="s">
        <v>191</v>
      </c>
      <c r="G136" s="146">
        <v>0.3</v>
      </c>
      <c r="H136" s="142">
        <f t="shared" si="145"/>
        <v>0.3</v>
      </c>
      <c r="I136" s="144" t="s">
        <v>259</v>
      </c>
      <c r="J136" s="151">
        <v>1</v>
      </c>
      <c r="K136" s="137" t="s">
        <v>78</v>
      </c>
      <c r="L136" s="139"/>
      <c r="M136" s="156">
        <f t="shared" si="162"/>
        <v>0</v>
      </c>
      <c r="N136" s="129"/>
      <c r="O136" s="129"/>
      <c r="P136" s="73"/>
      <c r="Q136" s="127">
        <f t="shared" ref="Q136" si="175">Q134+M136</f>
        <v>0</v>
      </c>
      <c r="R136" s="127">
        <f t="shared" ref="R136" si="176">R134+N136</f>
        <v>0</v>
      </c>
      <c r="S136" s="127">
        <f t="shared" ref="S136" si="177">S134+O136</f>
        <v>0</v>
      </c>
    </row>
    <row r="137" spans="2:19" s="56" customFormat="1" x14ac:dyDescent="0.25">
      <c r="B137" s="131"/>
      <c r="C137" s="145"/>
      <c r="D137" s="153"/>
      <c r="E137" s="115" t="s">
        <v>221</v>
      </c>
      <c r="F137" s="145"/>
      <c r="G137" s="146"/>
      <c r="H137" s="142"/>
      <c r="I137" s="144"/>
      <c r="J137" s="138"/>
      <c r="K137" s="138"/>
      <c r="L137" s="139"/>
      <c r="M137" s="156"/>
      <c r="N137" s="129"/>
      <c r="O137" s="129"/>
      <c r="P137" s="73"/>
      <c r="Q137" s="128"/>
      <c r="R137" s="128"/>
      <c r="S137" s="128"/>
    </row>
    <row r="138" spans="2:19" s="56" customFormat="1" ht="25.5" x14ac:dyDescent="0.25">
      <c r="B138" s="130">
        <f t="shared" si="144"/>
        <v>56</v>
      </c>
      <c r="C138" s="145" t="s">
        <v>179</v>
      </c>
      <c r="D138" s="152" t="s">
        <v>117</v>
      </c>
      <c r="E138" s="82" t="s">
        <v>187</v>
      </c>
      <c r="F138" s="145" t="s">
        <v>190</v>
      </c>
      <c r="G138" s="146">
        <v>2</v>
      </c>
      <c r="H138" s="142">
        <f t="shared" si="145"/>
        <v>4</v>
      </c>
      <c r="I138" s="144" t="s">
        <v>259</v>
      </c>
      <c r="J138" s="151">
        <v>2</v>
      </c>
      <c r="K138" s="137" t="s">
        <v>78</v>
      </c>
      <c r="L138" s="139"/>
      <c r="M138" s="156">
        <f t="shared" si="162"/>
        <v>0</v>
      </c>
      <c r="N138" s="129"/>
      <c r="O138" s="129"/>
      <c r="P138" s="73"/>
      <c r="Q138" s="127">
        <f t="shared" ref="Q138" si="178">Q136+M138</f>
        <v>0</v>
      </c>
      <c r="R138" s="127">
        <f t="shared" ref="R138" si="179">R136+N138</f>
        <v>0</v>
      </c>
      <c r="S138" s="127">
        <f t="shared" ref="S138" si="180">S136+O138</f>
        <v>0</v>
      </c>
    </row>
    <row r="139" spans="2:19" s="56" customFormat="1" x14ac:dyDescent="0.25">
      <c r="B139" s="131"/>
      <c r="C139" s="145"/>
      <c r="D139" s="153"/>
      <c r="E139" s="115" t="s">
        <v>221</v>
      </c>
      <c r="F139" s="145"/>
      <c r="G139" s="146"/>
      <c r="H139" s="142"/>
      <c r="I139" s="144"/>
      <c r="J139" s="138"/>
      <c r="K139" s="138"/>
      <c r="L139" s="139"/>
      <c r="M139" s="156"/>
      <c r="N139" s="129"/>
      <c r="O139" s="129"/>
      <c r="P139" s="73"/>
      <c r="Q139" s="128"/>
      <c r="R139" s="128"/>
      <c r="S139" s="128"/>
    </row>
    <row r="140" spans="2:19" s="56" customFormat="1" ht="25.5" x14ac:dyDescent="0.25">
      <c r="B140" s="130">
        <f t="shared" si="144"/>
        <v>57</v>
      </c>
      <c r="C140" s="145" t="s">
        <v>180</v>
      </c>
      <c r="D140" s="152" t="s">
        <v>117</v>
      </c>
      <c r="E140" s="82" t="s">
        <v>188</v>
      </c>
      <c r="F140" s="145" t="s">
        <v>189</v>
      </c>
      <c r="G140" s="146">
        <v>3.5</v>
      </c>
      <c r="H140" s="142">
        <f t="shared" si="145"/>
        <v>3.5</v>
      </c>
      <c r="I140" s="144" t="s">
        <v>259</v>
      </c>
      <c r="J140" s="151">
        <v>1</v>
      </c>
      <c r="K140" s="137" t="s">
        <v>78</v>
      </c>
      <c r="L140" s="139"/>
      <c r="M140" s="156">
        <f t="shared" si="162"/>
        <v>0</v>
      </c>
      <c r="N140" s="129"/>
      <c r="O140" s="129"/>
      <c r="P140" s="73"/>
      <c r="Q140" s="127">
        <f t="shared" ref="Q140" si="181">Q138+M140</f>
        <v>0</v>
      </c>
      <c r="R140" s="127">
        <f t="shared" ref="R140" si="182">R138+N140</f>
        <v>0</v>
      </c>
      <c r="S140" s="127">
        <f t="shared" ref="S140" si="183">S138+O140</f>
        <v>0</v>
      </c>
    </row>
    <row r="141" spans="2:19" s="56" customFormat="1" ht="13.5" thickBot="1" x14ac:dyDescent="0.3">
      <c r="B141" s="131"/>
      <c r="C141" s="145"/>
      <c r="D141" s="153"/>
      <c r="E141" s="115" t="s">
        <v>221</v>
      </c>
      <c r="F141" s="145"/>
      <c r="G141" s="146"/>
      <c r="H141" s="142"/>
      <c r="I141" s="144"/>
      <c r="J141" s="138"/>
      <c r="K141" s="138"/>
      <c r="L141" s="139"/>
      <c r="M141" s="156"/>
      <c r="N141" s="129"/>
      <c r="O141" s="129"/>
      <c r="P141" s="73"/>
      <c r="Q141" s="128"/>
      <c r="R141" s="128"/>
      <c r="S141" s="128"/>
    </row>
    <row r="142" spans="2:19" s="56" customFormat="1" ht="13.5" thickBot="1" x14ac:dyDescent="0.3">
      <c r="B142" s="3"/>
      <c r="C142" s="4"/>
      <c r="D142" s="4"/>
      <c r="E142" s="5" t="s">
        <v>75</v>
      </c>
      <c r="F142" s="5"/>
      <c r="G142" s="5"/>
      <c r="H142" s="44">
        <f>SUM(H118:H141)</f>
        <v>187.5</v>
      </c>
      <c r="I142" s="5"/>
      <c r="J142" s="6"/>
      <c r="K142" s="6"/>
      <c r="L142" s="10"/>
      <c r="M142" s="37">
        <f>SUM(M118:M141)</f>
        <v>0</v>
      </c>
      <c r="N142" s="47">
        <f>SUM(N118:N129)</f>
        <v>0</v>
      </c>
      <c r="O142" s="45">
        <f>SUM(O118:O129)</f>
        <v>0</v>
      </c>
      <c r="P142" s="73"/>
      <c r="Q142" s="126">
        <f>Q140</f>
        <v>0</v>
      </c>
      <c r="R142" s="126">
        <f>R140</f>
        <v>0</v>
      </c>
      <c r="S142" s="126">
        <f>S140</f>
        <v>0</v>
      </c>
    </row>
    <row r="143" spans="2:19" s="56" customFormat="1" ht="114.75" x14ac:dyDescent="0.25">
      <c r="B143" s="130">
        <f>B128+1</f>
        <v>52</v>
      </c>
      <c r="C143" s="145" t="s">
        <v>53</v>
      </c>
      <c r="D143" s="159" t="s">
        <v>117</v>
      </c>
      <c r="E143" s="74" t="s">
        <v>204</v>
      </c>
      <c r="F143" s="157" t="s">
        <v>160</v>
      </c>
      <c r="G143" s="158">
        <v>5.5</v>
      </c>
      <c r="H143" s="155">
        <f>$G143*$J143</f>
        <v>5.5</v>
      </c>
      <c r="I143" s="144" t="s">
        <v>259</v>
      </c>
      <c r="J143" s="151">
        <v>1</v>
      </c>
      <c r="K143" s="137" t="s">
        <v>78</v>
      </c>
      <c r="L143" s="139"/>
      <c r="M143" s="156">
        <f t="shared" ref="M143:M165" si="184">$J143*$L143</f>
        <v>0</v>
      </c>
      <c r="N143" s="129"/>
      <c r="O143" s="129"/>
      <c r="P143" s="73"/>
      <c r="Q143" s="127">
        <f>Q142+M143</f>
        <v>0</v>
      </c>
      <c r="R143" s="127">
        <f>R142+N143</f>
        <v>0</v>
      </c>
      <c r="S143" s="127">
        <f>S142+O143</f>
        <v>0</v>
      </c>
    </row>
    <row r="144" spans="2:19" s="56" customFormat="1" x14ac:dyDescent="0.25">
      <c r="B144" s="131"/>
      <c r="C144" s="145"/>
      <c r="D144" s="133"/>
      <c r="E144" s="115" t="s">
        <v>221</v>
      </c>
      <c r="F144" s="145"/>
      <c r="G144" s="146"/>
      <c r="H144" s="142"/>
      <c r="I144" s="144"/>
      <c r="J144" s="138"/>
      <c r="K144" s="138"/>
      <c r="L144" s="139"/>
      <c r="M144" s="156"/>
      <c r="N144" s="129"/>
      <c r="O144" s="129"/>
      <c r="P144" s="73"/>
      <c r="Q144" s="128"/>
      <c r="R144" s="128"/>
      <c r="S144" s="128"/>
    </row>
    <row r="145" spans="2:19" s="56" customFormat="1" x14ac:dyDescent="0.25">
      <c r="B145" s="130">
        <f>B143+1</f>
        <v>53</v>
      </c>
      <c r="C145" s="145" t="s">
        <v>54</v>
      </c>
      <c r="D145" s="152" t="s">
        <v>117</v>
      </c>
      <c r="E145" s="76" t="s">
        <v>203</v>
      </c>
      <c r="F145" s="145" t="s">
        <v>205</v>
      </c>
      <c r="G145" s="146">
        <v>4</v>
      </c>
      <c r="H145" s="142">
        <f t="shared" ref="H145:H165" si="185">$G145*$J145</f>
        <v>4</v>
      </c>
      <c r="I145" s="144" t="s">
        <v>259</v>
      </c>
      <c r="J145" s="151">
        <v>1</v>
      </c>
      <c r="K145" s="137" t="s">
        <v>78</v>
      </c>
      <c r="L145" s="139"/>
      <c r="M145" s="156">
        <f t="shared" si="184"/>
        <v>0</v>
      </c>
      <c r="N145" s="129"/>
      <c r="O145" s="129"/>
      <c r="P145" s="73"/>
      <c r="Q145" s="127">
        <f t="shared" ref="Q145" si="186">Q143+M145</f>
        <v>0</v>
      </c>
      <c r="R145" s="127">
        <f t="shared" ref="R145" si="187">R143+N145</f>
        <v>0</v>
      </c>
      <c r="S145" s="127">
        <f t="shared" ref="S145" si="188">S143+O145</f>
        <v>0</v>
      </c>
    </row>
    <row r="146" spans="2:19" s="56" customFormat="1" x14ac:dyDescent="0.25">
      <c r="B146" s="131"/>
      <c r="C146" s="145"/>
      <c r="D146" s="153"/>
      <c r="E146" s="115" t="s">
        <v>221</v>
      </c>
      <c r="F146" s="145"/>
      <c r="G146" s="146"/>
      <c r="H146" s="142"/>
      <c r="I146" s="144"/>
      <c r="J146" s="138"/>
      <c r="K146" s="138"/>
      <c r="L146" s="139"/>
      <c r="M146" s="156"/>
      <c r="N146" s="129"/>
      <c r="O146" s="129"/>
      <c r="P146" s="73"/>
      <c r="Q146" s="128"/>
      <c r="R146" s="128"/>
      <c r="S146" s="128"/>
    </row>
    <row r="147" spans="2:19" s="56" customFormat="1" ht="25.5" x14ac:dyDescent="0.25">
      <c r="B147" s="130">
        <f t="shared" ref="B147" si="189">B145+1</f>
        <v>54</v>
      </c>
      <c r="C147" s="145" t="s">
        <v>55</v>
      </c>
      <c r="D147" s="152" t="s">
        <v>117</v>
      </c>
      <c r="E147" s="82" t="s">
        <v>202</v>
      </c>
      <c r="F147" s="145" t="s">
        <v>160</v>
      </c>
      <c r="G147" s="146">
        <v>0.5</v>
      </c>
      <c r="H147" s="142">
        <f t="shared" si="185"/>
        <v>0.5</v>
      </c>
      <c r="I147" s="144" t="s">
        <v>259</v>
      </c>
      <c r="J147" s="151">
        <v>1</v>
      </c>
      <c r="K147" s="137" t="s">
        <v>78</v>
      </c>
      <c r="L147" s="139"/>
      <c r="M147" s="156">
        <f t="shared" si="184"/>
        <v>0</v>
      </c>
      <c r="N147" s="129"/>
      <c r="O147" s="129"/>
      <c r="P147" s="73"/>
      <c r="Q147" s="127">
        <f t="shared" ref="Q147" si="190">Q145+M147</f>
        <v>0</v>
      </c>
      <c r="R147" s="127">
        <f t="shared" ref="R147" si="191">R145+N147</f>
        <v>0</v>
      </c>
      <c r="S147" s="127">
        <f t="shared" ref="S147" si="192">S145+O147</f>
        <v>0</v>
      </c>
    </row>
    <row r="148" spans="2:19" s="56" customFormat="1" x14ac:dyDescent="0.25">
      <c r="B148" s="131"/>
      <c r="C148" s="145"/>
      <c r="D148" s="153"/>
      <c r="E148" s="115" t="s">
        <v>221</v>
      </c>
      <c r="F148" s="145"/>
      <c r="G148" s="146"/>
      <c r="H148" s="142"/>
      <c r="I148" s="144"/>
      <c r="J148" s="138"/>
      <c r="K148" s="138"/>
      <c r="L148" s="139"/>
      <c r="M148" s="156"/>
      <c r="N148" s="129"/>
      <c r="O148" s="129"/>
      <c r="P148" s="73"/>
      <c r="Q148" s="128"/>
      <c r="R148" s="128"/>
      <c r="S148" s="128"/>
    </row>
    <row r="149" spans="2:19" s="56" customFormat="1" x14ac:dyDescent="0.25">
      <c r="B149" s="130">
        <f t="shared" ref="B149" si="193">B147+1</f>
        <v>55</v>
      </c>
      <c r="C149" s="145" t="s">
        <v>56</v>
      </c>
      <c r="D149" s="152" t="s">
        <v>117</v>
      </c>
      <c r="E149" s="77" t="s">
        <v>201</v>
      </c>
      <c r="F149" s="145" t="s">
        <v>206</v>
      </c>
      <c r="G149" s="146">
        <v>2.6</v>
      </c>
      <c r="H149" s="142">
        <f t="shared" si="185"/>
        <v>2.6</v>
      </c>
      <c r="I149" s="144" t="s">
        <v>259</v>
      </c>
      <c r="J149" s="151">
        <v>1</v>
      </c>
      <c r="K149" s="137" t="s">
        <v>78</v>
      </c>
      <c r="L149" s="139"/>
      <c r="M149" s="156">
        <f t="shared" si="184"/>
        <v>0</v>
      </c>
      <c r="N149" s="129"/>
      <c r="O149" s="129"/>
      <c r="P149" s="73"/>
      <c r="Q149" s="127">
        <f t="shared" ref="Q149" si="194">Q147+M149</f>
        <v>0</v>
      </c>
      <c r="R149" s="127">
        <f t="shared" ref="R149" si="195">R147+N149</f>
        <v>0</v>
      </c>
      <c r="S149" s="127">
        <f t="shared" ref="S149" si="196">S147+O149</f>
        <v>0</v>
      </c>
    </row>
    <row r="150" spans="2:19" s="56" customFormat="1" x14ac:dyDescent="0.25">
      <c r="B150" s="131"/>
      <c r="C150" s="145"/>
      <c r="D150" s="153"/>
      <c r="E150" s="115" t="s">
        <v>221</v>
      </c>
      <c r="F150" s="145"/>
      <c r="G150" s="146"/>
      <c r="H150" s="142"/>
      <c r="I150" s="144"/>
      <c r="J150" s="138"/>
      <c r="K150" s="138"/>
      <c r="L150" s="139"/>
      <c r="M150" s="156"/>
      <c r="N150" s="129"/>
      <c r="O150" s="129"/>
      <c r="P150" s="73"/>
      <c r="Q150" s="128"/>
      <c r="R150" s="128"/>
      <c r="S150" s="128"/>
    </row>
    <row r="151" spans="2:19" s="56" customFormat="1" x14ac:dyDescent="0.25">
      <c r="B151" s="130">
        <f t="shared" ref="B151" si="197">B149+1</f>
        <v>56</v>
      </c>
      <c r="C151" s="145" t="s">
        <v>57</v>
      </c>
      <c r="D151" s="152" t="s">
        <v>117</v>
      </c>
      <c r="E151" s="78" t="s">
        <v>200</v>
      </c>
      <c r="F151" s="145" t="s">
        <v>207</v>
      </c>
      <c r="G151" s="146">
        <v>2.8</v>
      </c>
      <c r="H151" s="142">
        <f t="shared" si="185"/>
        <v>2.8</v>
      </c>
      <c r="I151" s="144" t="s">
        <v>259</v>
      </c>
      <c r="J151" s="151">
        <v>1</v>
      </c>
      <c r="K151" s="137" t="s">
        <v>78</v>
      </c>
      <c r="L151" s="139"/>
      <c r="M151" s="156">
        <f t="shared" si="184"/>
        <v>0</v>
      </c>
      <c r="N151" s="129"/>
      <c r="O151" s="129"/>
      <c r="P151" s="73"/>
      <c r="Q151" s="127">
        <f t="shared" ref="Q151" si="198">Q149+M151</f>
        <v>0</v>
      </c>
      <c r="R151" s="127">
        <f t="shared" ref="R151" si="199">R149+N151</f>
        <v>0</v>
      </c>
      <c r="S151" s="127">
        <f t="shared" ref="S151" si="200">S149+O151</f>
        <v>0</v>
      </c>
    </row>
    <row r="152" spans="2:19" s="56" customFormat="1" x14ac:dyDescent="0.25">
      <c r="B152" s="131"/>
      <c r="C152" s="145"/>
      <c r="D152" s="153"/>
      <c r="E152" s="115" t="s">
        <v>221</v>
      </c>
      <c r="F152" s="145"/>
      <c r="G152" s="146"/>
      <c r="H152" s="142"/>
      <c r="I152" s="144"/>
      <c r="J152" s="138"/>
      <c r="K152" s="138"/>
      <c r="L152" s="139"/>
      <c r="M152" s="156"/>
      <c r="N152" s="129"/>
      <c r="O152" s="129"/>
      <c r="P152" s="73"/>
      <c r="Q152" s="128"/>
      <c r="R152" s="128"/>
      <c r="S152" s="128"/>
    </row>
    <row r="153" spans="2:19" s="56" customFormat="1" ht="140.25" x14ac:dyDescent="0.25">
      <c r="B153" s="130">
        <f t="shared" ref="B153" si="201">B151+1</f>
        <v>57</v>
      </c>
      <c r="C153" s="145" t="s">
        <v>58</v>
      </c>
      <c r="D153" s="152" t="s">
        <v>117</v>
      </c>
      <c r="E153" s="78" t="s">
        <v>199</v>
      </c>
      <c r="F153" s="145" t="s">
        <v>208</v>
      </c>
      <c r="G153" s="146">
        <v>15</v>
      </c>
      <c r="H153" s="142">
        <f t="shared" si="185"/>
        <v>15</v>
      </c>
      <c r="I153" s="144" t="s">
        <v>259</v>
      </c>
      <c r="J153" s="151">
        <v>1</v>
      </c>
      <c r="K153" s="137" t="s">
        <v>78</v>
      </c>
      <c r="L153" s="139"/>
      <c r="M153" s="156">
        <f t="shared" si="184"/>
        <v>0</v>
      </c>
      <c r="N153" s="129"/>
      <c r="O153" s="129"/>
      <c r="P153" s="73"/>
      <c r="Q153" s="127">
        <f t="shared" ref="Q153" si="202">Q151+M153</f>
        <v>0</v>
      </c>
      <c r="R153" s="127">
        <f t="shared" ref="R153" si="203">R151+N153</f>
        <v>0</v>
      </c>
      <c r="S153" s="127">
        <f t="shared" ref="S153" si="204">S151+O153</f>
        <v>0</v>
      </c>
    </row>
    <row r="154" spans="2:19" s="56" customFormat="1" x14ac:dyDescent="0.25">
      <c r="B154" s="131"/>
      <c r="C154" s="145"/>
      <c r="D154" s="153"/>
      <c r="E154" s="115" t="s">
        <v>221</v>
      </c>
      <c r="F154" s="145"/>
      <c r="G154" s="146"/>
      <c r="H154" s="142"/>
      <c r="I154" s="144"/>
      <c r="J154" s="138"/>
      <c r="K154" s="138"/>
      <c r="L154" s="139"/>
      <c r="M154" s="156"/>
      <c r="N154" s="129"/>
      <c r="O154" s="129"/>
      <c r="P154" s="73"/>
      <c r="Q154" s="128"/>
      <c r="R154" s="128"/>
      <c r="S154" s="128"/>
    </row>
    <row r="155" spans="2:19" s="56" customFormat="1" ht="25.5" x14ac:dyDescent="0.25">
      <c r="B155" s="130">
        <f t="shared" ref="B155" si="205">B153+1</f>
        <v>58</v>
      </c>
      <c r="C155" s="145" t="s">
        <v>59</v>
      </c>
      <c r="D155" s="152" t="s">
        <v>117</v>
      </c>
      <c r="E155" s="83" t="s">
        <v>198</v>
      </c>
      <c r="F155" s="145" t="s">
        <v>160</v>
      </c>
      <c r="G155" s="146">
        <v>2.5</v>
      </c>
      <c r="H155" s="142">
        <f t="shared" si="185"/>
        <v>2.5</v>
      </c>
      <c r="I155" s="144" t="s">
        <v>259</v>
      </c>
      <c r="J155" s="151">
        <v>1</v>
      </c>
      <c r="K155" s="137" t="s">
        <v>78</v>
      </c>
      <c r="L155" s="139"/>
      <c r="M155" s="156">
        <f t="shared" si="184"/>
        <v>0</v>
      </c>
      <c r="N155" s="129"/>
      <c r="O155" s="129"/>
      <c r="P155" s="73"/>
      <c r="Q155" s="127">
        <f t="shared" ref="Q155" si="206">Q153+M155</f>
        <v>0</v>
      </c>
      <c r="R155" s="127">
        <f t="shared" ref="R155" si="207">R153+N155</f>
        <v>0</v>
      </c>
      <c r="S155" s="127">
        <f t="shared" ref="S155" si="208">S153+O155</f>
        <v>0</v>
      </c>
    </row>
    <row r="156" spans="2:19" s="56" customFormat="1" x14ac:dyDescent="0.25">
      <c r="B156" s="131"/>
      <c r="C156" s="145"/>
      <c r="D156" s="153"/>
      <c r="E156" s="115" t="s">
        <v>221</v>
      </c>
      <c r="F156" s="145"/>
      <c r="G156" s="146"/>
      <c r="H156" s="142"/>
      <c r="I156" s="144"/>
      <c r="J156" s="138"/>
      <c r="K156" s="138"/>
      <c r="L156" s="139"/>
      <c r="M156" s="156"/>
      <c r="N156" s="129"/>
      <c r="O156" s="129"/>
      <c r="P156" s="73"/>
      <c r="Q156" s="128"/>
      <c r="R156" s="128"/>
      <c r="S156" s="128"/>
    </row>
    <row r="157" spans="2:19" s="56" customFormat="1" x14ac:dyDescent="0.25">
      <c r="B157" s="130">
        <f t="shared" ref="B157" si="209">B155+1</f>
        <v>59</v>
      </c>
      <c r="C157" s="145" t="s">
        <v>60</v>
      </c>
      <c r="D157" s="152" t="s">
        <v>117</v>
      </c>
      <c r="E157" s="77" t="s">
        <v>196</v>
      </c>
      <c r="F157" s="145" t="s">
        <v>197</v>
      </c>
      <c r="G157" s="146">
        <v>1.5</v>
      </c>
      <c r="H157" s="142">
        <f t="shared" si="185"/>
        <v>1.5</v>
      </c>
      <c r="I157" s="144" t="s">
        <v>259</v>
      </c>
      <c r="J157" s="151">
        <v>1</v>
      </c>
      <c r="K157" s="137" t="s">
        <v>78</v>
      </c>
      <c r="L157" s="139"/>
      <c r="M157" s="156">
        <f t="shared" si="184"/>
        <v>0</v>
      </c>
      <c r="N157" s="129"/>
      <c r="O157" s="129"/>
      <c r="P157" s="73"/>
      <c r="Q157" s="127">
        <f t="shared" ref="Q157" si="210">Q155+M157</f>
        <v>0</v>
      </c>
      <c r="R157" s="127">
        <f t="shared" ref="R157" si="211">R155+N157</f>
        <v>0</v>
      </c>
      <c r="S157" s="127">
        <f t="shared" ref="S157" si="212">S155+O157</f>
        <v>0</v>
      </c>
    </row>
    <row r="158" spans="2:19" s="56" customFormat="1" x14ac:dyDescent="0.25">
      <c r="B158" s="131"/>
      <c r="C158" s="145"/>
      <c r="D158" s="153"/>
      <c r="E158" s="115" t="s">
        <v>221</v>
      </c>
      <c r="F158" s="145"/>
      <c r="G158" s="146"/>
      <c r="H158" s="142"/>
      <c r="I158" s="144"/>
      <c r="J158" s="138"/>
      <c r="K158" s="138"/>
      <c r="L158" s="139"/>
      <c r="M158" s="156"/>
      <c r="N158" s="129"/>
      <c r="O158" s="129"/>
      <c r="P158" s="73"/>
      <c r="Q158" s="128"/>
      <c r="R158" s="128"/>
      <c r="S158" s="128"/>
    </row>
    <row r="159" spans="2:19" s="56" customFormat="1" x14ac:dyDescent="0.25">
      <c r="B159" s="130">
        <f t="shared" ref="B159" si="213">B157+1</f>
        <v>60</v>
      </c>
      <c r="C159" s="145" t="s">
        <v>61</v>
      </c>
      <c r="D159" s="152" t="s">
        <v>117</v>
      </c>
      <c r="E159" s="77" t="s">
        <v>194</v>
      </c>
      <c r="F159" s="145" t="s">
        <v>195</v>
      </c>
      <c r="G159" s="146">
        <v>2</v>
      </c>
      <c r="H159" s="142">
        <f t="shared" si="185"/>
        <v>2</v>
      </c>
      <c r="I159" s="144" t="s">
        <v>259</v>
      </c>
      <c r="J159" s="151">
        <v>1</v>
      </c>
      <c r="K159" s="137" t="s">
        <v>78</v>
      </c>
      <c r="L159" s="139"/>
      <c r="M159" s="156">
        <f t="shared" si="184"/>
        <v>0</v>
      </c>
      <c r="N159" s="129"/>
      <c r="O159" s="129"/>
      <c r="P159" s="73"/>
      <c r="Q159" s="127">
        <f t="shared" ref="Q159" si="214">Q157+M159</f>
        <v>0</v>
      </c>
      <c r="R159" s="127">
        <f t="shared" ref="R159" si="215">R157+N159</f>
        <v>0</v>
      </c>
      <c r="S159" s="127">
        <f t="shared" ref="S159" si="216">S157+O159</f>
        <v>0</v>
      </c>
    </row>
    <row r="160" spans="2:19" s="56" customFormat="1" x14ac:dyDescent="0.25">
      <c r="B160" s="131"/>
      <c r="C160" s="145"/>
      <c r="D160" s="153"/>
      <c r="E160" s="115" t="s">
        <v>221</v>
      </c>
      <c r="F160" s="145"/>
      <c r="G160" s="146"/>
      <c r="H160" s="142"/>
      <c r="I160" s="144"/>
      <c r="J160" s="138"/>
      <c r="K160" s="138"/>
      <c r="L160" s="139"/>
      <c r="M160" s="156"/>
      <c r="N160" s="129"/>
      <c r="O160" s="129"/>
      <c r="P160" s="73"/>
      <c r="Q160" s="128"/>
      <c r="R160" s="128"/>
      <c r="S160" s="128"/>
    </row>
    <row r="161" spans="2:19" s="56" customFormat="1" x14ac:dyDescent="0.25">
      <c r="B161" s="130">
        <f t="shared" ref="B161" si="217">B159+1</f>
        <v>61</v>
      </c>
      <c r="C161" s="145" t="s">
        <v>62</v>
      </c>
      <c r="D161" s="152" t="s">
        <v>117</v>
      </c>
      <c r="E161" s="77" t="s">
        <v>98</v>
      </c>
      <c r="F161" s="145" t="s">
        <v>160</v>
      </c>
      <c r="G161" s="146">
        <v>3</v>
      </c>
      <c r="H161" s="142">
        <f t="shared" si="185"/>
        <v>3</v>
      </c>
      <c r="I161" s="144" t="s">
        <v>259</v>
      </c>
      <c r="J161" s="151">
        <v>1</v>
      </c>
      <c r="K161" s="137" t="s">
        <v>78</v>
      </c>
      <c r="L161" s="139"/>
      <c r="M161" s="156">
        <f t="shared" si="184"/>
        <v>0</v>
      </c>
      <c r="N161" s="129"/>
      <c r="O161" s="129"/>
      <c r="P161" s="73"/>
      <c r="Q161" s="127">
        <f t="shared" ref="Q161" si="218">Q159+M161</f>
        <v>0</v>
      </c>
      <c r="R161" s="127">
        <f t="shared" ref="R161" si="219">R159+N161</f>
        <v>0</v>
      </c>
      <c r="S161" s="127">
        <f t="shared" ref="S161" si="220">S159+O161</f>
        <v>0</v>
      </c>
    </row>
    <row r="162" spans="2:19" s="56" customFormat="1" x14ac:dyDescent="0.25">
      <c r="B162" s="131"/>
      <c r="C162" s="145"/>
      <c r="D162" s="153"/>
      <c r="E162" s="115" t="s">
        <v>221</v>
      </c>
      <c r="F162" s="145"/>
      <c r="G162" s="146"/>
      <c r="H162" s="142"/>
      <c r="I162" s="144"/>
      <c r="J162" s="138"/>
      <c r="K162" s="138"/>
      <c r="L162" s="139"/>
      <c r="M162" s="156"/>
      <c r="N162" s="129"/>
      <c r="O162" s="129"/>
      <c r="P162" s="73"/>
      <c r="Q162" s="128"/>
      <c r="R162" s="128"/>
      <c r="S162" s="128"/>
    </row>
    <row r="163" spans="2:19" s="56" customFormat="1" ht="114.75" x14ac:dyDescent="0.25">
      <c r="B163" s="130">
        <f t="shared" ref="B163:B165" si="221">B161+1</f>
        <v>62</v>
      </c>
      <c r="C163" s="145" t="s">
        <v>63</v>
      </c>
      <c r="D163" s="152" t="s">
        <v>117</v>
      </c>
      <c r="E163" s="77" t="s">
        <v>271</v>
      </c>
      <c r="F163" s="145" t="s">
        <v>160</v>
      </c>
      <c r="G163" s="146">
        <v>0.2</v>
      </c>
      <c r="H163" s="142">
        <f t="shared" si="185"/>
        <v>0.2</v>
      </c>
      <c r="I163" s="144" t="s">
        <v>259</v>
      </c>
      <c r="J163" s="151">
        <v>1</v>
      </c>
      <c r="K163" s="137" t="s">
        <v>78</v>
      </c>
      <c r="L163" s="139"/>
      <c r="M163" s="156">
        <f t="shared" si="184"/>
        <v>0</v>
      </c>
      <c r="N163" s="129"/>
      <c r="O163" s="129"/>
      <c r="P163" s="73"/>
      <c r="Q163" s="127">
        <f t="shared" ref="Q163" si="222">Q161+M163</f>
        <v>0</v>
      </c>
      <c r="R163" s="127">
        <f t="shared" ref="R163" si="223">R161+N163</f>
        <v>0</v>
      </c>
      <c r="S163" s="127">
        <f t="shared" ref="S163" si="224">S161+O163</f>
        <v>0</v>
      </c>
    </row>
    <row r="164" spans="2:19" s="56" customFormat="1" x14ac:dyDescent="0.25">
      <c r="B164" s="131"/>
      <c r="C164" s="145"/>
      <c r="D164" s="153"/>
      <c r="E164" s="115" t="s">
        <v>221</v>
      </c>
      <c r="F164" s="145"/>
      <c r="G164" s="146"/>
      <c r="H164" s="142"/>
      <c r="I164" s="144"/>
      <c r="J164" s="138"/>
      <c r="K164" s="138"/>
      <c r="L164" s="139"/>
      <c r="M164" s="156"/>
      <c r="N164" s="129"/>
      <c r="O164" s="129"/>
      <c r="P164" s="73"/>
      <c r="Q164" s="128"/>
      <c r="R164" s="128"/>
      <c r="S164" s="128"/>
    </row>
    <row r="165" spans="2:19" s="56" customFormat="1" ht="25.5" x14ac:dyDescent="0.25">
      <c r="B165" s="130">
        <f t="shared" si="221"/>
        <v>63</v>
      </c>
      <c r="C165" s="145" t="s">
        <v>64</v>
      </c>
      <c r="D165" s="152" t="s">
        <v>117</v>
      </c>
      <c r="E165" s="82" t="s">
        <v>193</v>
      </c>
      <c r="F165" s="145" t="s">
        <v>160</v>
      </c>
      <c r="G165" s="146">
        <v>1</v>
      </c>
      <c r="H165" s="142">
        <f t="shared" si="185"/>
        <v>1</v>
      </c>
      <c r="I165" s="144" t="s">
        <v>259</v>
      </c>
      <c r="J165" s="151">
        <v>1</v>
      </c>
      <c r="K165" s="137" t="s">
        <v>78</v>
      </c>
      <c r="L165" s="139"/>
      <c r="M165" s="156">
        <f t="shared" si="184"/>
        <v>0</v>
      </c>
      <c r="N165" s="129"/>
      <c r="O165" s="129"/>
      <c r="P165" s="73"/>
      <c r="Q165" s="127">
        <f t="shared" ref="Q165" si="225">Q163+M165</f>
        <v>0</v>
      </c>
      <c r="R165" s="127">
        <f t="shared" ref="R165" si="226">R163+N165</f>
        <v>0</v>
      </c>
      <c r="S165" s="127">
        <f t="shared" ref="S165" si="227">S163+O165</f>
        <v>0</v>
      </c>
    </row>
    <row r="166" spans="2:19" s="56" customFormat="1" ht="13.5" thickBot="1" x14ac:dyDescent="0.3">
      <c r="B166" s="131"/>
      <c r="C166" s="145"/>
      <c r="D166" s="153"/>
      <c r="E166" s="115" t="s">
        <v>221</v>
      </c>
      <c r="F166" s="145"/>
      <c r="G166" s="146"/>
      <c r="H166" s="142"/>
      <c r="I166" s="144"/>
      <c r="J166" s="138"/>
      <c r="K166" s="138"/>
      <c r="L166" s="139"/>
      <c r="M166" s="156"/>
      <c r="N166" s="129"/>
      <c r="O166" s="129"/>
      <c r="P166" s="73"/>
      <c r="Q166" s="128"/>
      <c r="R166" s="128"/>
      <c r="S166" s="128"/>
    </row>
    <row r="167" spans="2:19" s="56" customFormat="1" ht="13.5" thickBot="1" x14ac:dyDescent="0.3">
      <c r="B167" s="3"/>
      <c r="C167" s="4"/>
      <c r="D167" s="4"/>
      <c r="E167" s="5" t="s">
        <v>68</v>
      </c>
      <c r="F167" s="5"/>
      <c r="G167" s="5"/>
      <c r="H167" s="44">
        <f>SUM(H143:H165)</f>
        <v>40.6</v>
      </c>
      <c r="I167" s="5"/>
      <c r="J167" s="6"/>
      <c r="K167" s="6"/>
      <c r="L167" s="10"/>
      <c r="M167" s="37">
        <f>SUM(M143:M166)</f>
        <v>0</v>
      </c>
      <c r="N167" s="47">
        <f>SUM(N143:N166)</f>
        <v>0</v>
      </c>
      <c r="O167" s="45">
        <f>SUM(O143:O166)</f>
        <v>0</v>
      </c>
      <c r="P167" s="73"/>
      <c r="Q167" s="126">
        <f>Q165</f>
        <v>0</v>
      </c>
      <c r="R167" s="126">
        <f>R165</f>
        <v>0</v>
      </c>
      <c r="S167" s="126">
        <f>S165</f>
        <v>0</v>
      </c>
    </row>
    <row r="168" spans="2:19" s="56" customFormat="1" ht="25.5" x14ac:dyDescent="0.25">
      <c r="B168" s="130">
        <f>B165+1</f>
        <v>64</v>
      </c>
      <c r="C168" s="145" t="s">
        <v>65</v>
      </c>
      <c r="D168" s="159" t="s">
        <v>117</v>
      </c>
      <c r="E168" s="74" t="s">
        <v>209</v>
      </c>
      <c r="F168" s="157" t="s">
        <v>160</v>
      </c>
      <c r="G168" s="158">
        <v>7.75</v>
      </c>
      <c r="H168" s="155">
        <f>$G168*$J168</f>
        <v>31</v>
      </c>
      <c r="I168" s="144" t="s">
        <v>259</v>
      </c>
      <c r="J168" s="151">
        <v>4</v>
      </c>
      <c r="K168" s="137" t="s">
        <v>78</v>
      </c>
      <c r="L168" s="139"/>
      <c r="M168" s="156">
        <f t="shared" ref="M168:M172" si="228">$J168*$L168</f>
        <v>0</v>
      </c>
      <c r="N168" s="129"/>
      <c r="O168" s="129"/>
      <c r="P168" s="73"/>
      <c r="Q168" s="127">
        <f>Q167+M168</f>
        <v>0</v>
      </c>
      <c r="R168" s="127">
        <f>R167+N168</f>
        <v>0</v>
      </c>
      <c r="S168" s="127">
        <f>S167+O168</f>
        <v>0</v>
      </c>
    </row>
    <row r="169" spans="2:19" s="56" customFormat="1" x14ac:dyDescent="0.25">
      <c r="B169" s="131"/>
      <c r="C169" s="145"/>
      <c r="D169" s="133"/>
      <c r="E169" s="115" t="s">
        <v>221</v>
      </c>
      <c r="F169" s="145"/>
      <c r="G169" s="146"/>
      <c r="H169" s="142"/>
      <c r="I169" s="144"/>
      <c r="J169" s="138"/>
      <c r="K169" s="138"/>
      <c r="L169" s="139"/>
      <c r="M169" s="156"/>
      <c r="N169" s="129"/>
      <c r="O169" s="129"/>
      <c r="P169" s="73"/>
      <c r="Q169" s="128"/>
      <c r="R169" s="128"/>
      <c r="S169" s="128"/>
    </row>
    <row r="170" spans="2:19" s="56" customFormat="1" ht="25.5" x14ac:dyDescent="0.25">
      <c r="B170" s="130">
        <f t="shared" ref="B170:B172" si="229">B168+1</f>
        <v>65</v>
      </c>
      <c r="C170" s="145" t="s">
        <v>66</v>
      </c>
      <c r="D170" s="152" t="s">
        <v>117</v>
      </c>
      <c r="E170" s="78" t="s">
        <v>210</v>
      </c>
      <c r="F170" s="145" t="s">
        <v>160</v>
      </c>
      <c r="G170" s="146">
        <v>4.5</v>
      </c>
      <c r="H170" s="142">
        <f t="shared" ref="H170:H172" si="230">$G170*$J170</f>
        <v>9</v>
      </c>
      <c r="I170" s="144" t="s">
        <v>259</v>
      </c>
      <c r="J170" s="151">
        <v>2</v>
      </c>
      <c r="K170" s="137" t="s">
        <v>78</v>
      </c>
      <c r="L170" s="139"/>
      <c r="M170" s="156">
        <f t="shared" si="228"/>
        <v>0</v>
      </c>
      <c r="N170" s="129"/>
      <c r="O170" s="129"/>
      <c r="P170" s="73"/>
      <c r="Q170" s="127">
        <f t="shared" ref="Q170" si="231">Q168+M170</f>
        <v>0</v>
      </c>
      <c r="R170" s="127">
        <f t="shared" ref="R170" si="232">R168+N170</f>
        <v>0</v>
      </c>
      <c r="S170" s="127">
        <f t="shared" ref="S170" si="233">S168+O170</f>
        <v>0</v>
      </c>
    </row>
    <row r="171" spans="2:19" s="56" customFormat="1" x14ac:dyDescent="0.25">
      <c r="B171" s="131"/>
      <c r="C171" s="145"/>
      <c r="D171" s="153"/>
      <c r="E171" s="115" t="s">
        <v>221</v>
      </c>
      <c r="F171" s="145"/>
      <c r="G171" s="146"/>
      <c r="H171" s="142"/>
      <c r="I171" s="144"/>
      <c r="J171" s="138"/>
      <c r="K171" s="138"/>
      <c r="L171" s="139"/>
      <c r="M171" s="156"/>
      <c r="N171" s="129"/>
      <c r="O171" s="129"/>
      <c r="P171" s="73"/>
      <c r="Q171" s="128"/>
      <c r="R171" s="128"/>
      <c r="S171" s="128"/>
    </row>
    <row r="172" spans="2:19" s="56" customFormat="1" ht="25.5" x14ac:dyDescent="0.25">
      <c r="B172" s="130">
        <f t="shared" si="229"/>
        <v>66</v>
      </c>
      <c r="C172" s="145" t="s">
        <v>67</v>
      </c>
      <c r="D172" s="152" t="s">
        <v>215</v>
      </c>
      <c r="E172" s="81" t="s">
        <v>211</v>
      </c>
      <c r="F172" s="145" t="s">
        <v>160</v>
      </c>
      <c r="G172" s="146">
        <v>20</v>
      </c>
      <c r="H172" s="142">
        <f t="shared" si="230"/>
        <v>0</v>
      </c>
      <c r="I172" s="144" t="s">
        <v>259</v>
      </c>
      <c r="J172" s="190"/>
      <c r="K172" s="137" t="s">
        <v>78</v>
      </c>
      <c r="L172" s="139"/>
      <c r="M172" s="156">
        <f t="shared" si="228"/>
        <v>0</v>
      </c>
      <c r="N172" s="129"/>
      <c r="O172" s="129"/>
      <c r="P172" s="73"/>
      <c r="Q172" s="127">
        <f t="shared" ref="Q172" si="234">Q170+M172</f>
        <v>0</v>
      </c>
      <c r="R172" s="127">
        <f t="shared" ref="R172" si="235">R170+N172</f>
        <v>0</v>
      </c>
      <c r="S172" s="127">
        <f t="shared" ref="S172" si="236">S170+O172</f>
        <v>0</v>
      </c>
    </row>
    <row r="173" spans="2:19" s="56" customFormat="1" ht="13.5" thickBot="1" x14ac:dyDescent="0.3">
      <c r="B173" s="131"/>
      <c r="C173" s="145"/>
      <c r="D173" s="153"/>
      <c r="E173" s="115" t="s">
        <v>221</v>
      </c>
      <c r="F173" s="145"/>
      <c r="G173" s="146"/>
      <c r="H173" s="142"/>
      <c r="I173" s="144"/>
      <c r="J173" s="190"/>
      <c r="K173" s="138"/>
      <c r="L173" s="139"/>
      <c r="M173" s="156"/>
      <c r="N173" s="129"/>
      <c r="O173" s="129"/>
      <c r="P173" s="73"/>
      <c r="Q173" s="128"/>
      <c r="R173" s="128"/>
      <c r="S173" s="128"/>
    </row>
    <row r="174" spans="2:19" s="56" customFormat="1" ht="13.5" customHeight="1" thickBot="1" x14ac:dyDescent="0.3">
      <c r="B174" s="3"/>
      <c r="C174" s="4"/>
      <c r="D174" s="4"/>
      <c r="E174" s="5" t="s">
        <v>69</v>
      </c>
      <c r="F174" s="5"/>
      <c r="G174" s="5"/>
      <c r="H174" s="44">
        <f>SUM(H168:H173)</f>
        <v>40</v>
      </c>
      <c r="I174" s="5"/>
      <c r="J174" s="16"/>
      <c r="K174" s="16"/>
      <c r="L174" s="10"/>
      <c r="M174" s="37">
        <f>SUM(M168:M173)</f>
        <v>0</v>
      </c>
      <c r="N174" s="47">
        <f>SUM(N168:N173)</f>
        <v>0</v>
      </c>
      <c r="O174" s="45">
        <f>SUM(O168:O173)</f>
        <v>0</v>
      </c>
      <c r="P174" s="73"/>
      <c r="Q174" s="126">
        <f>Q172</f>
        <v>0</v>
      </c>
      <c r="R174" s="126">
        <f>R172</f>
        <v>0</v>
      </c>
      <c r="S174" s="126">
        <f>S172</f>
        <v>0</v>
      </c>
    </row>
    <row r="175" spans="2:19" s="56" customFormat="1" ht="13.5" customHeight="1" thickBot="1" x14ac:dyDescent="0.3">
      <c r="B175" s="27"/>
      <c r="C175" s="23"/>
      <c r="D175" s="23"/>
      <c r="E175" s="21"/>
      <c r="F175" s="21"/>
      <c r="G175" s="21"/>
      <c r="H175" s="21"/>
      <c r="I175" s="21"/>
      <c r="J175" s="24"/>
      <c r="K175" s="24"/>
      <c r="L175" s="22"/>
      <c r="M175" s="38"/>
      <c r="N175" s="48"/>
      <c r="O175" s="46"/>
      <c r="P175" s="73"/>
      <c r="Q175" s="126">
        <f>Q174</f>
        <v>0</v>
      </c>
      <c r="R175" s="126">
        <f>R174</f>
        <v>0</v>
      </c>
      <c r="S175" s="126">
        <f>S174</f>
        <v>0</v>
      </c>
    </row>
    <row r="176" spans="2:19" s="56" customFormat="1" x14ac:dyDescent="0.25">
      <c r="B176" s="197">
        <f>B172+1</f>
        <v>67</v>
      </c>
      <c r="C176" s="159" t="s">
        <v>225</v>
      </c>
      <c r="D176" s="134" t="s">
        <v>118</v>
      </c>
      <c r="E176" s="7" t="s">
        <v>245</v>
      </c>
      <c r="F176" s="129"/>
      <c r="G176" s="154"/>
      <c r="H176" s="155">
        <f>$G176*$J176</f>
        <v>0</v>
      </c>
      <c r="I176" s="144" t="s">
        <v>259</v>
      </c>
      <c r="J176" s="194">
        <v>1</v>
      </c>
      <c r="K176" s="137" t="s">
        <v>78</v>
      </c>
      <c r="L176" s="139"/>
      <c r="M176" s="129"/>
      <c r="N176" s="128">
        <f t="shared" ref="N176" si="237">$J176*$L176</f>
        <v>0</v>
      </c>
      <c r="O176" s="129"/>
      <c r="P176" s="73"/>
      <c r="Q176" s="127">
        <f>Q175+M176</f>
        <v>0</v>
      </c>
      <c r="R176" s="127">
        <f>R175+N176</f>
        <v>0</v>
      </c>
      <c r="S176" s="127">
        <f>S175+O176</f>
        <v>0</v>
      </c>
    </row>
    <row r="177" spans="2:19" s="56" customFormat="1" x14ac:dyDescent="0.25">
      <c r="B177" s="131"/>
      <c r="C177" s="133"/>
      <c r="D177" s="135"/>
      <c r="E177" s="115" t="s">
        <v>246</v>
      </c>
      <c r="F177" s="129"/>
      <c r="G177" s="141"/>
      <c r="H177" s="142"/>
      <c r="I177" s="144"/>
      <c r="J177" s="138"/>
      <c r="K177" s="138"/>
      <c r="L177" s="139"/>
      <c r="M177" s="129"/>
      <c r="N177" s="128"/>
      <c r="O177" s="129"/>
      <c r="P177" s="73"/>
      <c r="Q177" s="128"/>
      <c r="R177" s="128"/>
      <c r="S177" s="128"/>
    </row>
    <row r="178" spans="2:19" s="56" customFormat="1" x14ac:dyDescent="0.25">
      <c r="B178" s="130">
        <f>B176+1</f>
        <v>68</v>
      </c>
      <c r="C178" s="132" t="s">
        <v>226</v>
      </c>
      <c r="D178" s="134" t="s">
        <v>118</v>
      </c>
      <c r="E178" s="7" t="s">
        <v>284</v>
      </c>
      <c r="F178" s="129"/>
      <c r="G178" s="141"/>
      <c r="H178" s="142">
        <f t="shared" ref="H178:H186" si="238">$G178*$J178</f>
        <v>0</v>
      </c>
      <c r="I178" s="144" t="s">
        <v>259</v>
      </c>
      <c r="J178" s="136">
        <v>1</v>
      </c>
      <c r="K178" s="137" t="s">
        <v>78</v>
      </c>
      <c r="L178" s="139"/>
      <c r="M178" s="129"/>
      <c r="N178" s="128">
        <f>$J178*$L178</f>
        <v>0</v>
      </c>
      <c r="O178" s="129"/>
      <c r="P178" s="73"/>
      <c r="Q178" s="127">
        <f t="shared" ref="Q178" si="239">Q176+M178</f>
        <v>0</v>
      </c>
      <c r="R178" s="127">
        <f t="shared" ref="R178" si="240">R176+N178</f>
        <v>0</v>
      </c>
      <c r="S178" s="127">
        <f t="shared" ref="S178" si="241">S176+O178</f>
        <v>0</v>
      </c>
    </row>
    <row r="179" spans="2:19" s="56" customFormat="1" x14ac:dyDescent="0.25">
      <c r="B179" s="131"/>
      <c r="C179" s="143"/>
      <c r="D179" s="135"/>
      <c r="E179" s="115" t="s">
        <v>246</v>
      </c>
      <c r="F179" s="129"/>
      <c r="G179" s="141"/>
      <c r="H179" s="142"/>
      <c r="I179" s="144"/>
      <c r="J179" s="136"/>
      <c r="K179" s="138"/>
      <c r="L179" s="139"/>
      <c r="M179" s="129"/>
      <c r="N179" s="128"/>
      <c r="O179" s="129"/>
      <c r="P179" s="73"/>
      <c r="Q179" s="128"/>
      <c r="R179" s="128"/>
      <c r="S179" s="128"/>
    </row>
    <row r="180" spans="2:19" s="56" customFormat="1" x14ac:dyDescent="0.25">
      <c r="B180" s="130">
        <f>B178+1</f>
        <v>69</v>
      </c>
      <c r="C180" s="132" t="s">
        <v>228</v>
      </c>
      <c r="D180" s="134" t="s">
        <v>118</v>
      </c>
      <c r="E180" s="7" t="s">
        <v>227</v>
      </c>
      <c r="F180" s="129"/>
      <c r="G180" s="141"/>
      <c r="H180" s="142">
        <f t="shared" si="238"/>
        <v>0</v>
      </c>
      <c r="I180" s="144" t="s">
        <v>259</v>
      </c>
      <c r="J180" s="136">
        <v>1</v>
      </c>
      <c r="K180" s="137" t="s">
        <v>78</v>
      </c>
      <c r="L180" s="139"/>
      <c r="M180" s="129"/>
      <c r="N180" s="128">
        <f>$J180*$L180</f>
        <v>0</v>
      </c>
      <c r="O180" s="129"/>
      <c r="P180" s="73"/>
      <c r="Q180" s="127">
        <f t="shared" ref="Q180" si="242">Q178+M180</f>
        <v>0</v>
      </c>
      <c r="R180" s="127">
        <f t="shared" ref="R180" si="243">R178+N180</f>
        <v>0</v>
      </c>
      <c r="S180" s="127">
        <f t="shared" ref="S180" si="244">S178+O180</f>
        <v>0</v>
      </c>
    </row>
    <row r="181" spans="2:19" s="56" customFormat="1" x14ac:dyDescent="0.25">
      <c r="B181" s="131"/>
      <c r="C181" s="133"/>
      <c r="D181" s="135"/>
      <c r="E181" s="115" t="s">
        <v>246</v>
      </c>
      <c r="F181" s="129"/>
      <c r="G181" s="141"/>
      <c r="H181" s="142"/>
      <c r="I181" s="144"/>
      <c r="J181" s="136"/>
      <c r="K181" s="138"/>
      <c r="L181" s="139"/>
      <c r="M181" s="129"/>
      <c r="N181" s="128"/>
      <c r="O181" s="129"/>
      <c r="P181" s="73"/>
      <c r="Q181" s="128"/>
      <c r="R181" s="128"/>
      <c r="S181" s="128"/>
    </row>
    <row r="182" spans="2:19" s="56" customFormat="1" x14ac:dyDescent="0.25">
      <c r="B182" s="130">
        <f>B180+1</f>
        <v>70</v>
      </c>
      <c r="C182" s="132" t="s">
        <v>230</v>
      </c>
      <c r="D182" s="134" t="s">
        <v>118</v>
      </c>
      <c r="E182" s="7" t="s">
        <v>229</v>
      </c>
      <c r="F182" s="129"/>
      <c r="G182" s="141"/>
      <c r="H182" s="142">
        <f t="shared" si="238"/>
        <v>0</v>
      </c>
      <c r="I182" s="129"/>
      <c r="J182" s="136">
        <v>1</v>
      </c>
      <c r="K182" s="137" t="s">
        <v>78</v>
      </c>
      <c r="L182" s="139"/>
      <c r="M182" s="129"/>
      <c r="N182" s="128">
        <f>$J182*$L182</f>
        <v>0</v>
      </c>
      <c r="O182" s="129"/>
      <c r="P182" s="73"/>
      <c r="Q182" s="127">
        <f t="shared" ref="Q182" si="245">Q180+M182</f>
        <v>0</v>
      </c>
      <c r="R182" s="127">
        <f t="shared" ref="R182" si="246">R180+N182</f>
        <v>0</v>
      </c>
      <c r="S182" s="127">
        <f t="shared" ref="S182" si="247">S180+O182</f>
        <v>0</v>
      </c>
    </row>
    <row r="183" spans="2:19" s="56" customFormat="1" x14ac:dyDescent="0.25">
      <c r="B183" s="131"/>
      <c r="C183" s="143"/>
      <c r="D183" s="135"/>
      <c r="E183" s="115" t="s">
        <v>246</v>
      </c>
      <c r="F183" s="129"/>
      <c r="G183" s="141"/>
      <c r="H183" s="142"/>
      <c r="I183" s="129"/>
      <c r="J183" s="136"/>
      <c r="K183" s="138"/>
      <c r="L183" s="139"/>
      <c r="M183" s="129"/>
      <c r="N183" s="128"/>
      <c r="O183" s="129"/>
      <c r="P183" s="73"/>
      <c r="Q183" s="128"/>
      <c r="R183" s="128"/>
      <c r="S183" s="128"/>
    </row>
    <row r="184" spans="2:19" s="56" customFormat="1" x14ac:dyDescent="0.25">
      <c r="B184" s="130">
        <f>B182+1</f>
        <v>71</v>
      </c>
      <c r="C184" s="132" t="s">
        <v>232</v>
      </c>
      <c r="D184" s="134" t="s">
        <v>118</v>
      </c>
      <c r="E184" s="7" t="s">
        <v>231</v>
      </c>
      <c r="F184" s="129"/>
      <c r="G184" s="141"/>
      <c r="H184" s="142">
        <f t="shared" si="238"/>
        <v>0</v>
      </c>
      <c r="I184" s="129"/>
      <c r="J184" s="136">
        <v>1</v>
      </c>
      <c r="K184" s="137" t="s">
        <v>78</v>
      </c>
      <c r="L184" s="139"/>
      <c r="M184" s="129"/>
      <c r="N184" s="128">
        <f>$J184*$L184</f>
        <v>0</v>
      </c>
      <c r="O184" s="129"/>
      <c r="P184" s="73"/>
      <c r="Q184" s="127">
        <f t="shared" ref="Q184" si="248">Q182+M184</f>
        <v>0</v>
      </c>
      <c r="R184" s="127">
        <f t="shared" ref="R184" si="249">R182+N184</f>
        <v>0</v>
      </c>
      <c r="S184" s="127">
        <f t="shared" ref="S184" si="250">S182+O184</f>
        <v>0</v>
      </c>
    </row>
    <row r="185" spans="2:19" s="56" customFormat="1" x14ac:dyDescent="0.25">
      <c r="B185" s="131"/>
      <c r="C185" s="133"/>
      <c r="D185" s="135"/>
      <c r="E185" s="115" t="s">
        <v>246</v>
      </c>
      <c r="F185" s="129"/>
      <c r="G185" s="141"/>
      <c r="H185" s="142"/>
      <c r="I185" s="129"/>
      <c r="J185" s="136"/>
      <c r="K185" s="138"/>
      <c r="L185" s="139"/>
      <c r="M185" s="129"/>
      <c r="N185" s="128"/>
      <c r="O185" s="129"/>
      <c r="P185" s="73"/>
      <c r="Q185" s="128"/>
      <c r="R185" s="128"/>
      <c r="S185" s="128"/>
    </row>
    <row r="186" spans="2:19" s="56" customFormat="1" x14ac:dyDescent="0.25">
      <c r="B186" s="130">
        <f>B184+1</f>
        <v>72</v>
      </c>
      <c r="C186" s="132" t="s">
        <v>234</v>
      </c>
      <c r="D186" s="134" t="s">
        <v>118</v>
      </c>
      <c r="E186" s="7" t="s">
        <v>233</v>
      </c>
      <c r="F186" s="129"/>
      <c r="G186" s="141"/>
      <c r="H186" s="142">
        <f t="shared" si="238"/>
        <v>0</v>
      </c>
      <c r="I186" s="129"/>
      <c r="J186" s="136">
        <v>1</v>
      </c>
      <c r="K186" s="137" t="s">
        <v>78</v>
      </c>
      <c r="L186" s="139"/>
      <c r="M186" s="129"/>
      <c r="N186" s="128">
        <f>$J186*$L186</f>
        <v>0</v>
      </c>
      <c r="O186" s="129"/>
      <c r="P186" s="73"/>
      <c r="Q186" s="127">
        <f t="shared" ref="Q186" si="251">Q184+M186</f>
        <v>0</v>
      </c>
      <c r="R186" s="127">
        <f t="shared" ref="R186" si="252">R184+N186</f>
        <v>0</v>
      </c>
      <c r="S186" s="127">
        <f t="shared" ref="S186" si="253">S184+O186</f>
        <v>0</v>
      </c>
    </row>
    <row r="187" spans="2:19" s="56" customFormat="1" x14ac:dyDescent="0.25">
      <c r="B187" s="131"/>
      <c r="C187" s="143"/>
      <c r="D187" s="135"/>
      <c r="E187" s="115" t="s">
        <v>246</v>
      </c>
      <c r="F187" s="129"/>
      <c r="G187" s="141"/>
      <c r="H187" s="142"/>
      <c r="I187" s="129"/>
      <c r="J187" s="136"/>
      <c r="K187" s="138"/>
      <c r="L187" s="139"/>
      <c r="M187" s="129"/>
      <c r="N187" s="128"/>
      <c r="O187" s="129"/>
      <c r="P187" s="73"/>
      <c r="Q187" s="128"/>
      <c r="R187" s="128"/>
      <c r="S187" s="128"/>
    </row>
    <row r="188" spans="2:19" ht="25.5" x14ac:dyDescent="0.25">
      <c r="B188" s="130">
        <f>B186+1</f>
        <v>73</v>
      </c>
      <c r="C188" s="132" t="s">
        <v>235</v>
      </c>
      <c r="D188" s="134" t="s">
        <v>118</v>
      </c>
      <c r="E188" s="7" t="s">
        <v>303</v>
      </c>
      <c r="F188" s="129"/>
      <c r="G188" s="129"/>
      <c r="H188" s="129"/>
      <c r="I188" s="129"/>
      <c r="J188" s="136">
        <v>1</v>
      </c>
      <c r="K188" s="137" t="s">
        <v>78</v>
      </c>
      <c r="L188" s="139"/>
      <c r="M188" s="129"/>
      <c r="N188" s="129"/>
      <c r="O188" s="128">
        <f>$J188*$L188</f>
        <v>0</v>
      </c>
      <c r="P188" s="84"/>
      <c r="Q188" s="127">
        <f t="shared" ref="Q188" si="254">Q186+M188</f>
        <v>0</v>
      </c>
      <c r="R188" s="127">
        <f t="shared" ref="R188" si="255">R186+N188</f>
        <v>0</v>
      </c>
      <c r="S188" s="127">
        <f t="shared" ref="S188" si="256">S186+O188</f>
        <v>0</v>
      </c>
    </row>
    <row r="189" spans="2:19" x14ac:dyDescent="0.25">
      <c r="B189" s="131"/>
      <c r="C189" s="133"/>
      <c r="D189" s="135"/>
      <c r="E189" s="115" t="s">
        <v>244</v>
      </c>
      <c r="F189" s="129"/>
      <c r="G189" s="129"/>
      <c r="H189" s="129"/>
      <c r="I189" s="129"/>
      <c r="J189" s="136"/>
      <c r="K189" s="138"/>
      <c r="L189" s="139"/>
      <c r="M189" s="129"/>
      <c r="N189" s="129"/>
      <c r="O189" s="128"/>
      <c r="P189" s="84"/>
      <c r="Q189" s="128"/>
      <c r="R189" s="128"/>
      <c r="S189" s="128"/>
    </row>
    <row r="190" spans="2:19" ht="25.5" x14ac:dyDescent="0.25">
      <c r="B190" s="130">
        <f>B188+1</f>
        <v>74</v>
      </c>
      <c r="C190" s="132" t="s">
        <v>236</v>
      </c>
      <c r="D190" s="134" t="s">
        <v>118</v>
      </c>
      <c r="E190" s="7" t="s">
        <v>305</v>
      </c>
      <c r="F190" s="129"/>
      <c r="G190" s="129"/>
      <c r="H190" s="129"/>
      <c r="I190" s="129"/>
      <c r="J190" s="136">
        <v>1</v>
      </c>
      <c r="K190" s="137" t="s">
        <v>78</v>
      </c>
      <c r="L190" s="139"/>
      <c r="M190" s="129"/>
      <c r="N190" s="129"/>
      <c r="O190" s="128">
        <f>$J190*$L190</f>
        <v>0</v>
      </c>
      <c r="P190" s="84"/>
      <c r="Q190" s="127">
        <f t="shared" ref="Q190" si="257">Q188+M190</f>
        <v>0</v>
      </c>
      <c r="R190" s="127">
        <f t="shared" ref="R190" si="258">R188+N190</f>
        <v>0</v>
      </c>
      <c r="S190" s="127">
        <f t="shared" ref="S190" si="259">S188+O190</f>
        <v>0</v>
      </c>
    </row>
    <row r="191" spans="2:19" x14ac:dyDescent="0.25">
      <c r="B191" s="131"/>
      <c r="C191" s="133"/>
      <c r="D191" s="135"/>
      <c r="E191" s="115" t="s">
        <v>244</v>
      </c>
      <c r="F191" s="129"/>
      <c r="G191" s="129"/>
      <c r="H191" s="129"/>
      <c r="I191" s="129"/>
      <c r="J191" s="136"/>
      <c r="K191" s="138"/>
      <c r="L191" s="139"/>
      <c r="M191" s="129"/>
      <c r="N191" s="129"/>
      <c r="O191" s="128"/>
      <c r="P191" s="84"/>
      <c r="Q191" s="128"/>
      <c r="R191" s="128"/>
      <c r="S191" s="128"/>
    </row>
    <row r="192" spans="2:19" ht="25.5" x14ac:dyDescent="0.25">
      <c r="B192" s="130">
        <f>B190+1</f>
        <v>75</v>
      </c>
      <c r="C192" s="132" t="s">
        <v>237</v>
      </c>
      <c r="D192" s="134" t="s">
        <v>118</v>
      </c>
      <c r="E192" s="7" t="s">
        <v>304</v>
      </c>
      <c r="F192" s="129"/>
      <c r="G192" s="129"/>
      <c r="H192" s="129"/>
      <c r="I192" s="129"/>
      <c r="J192" s="136">
        <v>1</v>
      </c>
      <c r="K192" s="137" t="s">
        <v>78</v>
      </c>
      <c r="L192" s="139"/>
      <c r="M192" s="129"/>
      <c r="N192" s="129"/>
      <c r="O192" s="128">
        <f>$J192*$L192</f>
        <v>0</v>
      </c>
      <c r="P192" s="84"/>
      <c r="Q192" s="127">
        <f t="shared" ref="Q192" si="260">Q190+M192</f>
        <v>0</v>
      </c>
      <c r="R192" s="127">
        <f t="shared" ref="R192" si="261">R190+N192</f>
        <v>0</v>
      </c>
      <c r="S192" s="127">
        <f t="shared" ref="S192" si="262">S190+O192</f>
        <v>0</v>
      </c>
    </row>
    <row r="193" spans="2:19" x14ac:dyDescent="0.25">
      <c r="B193" s="131"/>
      <c r="C193" s="133"/>
      <c r="D193" s="135"/>
      <c r="E193" s="115" t="s">
        <v>244</v>
      </c>
      <c r="F193" s="129"/>
      <c r="G193" s="129"/>
      <c r="H193" s="129"/>
      <c r="I193" s="129"/>
      <c r="J193" s="136"/>
      <c r="K193" s="138"/>
      <c r="L193" s="139"/>
      <c r="M193" s="129"/>
      <c r="N193" s="129"/>
      <c r="O193" s="128"/>
      <c r="P193" s="84"/>
      <c r="Q193" s="128"/>
      <c r="R193" s="128"/>
      <c r="S193" s="128"/>
    </row>
    <row r="194" spans="2:19" ht="25.5" x14ac:dyDescent="0.25">
      <c r="B194" s="130">
        <f>B192+1</f>
        <v>76</v>
      </c>
      <c r="C194" s="132" t="s">
        <v>238</v>
      </c>
      <c r="D194" s="134" t="s">
        <v>118</v>
      </c>
      <c r="E194" s="7" t="s">
        <v>306</v>
      </c>
      <c r="F194" s="129"/>
      <c r="G194" s="129"/>
      <c r="H194" s="129"/>
      <c r="I194" s="129"/>
      <c r="J194" s="136">
        <v>1</v>
      </c>
      <c r="K194" s="137" t="s">
        <v>78</v>
      </c>
      <c r="L194" s="139"/>
      <c r="M194" s="129"/>
      <c r="N194" s="129"/>
      <c r="O194" s="128">
        <f>$J194*$L194</f>
        <v>0</v>
      </c>
      <c r="P194" s="84"/>
      <c r="Q194" s="127">
        <f t="shared" ref="Q194" si="263">Q192+M194</f>
        <v>0</v>
      </c>
      <c r="R194" s="127">
        <f t="shared" ref="R194" si="264">R192+N194</f>
        <v>0</v>
      </c>
      <c r="S194" s="127">
        <f t="shared" ref="S194" si="265">S192+O194</f>
        <v>0</v>
      </c>
    </row>
    <row r="195" spans="2:19" x14ac:dyDescent="0.25">
      <c r="B195" s="131"/>
      <c r="C195" s="133"/>
      <c r="D195" s="135"/>
      <c r="E195" s="115" t="s">
        <v>244</v>
      </c>
      <c r="F195" s="129"/>
      <c r="G195" s="129"/>
      <c r="H195" s="129"/>
      <c r="I195" s="129"/>
      <c r="J195" s="136"/>
      <c r="K195" s="138"/>
      <c r="L195" s="139"/>
      <c r="M195" s="129"/>
      <c r="N195" s="129"/>
      <c r="O195" s="128"/>
      <c r="P195" s="84"/>
      <c r="Q195" s="128"/>
      <c r="R195" s="128"/>
      <c r="S195" s="128"/>
    </row>
    <row r="196" spans="2:19" ht="25.5" x14ac:dyDescent="0.25">
      <c r="B196" s="130">
        <f>B194+1</f>
        <v>77</v>
      </c>
      <c r="C196" s="132" t="s">
        <v>239</v>
      </c>
      <c r="D196" s="134" t="s">
        <v>118</v>
      </c>
      <c r="E196" s="7" t="s">
        <v>307</v>
      </c>
      <c r="F196" s="129"/>
      <c r="G196" s="129"/>
      <c r="H196" s="129"/>
      <c r="I196" s="129"/>
      <c r="J196" s="136">
        <v>1</v>
      </c>
      <c r="K196" s="137" t="s">
        <v>78</v>
      </c>
      <c r="L196" s="139"/>
      <c r="M196" s="129"/>
      <c r="N196" s="129"/>
      <c r="O196" s="128">
        <f>$J196*$L196</f>
        <v>0</v>
      </c>
      <c r="P196" s="84"/>
      <c r="Q196" s="127">
        <f t="shared" ref="Q196" si="266">Q194+M196</f>
        <v>0</v>
      </c>
      <c r="R196" s="127">
        <f t="shared" ref="R196" si="267">R194+N196</f>
        <v>0</v>
      </c>
      <c r="S196" s="127">
        <f t="shared" ref="S196" si="268">S194+O196</f>
        <v>0</v>
      </c>
    </row>
    <row r="197" spans="2:19" x14ac:dyDescent="0.25">
      <c r="B197" s="131"/>
      <c r="C197" s="133"/>
      <c r="D197" s="135"/>
      <c r="E197" s="115" t="s">
        <v>244</v>
      </c>
      <c r="F197" s="129"/>
      <c r="G197" s="129"/>
      <c r="H197" s="129"/>
      <c r="I197" s="129"/>
      <c r="J197" s="136"/>
      <c r="K197" s="138"/>
      <c r="L197" s="139"/>
      <c r="M197" s="129"/>
      <c r="N197" s="129"/>
      <c r="O197" s="128"/>
      <c r="P197" s="84"/>
      <c r="Q197" s="128"/>
      <c r="R197" s="128"/>
      <c r="S197" s="128"/>
    </row>
    <row r="198" spans="2:19" ht="25.5" x14ac:dyDescent="0.25">
      <c r="B198" s="130">
        <f>B196+1</f>
        <v>78</v>
      </c>
      <c r="C198" s="132" t="s">
        <v>240</v>
      </c>
      <c r="D198" s="134" t="s">
        <v>118</v>
      </c>
      <c r="E198" s="7" t="s">
        <v>308</v>
      </c>
      <c r="F198" s="129"/>
      <c r="G198" s="129"/>
      <c r="H198" s="129"/>
      <c r="I198" s="129"/>
      <c r="J198" s="136">
        <v>1</v>
      </c>
      <c r="K198" s="137" t="s">
        <v>78</v>
      </c>
      <c r="L198" s="139"/>
      <c r="M198" s="129"/>
      <c r="N198" s="129"/>
      <c r="O198" s="128">
        <f>$J198*$L198</f>
        <v>0</v>
      </c>
      <c r="P198" s="84"/>
      <c r="Q198" s="127">
        <f t="shared" ref="Q198" si="269">Q196+M198</f>
        <v>0</v>
      </c>
      <c r="R198" s="127">
        <f t="shared" ref="R198" si="270">R196+N198</f>
        <v>0</v>
      </c>
      <c r="S198" s="127">
        <f t="shared" ref="S198" si="271">S196+O198</f>
        <v>0</v>
      </c>
    </row>
    <row r="199" spans="2:19" x14ac:dyDescent="0.25">
      <c r="B199" s="131"/>
      <c r="C199" s="133"/>
      <c r="D199" s="135"/>
      <c r="E199" s="115" t="s">
        <v>244</v>
      </c>
      <c r="F199" s="129"/>
      <c r="G199" s="129"/>
      <c r="H199" s="129"/>
      <c r="I199" s="129"/>
      <c r="J199" s="136"/>
      <c r="K199" s="138"/>
      <c r="L199" s="139"/>
      <c r="M199" s="129"/>
      <c r="N199" s="129"/>
      <c r="O199" s="128"/>
      <c r="P199" s="84"/>
      <c r="Q199" s="128"/>
      <c r="R199" s="128"/>
      <c r="S199" s="128"/>
    </row>
    <row r="200" spans="2:19" ht="25.5" x14ac:dyDescent="0.25">
      <c r="B200" s="130">
        <f>B198+1</f>
        <v>79</v>
      </c>
      <c r="C200" s="132" t="s">
        <v>241</v>
      </c>
      <c r="D200" s="134" t="s">
        <v>118</v>
      </c>
      <c r="E200" s="7" t="s">
        <v>309</v>
      </c>
      <c r="F200" s="129"/>
      <c r="G200" s="129"/>
      <c r="H200" s="129"/>
      <c r="I200" s="129"/>
      <c r="J200" s="136">
        <v>1</v>
      </c>
      <c r="K200" s="137" t="s">
        <v>78</v>
      </c>
      <c r="L200" s="139"/>
      <c r="M200" s="129"/>
      <c r="N200" s="129"/>
      <c r="O200" s="128">
        <f>$J200*$L200</f>
        <v>0</v>
      </c>
      <c r="P200" s="84"/>
      <c r="Q200" s="127">
        <f t="shared" ref="Q200" si="272">Q198+M200</f>
        <v>0</v>
      </c>
      <c r="R200" s="127">
        <f t="shared" ref="R200" si="273">R198+N200</f>
        <v>0</v>
      </c>
      <c r="S200" s="127">
        <f t="shared" ref="S200" si="274">S198+O200</f>
        <v>0</v>
      </c>
    </row>
    <row r="201" spans="2:19" x14ac:dyDescent="0.25">
      <c r="B201" s="131"/>
      <c r="C201" s="133"/>
      <c r="D201" s="135"/>
      <c r="E201" s="115" t="s">
        <v>244</v>
      </c>
      <c r="F201" s="129"/>
      <c r="G201" s="129"/>
      <c r="H201" s="129"/>
      <c r="I201" s="129"/>
      <c r="J201" s="136"/>
      <c r="K201" s="138"/>
      <c r="L201" s="139"/>
      <c r="M201" s="129"/>
      <c r="N201" s="129"/>
      <c r="O201" s="128"/>
      <c r="P201" s="84"/>
      <c r="Q201" s="128"/>
      <c r="R201" s="128"/>
      <c r="S201" s="128"/>
    </row>
    <row r="202" spans="2:19" ht="25.5" x14ac:dyDescent="0.25">
      <c r="B202" s="130">
        <f t="shared" ref="B202" si="275">B188+1</f>
        <v>74</v>
      </c>
      <c r="C202" s="132" t="s">
        <v>242</v>
      </c>
      <c r="D202" s="134" t="s">
        <v>118</v>
      </c>
      <c r="E202" s="7" t="s">
        <v>310</v>
      </c>
      <c r="F202" s="129"/>
      <c r="G202" s="129"/>
      <c r="H202" s="129"/>
      <c r="I202" s="129"/>
      <c r="J202" s="136">
        <v>1</v>
      </c>
      <c r="K202" s="137" t="s">
        <v>78</v>
      </c>
      <c r="L202" s="139"/>
      <c r="M202" s="129"/>
      <c r="N202" s="129"/>
      <c r="O202" s="128">
        <f>$J202*$L202</f>
        <v>0</v>
      </c>
      <c r="P202" s="84"/>
      <c r="Q202" s="127">
        <f t="shared" ref="Q202" si="276">Q200+M202</f>
        <v>0</v>
      </c>
      <c r="R202" s="127">
        <f t="shared" ref="R202" si="277">R200+N202</f>
        <v>0</v>
      </c>
      <c r="S202" s="127">
        <f t="shared" ref="S202" si="278">S200+O202</f>
        <v>0</v>
      </c>
    </row>
    <row r="203" spans="2:19" x14ac:dyDescent="0.25">
      <c r="B203" s="131"/>
      <c r="C203" s="133"/>
      <c r="D203" s="135"/>
      <c r="E203" s="115" t="s">
        <v>244</v>
      </c>
      <c r="F203" s="129"/>
      <c r="G203" s="129"/>
      <c r="H203" s="129"/>
      <c r="I203" s="129"/>
      <c r="J203" s="136"/>
      <c r="K203" s="138"/>
      <c r="L203" s="139"/>
      <c r="M203" s="129"/>
      <c r="N203" s="129"/>
      <c r="O203" s="128"/>
      <c r="P203" s="84"/>
      <c r="Q203" s="128"/>
      <c r="R203" s="128"/>
      <c r="S203" s="128"/>
    </row>
    <row r="204" spans="2:19" ht="25.5" x14ac:dyDescent="0.25">
      <c r="B204" s="130">
        <f t="shared" ref="B204" si="279">B202+1</f>
        <v>75</v>
      </c>
      <c r="C204" s="132" t="s">
        <v>243</v>
      </c>
      <c r="D204" s="134" t="s">
        <v>118</v>
      </c>
      <c r="E204" s="7" t="s">
        <v>311</v>
      </c>
      <c r="F204" s="129"/>
      <c r="G204" s="129"/>
      <c r="H204" s="129"/>
      <c r="I204" s="129"/>
      <c r="J204" s="136">
        <v>1</v>
      </c>
      <c r="K204" s="137" t="s">
        <v>78</v>
      </c>
      <c r="L204" s="139"/>
      <c r="M204" s="129"/>
      <c r="N204" s="129"/>
      <c r="O204" s="128">
        <f>$J204*$L204</f>
        <v>0</v>
      </c>
      <c r="P204" s="84"/>
      <c r="Q204" s="127">
        <f t="shared" ref="Q204" si="280">Q202+M204</f>
        <v>0</v>
      </c>
      <c r="R204" s="127">
        <f t="shared" ref="R204" si="281">R202+N204</f>
        <v>0</v>
      </c>
      <c r="S204" s="127">
        <f t="shared" ref="S204" si="282">S202+O204</f>
        <v>0</v>
      </c>
    </row>
    <row r="205" spans="2:19" x14ac:dyDescent="0.25">
      <c r="B205" s="131"/>
      <c r="C205" s="133"/>
      <c r="D205" s="135"/>
      <c r="E205" s="122" t="s">
        <v>244</v>
      </c>
      <c r="F205" s="129"/>
      <c r="G205" s="129"/>
      <c r="H205" s="129"/>
      <c r="I205" s="129"/>
      <c r="J205" s="136"/>
      <c r="K205" s="138"/>
      <c r="L205" s="139"/>
      <c r="M205" s="129"/>
      <c r="N205" s="129"/>
      <c r="O205" s="128"/>
      <c r="P205" s="84"/>
      <c r="Q205" s="128"/>
      <c r="R205" s="128"/>
      <c r="S205" s="128"/>
    </row>
    <row r="206" spans="2:19" ht="25.5" x14ac:dyDescent="0.25">
      <c r="B206" s="130">
        <f t="shared" ref="B206" si="283">B204+1</f>
        <v>76</v>
      </c>
      <c r="C206" s="132" t="s">
        <v>263</v>
      </c>
      <c r="D206" s="134" t="s">
        <v>118</v>
      </c>
      <c r="E206" s="7" t="s">
        <v>312</v>
      </c>
      <c r="F206" s="129"/>
      <c r="G206" s="129"/>
      <c r="H206" s="129"/>
      <c r="I206" s="129"/>
      <c r="J206" s="136">
        <v>1</v>
      </c>
      <c r="K206" s="137" t="s">
        <v>78</v>
      </c>
      <c r="L206" s="139"/>
      <c r="M206" s="129"/>
      <c r="N206" s="129"/>
      <c r="O206" s="128">
        <f>$J206*$L206</f>
        <v>0</v>
      </c>
      <c r="P206" s="84"/>
      <c r="Q206" s="127">
        <f t="shared" ref="Q206" si="284">Q204+M206</f>
        <v>0</v>
      </c>
      <c r="R206" s="127">
        <f t="shared" ref="R206" si="285">R204+N206</f>
        <v>0</v>
      </c>
      <c r="S206" s="127">
        <f t="shared" ref="S206" si="286">S204+O206</f>
        <v>0</v>
      </c>
    </row>
    <row r="207" spans="2:19" x14ac:dyDescent="0.25">
      <c r="B207" s="131"/>
      <c r="C207" s="133"/>
      <c r="D207" s="135"/>
      <c r="E207" s="115" t="s">
        <v>244</v>
      </c>
      <c r="F207" s="129"/>
      <c r="G207" s="129"/>
      <c r="H207" s="129"/>
      <c r="I207" s="129"/>
      <c r="J207" s="136"/>
      <c r="K207" s="138"/>
      <c r="L207" s="139"/>
      <c r="M207" s="129"/>
      <c r="N207" s="129"/>
      <c r="O207" s="128"/>
      <c r="P207" s="84"/>
      <c r="Q207" s="128"/>
      <c r="R207" s="128"/>
      <c r="S207" s="128"/>
    </row>
    <row r="208" spans="2:19" ht="25.5" x14ac:dyDescent="0.25">
      <c r="B208" s="130">
        <f t="shared" ref="B208:B212" si="287">B206+1</f>
        <v>77</v>
      </c>
      <c r="C208" s="132" t="s">
        <v>272</v>
      </c>
      <c r="D208" s="134" t="s">
        <v>118</v>
      </c>
      <c r="E208" s="7" t="s">
        <v>313</v>
      </c>
      <c r="F208" s="129"/>
      <c r="G208" s="129"/>
      <c r="H208" s="129"/>
      <c r="I208" s="129"/>
      <c r="J208" s="136">
        <v>1</v>
      </c>
      <c r="K208" s="137" t="s">
        <v>78</v>
      </c>
      <c r="L208" s="139"/>
      <c r="M208" s="129"/>
      <c r="N208" s="129"/>
      <c r="O208" s="128">
        <f>$J208*$L208</f>
        <v>0</v>
      </c>
      <c r="P208" s="84"/>
      <c r="Q208" s="127">
        <f t="shared" ref="Q208" si="288">Q206+M208</f>
        <v>0</v>
      </c>
      <c r="R208" s="127">
        <f t="shared" ref="R208" si="289">R206+N208</f>
        <v>0</v>
      </c>
      <c r="S208" s="127">
        <f t="shared" ref="S208" si="290">S206+O208</f>
        <v>0</v>
      </c>
    </row>
    <row r="209" spans="2:19" x14ac:dyDescent="0.25">
      <c r="B209" s="131"/>
      <c r="C209" s="133"/>
      <c r="D209" s="135"/>
      <c r="E209" s="115" t="s">
        <v>244</v>
      </c>
      <c r="F209" s="129"/>
      <c r="G209" s="129"/>
      <c r="H209" s="129"/>
      <c r="I209" s="129"/>
      <c r="J209" s="136"/>
      <c r="K209" s="138"/>
      <c r="L209" s="139"/>
      <c r="M209" s="129"/>
      <c r="N209" s="129"/>
      <c r="O209" s="128"/>
      <c r="P209" s="84"/>
      <c r="Q209" s="128"/>
      <c r="R209" s="128"/>
      <c r="S209" s="128"/>
    </row>
    <row r="210" spans="2:19" ht="25.5" x14ac:dyDescent="0.25">
      <c r="B210" s="130">
        <f t="shared" si="287"/>
        <v>78</v>
      </c>
      <c r="C210" s="132" t="s">
        <v>273</v>
      </c>
      <c r="D210" s="134" t="s">
        <v>118</v>
      </c>
      <c r="E210" s="7" t="s">
        <v>314</v>
      </c>
      <c r="F210" s="129"/>
      <c r="G210" s="129"/>
      <c r="H210" s="129"/>
      <c r="I210" s="129"/>
      <c r="J210" s="136">
        <v>1</v>
      </c>
      <c r="K210" s="137" t="s">
        <v>78</v>
      </c>
      <c r="L210" s="139"/>
      <c r="M210" s="129"/>
      <c r="N210" s="129"/>
      <c r="O210" s="128">
        <f>$J210*$L210</f>
        <v>0</v>
      </c>
      <c r="P210" s="84"/>
      <c r="Q210" s="127">
        <f t="shared" ref="Q210" si="291">Q208+M210</f>
        <v>0</v>
      </c>
      <c r="R210" s="127">
        <f t="shared" ref="R210" si="292">R208+N210</f>
        <v>0</v>
      </c>
      <c r="S210" s="127">
        <f t="shared" ref="S210" si="293">S208+O210</f>
        <v>0</v>
      </c>
    </row>
    <row r="211" spans="2:19" x14ac:dyDescent="0.25">
      <c r="B211" s="131"/>
      <c r="C211" s="133"/>
      <c r="D211" s="135"/>
      <c r="E211" s="115" t="s">
        <v>244</v>
      </c>
      <c r="F211" s="129"/>
      <c r="G211" s="129"/>
      <c r="H211" s="129"/>
      <c r="I211" s="129"/>
      <c r="J211" s="136"/>
      <c r="K211" s="138"/>
      <c r="L211" s="139"/>
      <c r="M211" s="129"/>
      <c r="N211" s="129"/>
      <c r="O211" s="128"/>
      <c r="P211" s="84"/>
      <c r="Q211" s="128"/>
      <c r="R211" s="128"/>
      <c r="S211" s="128"/>
    </row>
    <row r="212" spans="2:19" ht="25.5" x14ac:dyDescent="0.25">
      <c r="B212" s="130">
        <f t="shared" si="287"/>
        <v>79</v>
      </c>
      <c r="C212" s="132" t="s">
        <v>274</v>
      </c>
      <c r="D212" s="134" t="s">
        <v>118</v>
      </c>
      <c r="E212" s="7" t="s">
        <v>315</v>
      </c>
      <c r="F212" s="129"/>
      <c r="G212" s="129"/>
      <c r="H212" s="129"/>
      <c r="I212" s="129"/>
      <c r="J212" s="136">
        <v>1</v>
      </c>
      <c r="K212" s="137" t="s">
        <v>78</v>
      </c>
      <c r="L212" s="139"/>
      <c r="M212" s="129"/>
      <c r="N212" s="129"/>
      <c r="O212" s="128">
        <f>$J212*$L212</f>
        <v>0</v>
      </c>
      <c r="P212" s="84"/>
      <c r="Q212" s="127">
        <f t="shared" ref="Q212" si="294">Q210+M212</f>
        <v>0</v>
      </c>
      <c r="R212" s="127">
        <f t="shared" ref="R212" si="295">R210+N212</f>
        <v>0</v>
      </c>
      <c r="S212" s="127">
        <f t="shared" ref="S212" si="296">S210+O212</f>
        <v>0</v>
      </c>
    </row>
    <row r="213" spans="2:19" x14ac:dyDescent="0.25">
      <c r="B213" s="131"/>
      <c r="C213" s="133"/>
      <c r="D213" s="135"/>
      <c r="E213" s="115" t="s">
        <v>244</v>
      </c>
      <c r="F213" s="129"/>
      <c r="G213" s="129"/>
      <c r="H213" s="129"/>
      <c r="I213" s="129"/>
      <c r="J213" s="136"/>
      <c r="K213" s="138"/>
      <c r="L213" s="139"/>
      <c r="M213" s="129"/>
      <c r="N213" s="129"/>
      <c r="O213" s="128"/>
      <c r="P213" s="84"/>
      <c r="Q213" s="128"/>
      <c r="R213" s="128"/>
      <c r="S213" s="128"/>
    </row>
    <row r="214" spans="2:19" ht="38.25" x14ac:dyDescent="0.25">
      <c r="B214" s="130">
        <f>B208+1</f>
        <v>78</v>
      </c>
      <c r="C214" s="132" t="s">
        <v>275</v>
      </c>
      <c r="D214" s="134" t="s">
        <v>118</v>
      </c>
      <c r="E214" s="7" t="s">
        <v>316</v>
      </c>
      <c r="F214" s="129"/>
      <c r="G214" s="129"/>
      <c r="H214" s="129"/>
      <c r="I214" s="129"/>
      <c r="J214" s="136">
        <v>1</v>
      </c>
      <c r="K214" s="137" t="s">
        <v>78</v>
      </c>
      <c r="L214" s="139"/>
      <c r="M214" s="129"/>
      <c r="N214" s="129"/>
      <c r="O214" s="128">
        <f>$J214*$L214</f>
        <v>0</v>
      </c>
      <c r="P214" s="84"/>
      <c r="Q214" s="127">
        <f t="shared" ref="Q214" si="297">Q212+M214</f>
        <v>0</v>
      </c>
      <c r="R214" s="127">
        <f t="shared" ref="R214" si="298">R212+N214</f>
        <v>0</v>
      </c>
      <c r="S214" s="127">
        <f t="shared" ref="S214" si="299">S212+O214</f>
        <v>0</v>
      </c>
    </row>
    <row r="215" spans="2:19" x14ac:dyDescent="0.25">
      <c r="B215" s="131"/>
      <c r="C215" s="133"/>
      <c r="D215" s="135"/>
      <c r="E215" s="115" t="s">
        <v>244</v>
      </c>
      <c r="F215" s="129"/>
      <c r="G215" s="129"/>
      <c r="H215" s="129"/>
      <c r="I215" s="129"/>
      <c r="J215" s="136"/>
      <c r="K215" s="138"/>
      <c r="L215" s="139"/>
      <c r="M215" s="129"/>
      <c r="N215" s="129"/>
      <c r="O215" s="128"/>
      <c r="P215" s="84"/>
      <c r="Q215" s="128"/>
      <c r="R215" s="128"/>
      <c r="S215" s="128"/>
    </row>
    <row r="216" spans="2:19" ht="38.25" x14ac:dyDescent="0.25">
      <c r="B216" s="130">
        <f>B210+1</f>
        <v>79</v>
      </c>
      <c r="C216" s="132" t="s">
        <v>283</v>
      </c>
      <c r="D216" s="134" t="s">
        <v>118</v>
      </c>
      <c r="E216" s="7" t="s">
        <v>317</v>
      </c>
      <c r="F216" s="129"/>
      <c r="G216" s="129"/>
      <c r="H216" s="129"/>
      <c r="I216" s="129"/>
      <c r="J216" s="136">
        <v>1</v>
      </c>
      <c r="K216" s="137" t="s">
        <v>78</v>
      </c>
      <c r="L216" s="139"/>
      <c r="M216" s="129"/>
      <c r="N216" s="129"/>
      <c r="O216" s="128">
        <f>$J216*$L216</f>
        <v>0</v>
      </c>
      <c r="P216" s="84"/>
      <c r="Q216" s="127">
        <f t="shared" ref="Q216" si="300">Q214+M216</f>
        <v>0</v>
      </c>
      <c r="R216" s="127">
        <f t="shared" ref="R216" si="301">R214+N216</f>
        <v>0</v>
      </c>
      <c r="S216" s="127">
        <f t="shared" ref="S216" si="302">S214+O216</f>
        <v>0</v>
      </c>
    </row>
    <row r="217" spans="2:19" x14ac:dyDescent="0.25">
      <c r="B217" s="131"/>
      <c r="C217" s="133"/>
      <c r="D217" s="135"/>
      <c r="E217" s="115" t="s">
        <v>244</v>
      </c>
      <c r="F217" s="129"/>
      <c r="G217" s="129"/>
      <c r="H217" s="129"/>
      <c r="I217" s="129"/>
      <c r="J217" s="136"/>
      <c r="K217" s="138"/>
      <c r="L217" s="139"/>
      <c r="M217" s="129"/>
      <c r="N217" s="129"/>
      <c r="O217" s="128"/>
      <c r="P217" s="84"/>
      <c r="Q217" s="128"/>
      <c r="R217" s="128"/>
      <c r="S217" s="128"/>
    </row>
    <row r="218" spans="2:19" ht="38.25" x14ac:dyDescent="0.25">
      <c r="B218" s="130">
        <f>B212+1</f>
        <v>80</v>
      </c>
      <c r="C218" s="132" t="s">
        <v>285</v>
      </c>
      <c r="D218" s="134" t="s">
        <v>118</v>
      </c>
      <c r="E218" s="7" t="s">
        <v>318</v>
      </c>
      <c r="F218" s="129"/>
      <c r="G218" s="129"/>
      <c r="H218" s="129"/>
      <c r="I218" s="129"/>
      <c r="J218" s="136">
        <v>1</v>
      </c>
      <c r="K218" s="137" t="s">
        <v>78</v>
      </c>
      <c r="L218" s="139"/>
      <c r="M218" s="129"/>
      <c r="N218" s="129"/>
      <c r="O218" s="128">
        <f>$J218*$L218</f>
        <v>0</v>
      </c>
      <c r="P218" s="84"/>
      <c r="Q218" s="127">
        <f t="shared" ref="Q218" si="303">Q216+M218</f>
        <v>0</v>
      </c>
      <c r="R218" s="127">
        <f t="shared" ref="R218" si="304">R216+N218</f>
        <v>0</v>
      </c>
      <c r="S218" s="127">
        <f t="shared" ref="S218" si="305">S216+O218</f>
        <v>0</v>
      </c>
    </row>
    <row r="219" spans="2:19" x14ac:dyDescent="0.25">
      <c r="B219" s="131"/>
      <c r="C219" s="133"/>
      <c r="D219" s="135"/>
      <c r="E219" s="115" t="s">
        <v>244</v>
      </c>
      <c r="F219" s="129"/>
      <c r="G219" s="129"/>
      <c r="H219" s="129"/>
      <c r="I219" s="129"/>
      <c r="J219" s="136"/>
      <c r="K219" s="138"/>
      <c r="L219" s="139"/>
      <c r="M219" s="129"/>
      <c r="N219" s="129"/>
      <c r="O219" s="128"/>
      <c r="P219" s="84"/>
      <c r="Q219" s="128"/>
      <c r="R219" s="128"/>
      <c r="S219" s="128"/>
    </row>
    <row r="220" spans="2:19" ht="89.25" x14ac:dyDescent="0.25">
      <c r="B220" s="130">
        <f>B214+1</f>
        <v>79</v>
      </c>
      <c r="C220" s="132" t="s">
        <v>286</v>
      </c>
      <c r="D220" s="134" t="s">
        <v>118</v>
      </c>
      <c r="E220" s="8" t="s">
        <v>319</v>
      </c>
      <c r="F220" s="129"/>
      <c r="G220" s="129"/>
      <c r="H220" s="129"/>
      <c r="I220" s="129"/>
      <c r="J220" s="136">
        <v>1</v>
      </c>
      <c r="K220" s="137" t="s">
        <v>78</v>
      </c>
      <c r="L220" s="139"/>
      <c r="M220" s="129"/>
      <c r="N220" s="129"/>
      <c r="O220" s="128">
        <f>$J220*$L220</f>
        <v>0</v>
      </c>
      <c r="P220" s="84"/>
      <c r="Q220" s="127">
        <f t="shared" ref="Q220" si="306">Q218+M220</f>
        <v>0</v>
      </c>
      <c r="R220" s="127">
        <f t="shared" ref="R220" si="307">R218+N220</f>
        <v>0</v>
      </c>
      <c r="S220" s="127">
        <f t="shared" ref="S220" si="308">S218+O220</f>
        <v>0</v>
      </c>
    </row>
    <row r="221" spans="2:19" x14ac:dyDescent="0.25">
      <c r="B221" s="131"/>
      <c r="C221" s="133"/>
      <c r="D221" s="135"/>
      <c r="E221" s="115" t="s">
        <v>244</v>
      </c>
      <c r="F221" s="129"/>
      <c r="G221" s="129"/>
      <c r="H221" s="129"/>
      <c r="I221" s="129"/>
      <c r="J221" s="136"/>
      <c r="K221" s="138"/>
      <c r="L221" s="139"/>
      <c r="M221" s="129"/>
      <c r="N221" s="129"/>
      <c r="O221" s="128"/>
      <c r="P221" s="84"/>
      <c r="Q221" s="128"/>
      <c r="R221" s="128"/>
      <c r="S221" s="128"/>
    </row>
    <row r="222" spans="2:19" ht="76.5" x14ac:dyDescent="0.25">
      <c r="B222" s="130">
        <f t="shared" ref="B222:B228" si="309">B220+1</f>
        <v>80</v>
      </c>
      <c r="C222" s="132" t="s">
        <v>287</v>
      </c>
      <c r="D222" s="134" t="s">
        <v>118</v>
      </c>
      <c r="E222" s="8" t="s">
        <v>320</v>
      </c>
      <c r="F222" s="129"/>
      <c r="G222" s="129"/>
      <c r="H222" s="129"/>
      <c r="I222" s="129"/>
      <c r="J222" s="136">
        <v>1</v>
      </c>
      <c r="K222" s="137" t="s">
        <v>78</v>
      </c>
      <c r="L222" s="139"/>
      <c r="M222" s="129"/>
      <c r="N222" s="129"/>
      <c r="O222" s="128">
        <f>$J222*$L222</f>
        <v>0</v>
      </c>
      <c r="P222" s="84"/>
      <c r="Q222" s="127">
        <f t="shared" ref="Q222" si="310">Q220+M222</f>
        <v>0</v>
      </c>
      <c r="R222" s="127">
        <f t="shared" ref="R222" si="311">R220+N222</f>
        <v>0</v>
      </c>
      <c r="S222" s="127">
        <f t="shared" ref="S222" si="312">S220+O222</f>
        <v>0</v>
      </c>
    </row>
    <row r="223" spans="2:19" x14ac:dyDescent="0.25">
      <c r="B223" s="131"/>
      <c r="C223" s="133"/>
      <c r="D223" s="135"/>
      <c r="E223" s="115" t="s">
        <v>244</v>
      </c>
      <c r="F223" s="129"/>
      <c r="G223" s="129"/>
      <c r="H223" s="129"/>
      <c r="I223" s="129"/>
      <c r="J223" s="136"/>
      <c r="K223" s="138"/>
      <c r="L223" s="139"/>
      <c r="M223" s="129"/>
      <c r="N223" s="129"/>
      <c r="O223" s="128"/>
      <c r="P223" s="84"/>
      <c r="Q223" s="128"/>
      <c r="R223" s="128"/>
      <c r="S223" s="128"/>
    </row>
    <row r="224" spans="2:19" ht="69" customHeight="1" x14ac:dyDescent="0.25">
      <c r="B224" s="130">
        <f t="shared" si="309"/>
        <v>81</v>
      </c>
      <c r="C224" s="132" t="s">
        <v>288</v>
      </c>
      <c r="D224" s="134" t="s">
        <v>118</v>
      </c>
      <c r="E224" s="7" t="s">
        <v>321</v>
      </c>
      <c r="F224" s="129"/>
      <c r="G224" s="129"/>
      <c r="H224" s="129"/>
      <c r="I224" s="129"/>
      <c r="J224" s="136">
        <v>1</v>
      </c>
      <c r="K224" s="137" t="s">
        <v>78</v>
      </c>
      <c r="L224" s="139"/>
      <c r="M224" s="129"/>
      <c r="N224" s="129"/>
      <c r="O224" s="128">
        <f>$J224*$L224</f>
        <v>0</v>
      </c>
      <c r="P224" s="84"/>
      <c r="Q224" s="127">
        <f t="shared" ref="Q224" si="313">Q222+M224</f>
        <v>0</v>
      </c>
      <c r="R224" s="127">
        <f t="shared" ref="R224" si="314">R222+N224</f>
        <v>0</v>
      </c>
      <c r="S224" s="127">
        <f t="shared" ref="S224" si="315">S222+O224</f>
        <v>0</v>
      </c>
    </row>
    <row r="225" spans="2:19" x14ac:dyDescent="0.25">
      <c r="B225" s="131"/>
      <c r="C225" s="133"/>
      <c r="D225" s="135"/>
      <c r="E225" s="115" t="s">
        <v>244</v>
      </c>
      <c r="F225" s="129"/>
      <c r="G225" s="129"/>
      <c r="H225" s="129"/>
      <c r="I225" s="129"/>
      <c r="J225" s="136"/>
      <c r="K225" s="138"/>
      <c r="L225" s="139"/>
      <c r="M225" s="129"/>
      <c r="N225" s="129"/>
      <c r="O225" s="128"/>
      <c r="P225" s="84"/>
      <c r="Q225" s="128"/>
      <c r="R225" s="128"/>
      <c r="S225" s="128"/>
    </row>
    <row r="226" spans="2:19" ht="140.25" x14ac:dyDescent="0.25">
      <c r="B226" s="130">
        <f t="shared" si="309"/>
        <v>82</v>
      </c>
      <c r="C226" s="132" t="s">
        <v>289</v>
      </c>
      <c r="D226" s="134" t="s">
        <v>118</v>
      </c>
      <c r="E226" s="7" t="s">
        <v>222</v>
      </c>
      <c r="F226" s="129"/>
      <c r="G226" s="146">
        <v>2.5</v>
      </c>
      <c r="H226" s="142">
        <f t="shared" ref="H226" si="316">$G226*$J226</f>
        <v>2.5</v>
      </c>
      <c r="I226" s="144" t="s">
        <v>259</v>
      </c>
      <c r="J226" s="140">
        <v>1</v>
      </c>
      <c r="K226" s="140" t="s">
        <v>78</v>
      </c>
      <c r="L226" s="139"/>
      <c r="M226" s="129"/>
      <c r="N226" s="128">
        <f>$J226*$L226</f>
        <v>0</v>
      </c>
      <c r="O226" s="129"/>
      <c r="P226" s="84"/>
      <c r="Q226" s="127">
        <f t="shared" ref="Q226" si="317">Q224+M226</f>
        <v>0</v>
      </c>
      <c r="R226" s="127">
        <f t="shared" ref="R226" si="318">R224+N226</f>
        <v>0</v>
      </c>
      <c r="S226" s="127">
        <f t="shared" ref="S226" si="319">S224+O226</f>
        <v>0</v>
      </c>
    </row>
    <row r="227" spans="2:19" x14ac:dyDescent="0.25">
      <c r="B227" s="131"/>
      <c r="C227" s="133"/>
      <c r="D227" s="135"/>
      <c r="E227" s="115" t="s">
        <v>246</v>
      </c>
      <c r="F227" s="129"/>
      <c r="G227" s="146"/>
      <c r="H227" s="142"/>
      <c r="I227" s="144"/>
      <c r="J227" s="140"/>
      <c r="K227" s="140"/>
      <c r="L227" s="139"/>
      <c r="M227" s="129"/>
      <c r="N227" s="128"/>
      <c r="O227" s="129"/>
      <c r="P227" s="84"/>
      <c r="Q227" s="128"/>
      <c r="R227" s="128"/>
      <c r="S227" s="128"/>
    </row>
    <row r="228" spans="2:19" ht="25.5" x14ac:dyDescent="0.25">
      <c r="B228" s="130">
        <f t="shared" si="309"/>
        <v>83</v>
      </c>
      <c r="C228" s="132" t="s">
        <v>290</v>
      </c>
      <c r="D228" s="134" t="s">
        <v>118</v>
      </c>
      <c r="E228" s="7" t="s">
        <v>322</v>
      </c>
      <c r="F228" s="129"/>
      <c r="G228" s="129"/>
      <c r="H228" s="129"/>
      <c r="I228" s="129"/>
      <c r="J228" s="140">
        <v>1</v>
      </c>
      <c r="K228" s="140" t="s">
        <v>264</v>
      </c>
      <c r="L228" s="139"/>
      <c r="M228" s="129"/>
      <c r="N228" s="128">
        <f>$J228*$L228</f>
        <v>0</v>
      </c>
      <c r="O228" s="129"/>
      <c r="P228" s="84"/>
      <c r="Q228" s="127">
        <f t="shared" ref="Q228" si="320">Q226+M228</f>
        <v>0</v>
      </c>
      <c r="R228" s="127">
        <f t="shared" ref="R228" si="321">R226+N228</f>
        <v>0</v>
      </c>
      <c r="S228" s="127">
        <f t="shared" ref="S228" si="322">S226+O228</f>
        <v>0</v>
      </c>
    </row>
    <row r="229" spans="2:19" x14ac:dyDescent="0.25">
      <c r="B229" s="131"/>
      <c r="C229" s="133"/>
      <c r="D229" s="135"/>
      <c r="E229" s="115"/>
      <c r="F229" s="129"/>
      <c r="G229" s="129"/>
      <c r="H229" s="129"/>
      <c r="I229" s="129"/>
      <c r="J229" s="140"/>
      <c r="K229" s="140"/>
      <c r="L229" s="139"/>
      <c r="M229" s="129"/>
      <c r="N229" s="128"/>
      <c r="O229" s="129"/>
      <c r="P229" s="84"/>
      <c r="Q229" s="128"/>
      <c r="R229" s="128"/>
      <c r="S229" s="128"/>
    </row>
    <row r="230" spans="2:19" ht="13.5" thickBot="1" x14ac:dyDescent="0.3">
      <c r="B230" s="85"/>
      <c r="C230" s="86"/>
      <c r="D230" s="86"/>
      <c r="E230" s="86"/>
      <c r="F230" s="86"/>
      <c r="G230" s="86"/>
      <c r="H230" s="86"/>
      <c r="I230" s="86"/>
      <c r="J230" s="86"/>
      <c r="K230" s="86"/>
      <c r="L230" s="86"/>
      <c r="M230" s="86"/>
      <c r="N230" s="87"/>
      <c r="O230" s="88">
        <f>SUM(O176:O229)</f>
        <v>0</v>
      </c>
      <c r="P230" s="84"/>
      <c r="Q230" s="84"/>
    </row>
    <row r="231" spans="2:19" x14ac:dyDescent="0.25">
      <c r="B231" s="28"/>
      <c r="C231" s="29"/>
      <c r="D231" s="29"/>
      <c r="E231" s="30" t="s">
        <v>99</v>
      </c>
      <c r="F231" s="30"/>
      <c r="G231" s="30"/>
      <c r="H231" s="49">
        <f>SUM(H176:H229)</f>
        <v>2.5</v>
      </c>
      <c r="I231" s="30"/>
      <c r="J231" s="12"/>
      <c r="K231" s="13"/>
      <c r="L231" s="31"/>
      <c r="M231" s="39"/>
      <c r="N231" s="39">
        <f>SUM(N7:N229)</f>
        <v>0</v>
      </c>
      <c r="O231" s="121">
        <f>SUM(O7:O230)/2</f>
        <v>0</v>
      </c>
      <c r="P231" s="84"/>
      <c r="Q231" s="126">
        <f>Q228</f>
        <v>0</v>
      </c>
      <c r="R231" s="126">
        <f>R228</f>
        <v>0</v>
      </c>
      <c r="S231" s="126">
        <f>S228</f>
        <v>0</v>
      </c>
    </row>
    <row r="232" spans="2:19" x14ac:dyDescent="0.25">
      <c r="B232" s="35"/>
      <c r="C232" s="11"/>
      <c r="D232" s="11"/>
      <c r="E232" s="20" t="s">
        <v>257</v>
      </c>
      <c r="F232" s="20"/>
      <c r="G232" s="20"/>
      <c r="H232" s="114">
        <f>SUM(H12:H174)/2</f>
        <v>558.1</v>
      </c>
      <c r="I232" s="20"/>
      <c r="J232" s="11"/>
      <c r="K232" s="11"/>
      <c r="L232" s="11"/>
      <c r="M232" s="42">
        <f>SUM(M174,M167,M142,M117,M102,M99,M88,M59,M56)</f>
        <v>0</v>
      </c>
      <c r="N232" s="42"/>
      <c r="O232" s="40"/>
      <c r="P232" s="84"/>
      <c r="Q232" s="84"/>
    </row>
    <row r="233" spans="2:19" ht="13.5" thickBot="1" x14ac:dyDescent="0.3">
      <c r="B233" s="9"/>
      <c r="C233" s="32"/>
      <c r="D233" s="32"/>
      <c r="E233" s="33" t="s">
        <v>256</v>
      </c>
      <c r="F233" s="33"/>
      <c r="G233" s="33"/>
      <c r="H233" s="50">
        <f>H11</f>
        <v>0</v>
      </c>
      <c r="I233" s="33"/>
      <c r="J233" s="17"/>
      <c r="K233" s="17"/>
      <c r="L233" s="34"/>
      <c r="M233" s="41">
        <f>SUM(M11)</f>
        <v>0</v>
      </c>
      <c r="N233" s="89"/>
      <c r="O233" s="90"/>
      <c r="P233" s="84"/>
      <c r="Q233" s="84"/>
    </row>
    <row r="234" spans="2:19" ht="13.5" thickBot="1" x14ac:dyDescent="0.3">
      <c r="B234" s="11"/>
      <c r="C234" s="11"/>
      <c r="D234" s="11"/>
      <c r="E234" s="25"/>
      <c r="F234" s="25"/>
      <c r="G234" s="25"/>
      <c r="H234" s="25"/>
      <c r="I234" s="25"/>
      <c r="J234" s="14"/>
      <c r="K234" s="14"/>
      <c r="L234" s="26"/>
      <c r="M234" s="31"/>
      <c r="N234" s="91"/>
      <c r="O234" s="91"/>
      <c r="P234" s="84"/>
      <c r="Q234" s="84"/>
    </row>
    <row r="235" spans="2:19" x14ac:dyDescent="0.25">
      <c r="B235" s="92"/>
      <c r="C235" s="93"/>
      <c r="D235" s="93"/>
      <c r="E235" s="94" t="s">
        <v>247</v>
      </c>
      <c r="F235" s="30"/>
      <c r="G235" s="51"/>
      <c r="H235" s="20" t="s">
        <v>281</v>
      </c>
      <c r="I235" s="95"/>
      <c r="J235" s="15"/>
      <c r="K235" s="15"/>
      <c r="L235" s="96" t="s">
        <v>282</v>
      </c>
      <c r="M235" s="36" t="s">
        <v>89</v>
      </c>
      <c r="N235" s="43" t="s">
        <v>90</v>
      </c>
      <c r="O235" s="43" t="s">
        <v>255</v>
      </c>
      <c r="P235" s="84"/>
      <c r="Q235" s="84"/>
    </row>
    <row r="236" spans="2:19" x14ac:dyDescent="0.2">
      <c r="B236" s="92"/>
      <c r="C236" s="97"/>
      <c r="D236" s="97"/>
      <c r="E236" s="98" t="s">
        <v>276</v>
      </c>
      <c r="F236" s="99">
        <f>H7</f>
        <v>0</v>
      </c>
      <c r="G236" s="100" t="s">
        <v>252</v>
      </c>
      <c r="H236" s="123">
        <f>F236</f>
        <v>0</v>
      </c>
      <c r="I236" s="101"/>
      <c r="J236" s="101" t="s">
        <v>4</v>
      </c>
      <c r="K236" s="93"/>
      <c r="L236" s="102"/>
      <c r="M236" s="103">
        <f>ROUND(M232+M233,2)</f>
        <v>0</v>
      </c>
      <c r="N236" s="103">
        <f>SUM(M236+N231)</f>
        <v>0</v>
      </c>
      <c r="O236" s="103">
        <f>SUM(N236+O231)</f>
        <v>0</v>
      </c>
      <c r="P236" s="84"/>
      <c r="Q236" s="84"/>
    </row>
    <row r="237" spans="2:19" x14ac:dyDescent="0.25">
      <c r="B237" s="92"/>
      <c r="C237" s="93"/>
      <c r="D237" s="93"/>
      <c r="E237" s="104" t="s">
        <v>277</v>
      </c>
      <c r="F237" s="118"/>
      <c r="G237" s="100" t="s">
        <v>252</v>
      </c>
      <c r="H237" s="124">
        <f>H236+F237</f>
        <v>0</v>
      </c>
      <c r="I237" s="95"/>
      <c r="J237" s="105" t="s">
        <v>91</v>
      </c>
      <c r="K237" s="18">
        <v>0.19</v>
      </c>
      <c r="L237" s="95" t="s">
        <v>93</v>
      </c>
      <c r="M237" s="106">
        <f>M236*$K237</f>
        <v>0</v>
      </c>
      <c r="N237" s="106">
        <f>N236*$K237</f>
        <v>0</v>
      </c>
      <c r="O237" s="106">
        <f>O236*$K237</f>
        <v>0</v>
      </c>
      <c r="P237" s="84"/>
      <c r="Q237" s="84"/>
    </row>
    <row r="238" spans="2:19" x14ac:dyDescent="0.25">
      <c r="B238" s="92"/>
      <c r="C238" s="97"/>
      <c r="D238" s="97"/>
      <c r="E238" s="104" t="s">
        <v>248</v>
      </c>
      <c r="F238" s="99">
        <f>H9</f>
        <v>0</v>
      </c>
      <c r="G238" s="100" t="s">
        <v>252</v>
      </c>
      <c r="H238" s="124">
        <f t="shared" ref="H238:H243" si="323">H237+F238</f>
        <v>0</v>
      </c>
      <c r="I238" s="97"/>
      <c r="J238" s="101" t="s">
        <v>5</v>
      </c>
      <c r="K238" s="93"/>
      <c r="L238" s="95"/>
      <c r="M238" s="103">
        <f>SUM(M236:M237)</f>
        <v>0</v>
      </c>
      <c r="N238" s="103">
        <f>SUM(N236:N237)</f>
        <v>0</v>
      </c>
      <c r="O238" s="103">
        <f>SUM(O236:O237)</f>
        <v>0</v>
      </c>
      <c r="P238" s="84"/>
      <c r="Q238" s="84"/>
    </row>
    <row r="239" spans="2:19" x14ac:dyDescent="0.25">
      <c r="B239" s="92"/>
      <c r="C239" s="93"/>
      <c r="D239" s="93"/>
      <c r="E239" s="104" t="s">
        <v>250</v>
      </c>
      <c r="F239" s="118"/>
      <c r="G239" s="100" t="s">
        <v>252</v>
      </c>
      <c r="H239" s="124">
        <f t="shared" si="323"/>
        <v>0</v>
      </c>
      <c r="I239" s="95"/>
      <c r="J239" s="105" t="s">
        <v>92</v>
      </c>
      <c r="K239" s="19">
        <v>0</v>
      </c>
      <c r="L239" s="95" t="s">
        <v>7</v>
      </c>
      <c r="M239" s="106">
        <f>M238*K239</f>
        <v>0</v>
      </c>
      <c r="N239" s="106">
        <f>N238*M239</f>
        <v>0</v>
      </c>
      <c r="O239" s="106">
        <f>O238*N239</f>
        <v>0</v>
      </c>
      <c r="P239" s="84"/>
      <c r="Q239" s="84"/>
    </row>
    <row r="240" spans="2:19" x14ac:dyDescent="0.25">
      <c r="B240" s="92"/>
      <c r="C240" s="93"/>
      <c r="D240" s="93"/>
      <c r="E240" s="104" t="s">
        <v>249</v>
      </c>
      <c r="F240" s="107">
        <f>H232</f>
        <v>558.1</v>
      </c>
      <c r="G240" s="100" t="s">
        <v>252</v>
      </c>
      <c r="H240" s="124">
        <f t="shared" si="323"/>
        <v>558.1</v>
      </c>
      <c r="I240" s="93"/>
      <c r="J240" s="101" t="s">
        <v>6</v>
      </c>
      <c r="K240" s="93"/>
      <c r="L240" s="95"/>
      <c r="M240" s="103">
        <f>M238-M239</f>
        <v>0</v>
      </c>
      <c r="N240" s="103">
        <f>N238-N239</f>
        <v>0</v>
      </c>
      <c r="O240" s="103">
        <f>O238-O239</f>
        <v>0</v>
      </c>
    </row>
    <row r="241" spans="2:15" x14ac:dyDescent="0.25">
      <c r="B241" s="92"/>
      <c r="C241" s="92"/>
      <c r="D241" s="92"/>
      <c r="E241" s="35" t="s">
        <v>251</v>
      </c>
      <c r="F241" s="118"/>
      <c r="G241" s="100" t="s">
        <v>252</v>
      </c>
      <c r="H241" s="124">
        <f t="shared" si="323"/>
        <v>558.1</v>
      </c>
      <c r="I241" s="95"/>
      <c r="J241" s="95"/>
      <c r="K241" s="95"/>
      <c r="L241" s="95"/>
      <c r="M241" s="95"/>
      <c r="N241" s="95"/>
      <c r="O241" s="95"/>
    </row>
    <row r="242" spans="2:15" x14ac:dyDescent="0.25">
      <c r="B242" s="92"/>
      <c r="C242" s="92"/>
      <c r="D242" s="92"/>
      <c r="E242" s="104" t="s">
        <v>258</v>
      </c>
      <c r="F242" s="118"/>
      <c r="G242" s="108" t="s">
        <v>252</v>
      </c>
      <c r="H242" s="124">
        <f t="shared" si="323"/>
        <v>558.1</v>
      </c>
      <c r="I242" s="95"/>
      <c r="J242" s="95"/>
      <c r="K242" s="95"/>
      <c r="L242" s="95"/>
      <c r="M242" s="95"/>
      <c r="N242" s="95"/>
      <c r="O242" s="95"/>
    </row>
    <row r="243" spans="2:15" ht="13.5" thickBot="1" x14ac:dyDescent="0.3">
      <c r="B243" s="92"/>
      <c r="C243" s="92"/>
      <c r="D243" s="92"/>
      <c r="E243" s="35" t="s">
        <v>323</v>
      </c>
      <c r="F243" s="107">
        <f>H$231</f>
        <v>2.5</v>
      </c>
      <c r="G243" s="108" t="s">
        <v>252</v>
      </c>
      <c r="H243" s="124">
        <f t="shared" si="323"/>
        <v>560.6</v>
      </c>
      <c r="I243" s="95"/>
      <c r="J243" s="95"/>
      <c r="K243" s="95"/>
      <c r="L243" s="95"/>
      <c r="M243" s="95"/>
      <c r="N243" s="95"/>
      <c r="O243" s="95"/>
    </row>
    <row r="244" spans="2:15" ht="25.5" x14ac:dyDescent="0.25">
      <c r="B244" s="92"/>
      <c r="C244" s="92"/>
      <c r="D244" s="92"/>
      <c r="E244" s="28"/>
      <c r="F244" s="116" t="s">
        <v>104</v>
      </c>
      <c r="G244" s="116" t="s">
        <v>279</v>
      </c>
      <c r="H244" s="117" t="s">
        <v>280</v>
      </c>
      <c r="I244" s="95"/>
      <c r="J244" s="95"/>
      <c r="K244" s="95"/>
      <c r="L244" s="95"/>
      <c r="M244" s="95"/>
      <c r="N244" s="95"/>
      <c r="O244" s="95"/>
    </row>
    <row r="245" spans="2:15" x14ac:dyDescent="0.25">
      <c r="B245" s="92"/>
      <c r="C245" s="92"/>
      <c r="D245" s="92"/>
      <c r="E245" s="35" t="s">
        <v>278</v>
      </c>
      <c r="F245" s="109">
        <f>SUM(F236:F243)</f>
        <v>560.6</v>
      </c>
      <c r="G245" s="118"/>
      <c r="H245" s="52"/>
      <c r="I245" s="95"/>
      <c r="J245" s="95"/>
      <c r="K245" s="95"/>
      <c r="L245" s="95"/>
      <c r="M245" s="95"/>
      <c r="N245" s="95"/>
      <c r="O245" s="95"/>
    </row>
    <row r="246" spans="2:15" ht="13.5" thickBot="1" x14ac:dyDescent="0.3">
      <c r="B246" s="92"/>
      <c r="C246" s="92"/>
      <c r="D246" s="92"/>
      <c r="E246" s="9" t="s">
        <v>253</v>
      </c>
      <c r="F246" s="118"/>
      <c r="G246" s="118"/>
      <c r="H246" s="52"/>
      <c r="I246" s="95"/>
      <c r="J246" s="95"/>
      <c r="K246" s="95"/>
      <c r="L246" s="95"/>
      <c r="M246" s="95"/>
      <c r="N246" s="95"/>
      <c r="O246" s="95"/>
    </row>
    <row r="247" spans="2:15" ht="13.5" thickBot="1" x14ac:dyDescent="0.3">
      <c r="B247" s="92"/>
      <c r="C247" s="92"/>
      <c r="D247" s="92"/>
      <c r="E247" s="110" t="s">
        <v>254</v>
      </c>
      <c r="F247" s="111">
        <f>F246-F245</f>
        <v>-560.6</v>
      </c>
      <c r="G247" s="111">
        <f>G246-G245</f>
        <v>0</v>
      </c>
      <c r="H247" s="112">
        <f>H246-H245</f>
        <v>0</v>
      </c>
      <c r="I247" s="95"/>
      <c r="J247" s="95"/>
      <c r="K247" s="95"/>
      <c r="L247" s="95"/>
      <c r="M247" s="95"/>
      <c r="N247" s="95"/>
      <c r="O247" s="95"/>
    </row>
    <row r="248" spans="2:15" x14ac:dyDescent="0.25">
      <c r="B248" s="92"/>
      <c r="C248" s="92"/>
      <c r="D248" s="92"/>
      <c r="E248" s="113"/>
      <c r="F248" s="113"/>
      <c r="G248" s="95"/>
      <c r="H248" s="95"/>
      <c r="I248" s="95"/>
      <c r="J248" s="95"/>
      <c r="K248" s="95"/>
      <c r="L248" s="95"/>
      <c r="M248" s="95"/>
      <c r="N248" s="95"/>
      <c r="O248" s="95"/>
    </row>
    <row r="249" spans="2:15" x14ac:dyDescent="0.25">
      <c r="B249" s="195"/>
      <c r="C249" s="195"/>
      <c r="D249" s="195"/>
      <c r="E249" s="195"/>
      <c r="F249" s="195"/>
      <c r="G249" s="195"/>
      <c r="H249" s="195"/>
      <c r="I249" s="195"/>
      <c r="J249" s="195"/>
      <c r="K249" s="195"/>
      <c r="L249" s="195"/>
      <c r="M249" s="119"/>
      <c r="N249" s="95"/>
      <c r="O249" s="95"/>
    </row>
    <row r="250" spans="2:15" x14ac:dyDescent="0.25">
      <c r="B250" s="196"/>
      <c r="C250" s="196"/>
      <c r="D250" s="196"/>
      <c r="E250" s="196"/>
      <c r="F250" s="196"/>
      <c r="G250" s="196"/>
      <c r="H250" s="196"/>
      <c r="I250" s="196"/>
      <c r="J250" s="196"/>
      <c r="K250" s="196"/>
      <c r="L250" s="196"/>
      <c r="M250" s="120"/>
    </row>
  </sheetData>
  <sheetProtection algorithmName="SHA-512" hashValue="zhQaC7d2Bbszr36gl2jRHrYCh0vit+fj7SebctuH0VjvGRSwHzVK16iXQf/nH/uWl4E9TqinckvWxs+PVLZ5Dg==" saltValue="MkQB8/LW5bDjn/sbTYWCKg==" spinCount="100000" sheet="1" formatRows="0" selectLockedCells="1"/>
  <mergeCells count="1698">
    <mergeCell ref="B178:B179"/>
    <mergeCell ref="C178:C179"/>
    <mergeCell ref="D178:D179"/>
    <mergeCell ref="F178:F179"/>
    <mergeCell ref="G178:G179"/>
    <mergeCell ref="H178:H179"/>
    <mergeCell ref="I178:I179"/>
    <mergeCell ref="J178:J179"/>
    <mergeCell ref="K178:K179"/>
    <mergeCell ref="L178:L179"/>
    <mergeCell ref="M178:M179"/>
    <mergeCell ref="N178:N179"/>
    <mergeCell ref="O178:O179"/>
    <mergeCell ref="I216:I217"/>
    <mergeCell ref="J216:J217"/>
    <mergeCell ref="K216:K217"/>
    <mergeCell ref="L216:L217"/>
    <mergeCell ref="M216:M217"/>
    <mergeCell ref="O216:O217"/>
    <mergeCell ref="F210:F211"/>
    <mergeCell ref="G210:G211"/>
    <mergeCell ref="H210:H211"/>
    <mergeCell ref="I210:I211"/>
    <mergeCell ref="J210:J211"/>
    <mergeCell ref="K210:K211"/>
    <mergeCell ref="L210:L211"/>
    <mergeCell ref="M210:M211"/>
    <mergeCell ref="O210:O211"/>
    <mergeCell ref="B212:B213"/>
    <mergeCell ref="C212:C213"/>
    <mergeCell ref="D212:D213"/>
    <mergeCell ref="F212:F213"/>
    <mergeCell ref="C218:C219"/>
    <mergeCell ref="D218:D219"/>
    <mergeCell ref="F218:F219"/>
    <mergeCell ref="G218:G219"/>
    <mergeCell ref="H218:H219"/>
    <mergeCell ref="I218:I219"/>
    <mergeCell ref="J218:J219"/>
    <mergeCell ref="K218:K219"/>
    <mergeCell ref="L218:L219"/>
    <mergeCell ref="M218:M219"/>
    <mergeCell ref="O218:O219"/>
    <mergeCell ref="B216:B217"/>
    <mergeCell ref="C216:C217"/>
    <mergeCell ref="D216:D217"/>
    <mergeCell ref="F216:F217"/>
    <mergeCell ref="G216:G217"/>
    <mergeCell ref="H216:H217"/>
    <mergeCell ref="G212:G213"/>
    <mergeCell ref="H212:H213"/>
    <mergeCell ref="I212:I213"/>
    <mergeCell ref="J212:J213"/>
    <mergeCell ref="K212:K213"/>
    <mergeCell ref="L212:L213"/>
    <mergeCell ref="M212:M213"/>
    <mergeCell ref="O212:O213"/>
    <mergeCell ref="B249:L249"/>
    <mergeCell ref="B7:B8"/>
    <mergeCell ref="J7:J8"/>
    <mergeCell ref="N7:N8"/>
    <mergeCell ref="B250:L250"/>
    <mergeCell ref="C9:C10"/>
    <mergeCell ref="B9:B10"/>
    <mergeCell ref="B180:B181"/>
    <mergeCell ref="C180:C181"/>
    <mergeCell ref="J180:J181"/>
    <mergeCell ref="B220:B221"/>
    <mergeCell ref="C220:C221"/>
    <mergeCell ref="J220:J221"/>
    <mergeCell ref="B206:B207"/>
    <mergeCell ref="C188:C189"/>
    <mergeCell ref="C202:C203"/>
    <mergeCell ref="C204:C205"/>
    <mergeCell ref="C206:C207"/>
    <mergeCell ref="B214:B215"/>
    <mergeCell ref="C214:C215"/>
    <mergeCell ref="J214:J215"/>
    <mergeCell ref="B218:B219"/>
    <mergeCell ref="B176:B177"/>
    <mergeCell ref="C176:C177"/>
    <mergeCell ref="J176:J177"/>
    <mergeCell ref="D176:D177"/>
    <mergeCell ref="D180:D181"/>
    <mergeCell ref="D188:D189"/>
    <mergeCell ref="D202:D203"/>
    <mergeCell ref="D204:D205"/>
    <mergeCell ref="B210:B211"/>
    <mergeCell ref="C210:C211"/>
    <mergeCell ref="D210:D211"/>
    <mergeCell ref="D206:D207"/>
    <mergeCell ref="D208:D209"/>
    <mergeCell ref="D214:D215"/>
    <mergeCell ref="J206:J207"/>
    <mergeCell ref="B42:B43"/>
    <mergeCell ref="C42:C43"/>
    <mergeCell ref="J42:J43"/>
    <mergeCell ref="B44:B45"/>
    <mergeCell ref="J115:J116"/>
    <mergeCell ref="C115:C116"/>
    <mergeCell ref="B115:B116"/>
    <mergeCell ref="B208:B209"/>
    <mergeCell ref="C208:C209"/>
    <mergeCell ref="J208:J209"/>
    <mergeCell ref="B57:B58"/>
    <mergeCell ref="C57:C58"/>
    <mergeCell ref="J57:J58"/>
    <mergeCell ref="B70:B71"/>
    <mergeCell ref="C70:C71"/>
    <mergeCell ref="J70:J71"/>
    <mergeCell ref="B78:B79"/>
    <mergeCell ref="B74:B75"/>
    <mergeCell ref="C74:C75"/>
    <mergeCell ref="J74:J75"/>
    <mergeCell ref="L74:L75"/>
    <mergeCell ref="B76:B77"/>
    <mergeCell ref="C76:C77"/>
    <mergeCell ref="J76:J77"/>
    <mergeCell ref="L76:L77"/>
    <mergeCell ref="B12:B13"/>
    <mergeCell ref="B14:B15"/>
    <mergeCell ref="C14:C15"/>
    <mergeCell ref="J14:J15"/>
    <mergeCell ref="L57:L58"/>
    <mergeCell ref="C40:C41"/>
    <mergeCell ref="B54:B55"/>
    <mergeCell ref="G70:G71"/>
    <mergeCell ref="H70:H71"/>
    <mergeCell ref="I70:I71"/>
    <mergeCell ref="H76:H77"/>
    <mergeCell ref="I76:I77"/>
    <mergeCell ref="D66:D67"/>
    <mergeCell ref="D68:D69"/>
    <mergeCell ref="D64:D65"/>
    <mergeCell ref="D70:D71"/>
    <mergeCell ref="D72:D73"/>
    <mergeCell ref="D74:D75"/>
    <mergeCell ref="L70:L71"/>
    <mergeCell ref="K66:K67"/>
    <mergeCell ref="K68:K69"/>
    <mergeCell ref="C18:C19"/>
    <mergeCell ref="J18:J19"/>
    <mergeCell ref="H36:H37"/>
    <mergeCell ref="B72:B73"/>
    <mergeCell ref="G66:G67"/>
    <mergeCell ref="H66:H67"/>
    <mergeCell ref="I66:I67"/>
    <mergeCell ref="F68:F69"/>
    <mergeCell ref="G68:G69"/>
    <mergeCell ref="H68:H69"/>
    <mergeCell ref="I68:I69"/>
    <mergeCell ref="F70:F71"/>
    <mergeCell ref="F66:F67"/>
    <mergeCell ref="B66:B67"/>
    <mergeCell ref="C66:C67"/>
    <mergeCell ref="J66:J67"/>
    <mergeCell ref="L66:L67"/>
    <mergeCell ref="B68:B69"/>
    <mergeCell ref="C68:C69"/>
    <mergeCell ref="J68:J69"/>
    <mergeCell ref="L68:L69"/>
    <mergeCell ref="C72:C73"/>
    <mergeCell ref="J72:J73"/>
    <mergeCell ref="L72:L73"/>
    <mergeCell ref="G72:G73"/>
    <mergeCell ref="H72:H73"/>
    <mergeCell ref="I72:I73"/>
    <mergeCell ref="C7:C8"/>
    <mergeCell ref="C54:C55"/>
    <mergeCell ref="J54:J55"/>
    <mergeCell ref="B36:B37"/>
    <mergeCell ref="C36:C37"/>
    <mergeCell ref="J36:J37"/>
    <mergeCell ref="B38:B39"/>
    <mergeCell ref="C38:C39"/>
    <mergeCell ref="J38:J39"/>
    <mergeCell ref="B40:B41"/>
    <mergeCell ref="C44:C45"/>
    <mergeCell ref="J44:J45"/>
    <mergeCell ref="B46:B47"/>
    <mergeCell ref="C46:C47"/>
    <mergeCell ref="J46:J47"/>
    <mergeCell ref="J40:J41"/>
    <mergeCell ref="J9:J10"/>
    <mergeCell ref="C12:C13"/>
    <mergeCell ref="J12:J13"/>
    <mergeCell ref="B16:B17"/>
    <mergeCell ref="C16:C17"/>
    <mergeCell ref="J16:J17"/>
    <mergeCell ref="B18:B19"/>
    <mergeCell ref="G14:G15"/>
    <mergeCell ref="G16:G17"/>
    <mergeCell ref="G18:G19"/>
    <mergeCell ref="G20:G21"/>
    <mergeCell ref="G36:G37"/>
    <mergeCell ref="G38:G39"/>
    <mergeCell ref="G40:G41"/>
    <mergeCell ref="G42:G43"/>
    <mergeCell ref="G44:G45"/>
    <mergeCell ref="J60:J61"/>
    <mergeCell ref="L60:L61"/>
    <mergeCell ref="B62:B63"/>
    <mergeCell ref="C62:C63"/>
    <mergeCell ref="J62:J63"/>
    <mergeCell ref="L62:L63"/>
    <mergeCell ref="B64:B65"/>
    <mergeCell ref="C64:C65"/>
    <mergeCell ref="J64:J65"/>
    <mergeCell ref="L64:L65"/>
    <mergeCell ref="K60:K61"/>
    <mergeCell ref="K62:K63"/>
    <mergeCell ref="K64:K65"/>
    <mergeCell ref="F64:F65"/>
    <mergeCell ref="G64:G65"/>
    <mergeCell ref="H64:H65"/>
    <mergeCell ref="I64:I65"/>
    <mergeCell ref="B60:B61"/>
    <mergeCell ref="C60:C61"/>
    <mergeCell ref="I86:I87"/>
    <mergeCell ref="G82:G83"/>
    <mergeCell ref="H82:H83"/>
    <mergeCell ref="I82:I83"/>
    <mergeCell ref="B80:B81"/>
    <mergeCell ref="C80:C81"/>
    <mergeCell ref="J80:J81"/>
    <mergeCell ref="L80:L81"/>
    <mergeCell ref="D84:D85"/>
    <mergeCell ref="D86:D87"/>
    <mergeCell ref="B82:B83"/>
    <mergeCell ref="C82:C83"/>
    <mergeCell ref="J82:J83"/>
    <mergeCell ref="L82:L83"/>
    <mergeCell ref="K78:K79"/>
    <mergeCell ref="K80:K81"/>
    <mergeCell ref="K82:K83"/>
    <mergeCell ref="F78:F79"/>
    <mergeCell ref="G78:G79"/>
    <mergeCell ref="H78:H79"/>
    <mergeCell ref="I78:I79"/>
    <mergeCell ref="F80:F81"/>
    <mergeCell ref="G80:G81"/>
    <mergeCell ref="H80:H81"/>
    <mergeCell ref="I80:I81"/>
    <mergeCell ref="F82:F83"/>
    <mergeCell ref="D80:D81"/>
    <mergeCell ref="D82:D83"/>
    <mergeCell ref="C78:C79"/>
    <mergeCell ref="J78:J79"/>
    <mergeCell ref="L78:L79"/>
    <mergeCell ref="C113:C114"/>
    <mergeCell ref="J113:J114"/>
    <mergeCell ref="L113:L114"/>
    <mergeCell ref="B103:B104"/>
    <mergeCell ref="C103:C104"/>
    <mergeCell ref="J103:J104"/>
    <mergeCell ref="L103:L104"/>
    <mergeCell ref="B105:B106"/>
    <mergeCell ref="C105:C106"/>
    <mergeCell ref="J105:J106"/>
    <mergeCell ref="L105:L106"/>
    <mergeCell ref="F74:F75"/>
    <mergeCell ref="G74:G75"/>
    <mergeCell ref="H74:H75"/>
    <mergeCell ref="I74:I75"/>
    <mergeCell ref="F76:F77"/>
    <mergeCell ref="G76:G77"/>
    <mergeCell ref="J84:J85"/>
    <mergeCell ref="L84:L85"/>
    <mergeCell ref="B86:B87"/>
    <mergeCell ref="C86:C87"/>
    <mergeCell ref="J86:J87"/>
    <mergeCell ref="L86:L87"/>
    <mergeCell ref="K84:K85"/>
    <mergeCell ref="K86:K87"/>
    <mergeCell ref="F84:F85"/>
    <mergeCell ref="G84:G85"/>
    <mergeCell ref="H84:H85"/>
    <mergeCell ref="I84:I85"/>
    <mergeCell ref="F86:F87"/>
    <mergeCell ref="G86:G87"/>
    <mergeCell ref="H86:H87"/>
    <mergeCell ref="F93:F94"/>
    <mergeCell ref="G93:G94"/>
    <mergeCell ref="H93:H94"/>
    <mergeCell ref="H89:H90"/>
    <mergeCell ref="I89:I90"/>
    <mergeCell ref="F95:F96"/>
    <mergeCell ref="G95:G96"/>
    <mergeCell ref="H95:H96"/>
    <mergeCell ref="I93:I94"/>
    <mergeCell ref="B91:B92"/>
    <mergeCell ref="C91:C92"/>
    <mergeCell ref="J130:J131"/>
    <mergeCell ref="L130:L131"/>
    <mergeCell ref="K130:K131"/>
    <mergeCell ref="F130:F131"/>
    <mergeCell ref="G130:G131"/>
    <mergeCell ref="H130:H131"/>
    <mergeCell ref="I130:I131"/>
    <mergeCell ref="D115:D116"/>
    <mergeCell ref="J91:J92"/>
    <mergeCell ref="B93:B94"/>
    <mergeCell ref="C93:C94"/>
    <mergeCell ref="D93:D94"/>
    <mergeCell ref="J93:J94"/>
    <mergeCell ref="B100:B101"/>
    <mergeCell ref="C100:C101"/>
    <mergeCell ref="J100:J101"/>
    <mergeCell ref="L100:L101"/>
    <mergeCell ref="B107:B108"/>
    <mergeCell ref="C107:C108"/>
    <mergeCell ref="J107:J108"/>
    <mergeCell ref="B113:B114"/>
    <mergeCell ref="D107:D108"/>
    <mergeCell ref="D109:D110"/>
    <mergeCell ref="D111:D112"/>
    <mergeCell ref="D113:D114"/>
    <mergeCell ref="L107:L108"/>
    <mergeCell ref="B109:B110"/>
    <mergeCell ref="C109:C110"/>
    <mergeCell ref="J109:J110"/>
    <mergeCell ref="L109:L110"/>
    <mergeCell ref="H113:H114"/>
    <mergeCell ref="I113:I114"/>
    <mergeCell ref="J89:J90"/>
    <mergeCell ref="L89:L90"/>
    <mergeCell ref="B95:B96"/>
    <mergeCell ref="C95:C96"/>
    <mergeCell ref="J95:J96"/>
    <mergeCell ref="L95:L96"/>
    <mergeCell ref="B97:B98"/>
    <mergeCell ref="C97:C98"/>
    <mergeCell ref="J97:J98"/>
    <mergeCell ref="L97:L98"/>
    <mergeCell ref="K89:K90"/>
    <mergeCell ref="K95:K96"/>
    <mergeCell ref="K97:K98"/>
    <mergeCell ref="D89:D90"/>
    <mergeCell ref="D95:D96"/>
    <mergeCell ref="F89:F90"/>
    <mergeCell ref="G89:G90"/>
    <mergeCell ref="F91:F92"/>
    <mergeCell ref="G91:G92"/>
    <mergeCell ref="H91:H92"/>
    <mergeCell ref="I91:I92"/>
    <mergeCell ref="J118:J119"/>
    <mergeCell ref="L118:L119"/>
    <mergeCell ref="B120:B121"/>
    <mergeCell ref="C120:C121"/>
    <mergeCell ref="J120:J121"/>
    <mergeCell ref="L120:L121"/>
    <mergeCell ref="K118:K119"/>
    <mergeCell ref="K120:K121"/>
    <mergeCell ref="D118:D119"/>
    <mergeCell ref="D120:D121"/>
    <mergeCell ref="F118:F119"/>
    <mergeCell ref="G118:G119"/>
    <mergeCell ref="H118:H119"/>
    <mergeCell ref="I118:I119"/>
    <mergeCell ref="F120:F121"/>
    <mergeCell ref="G120:G121"/>
    <mergeCell ref="H120:H121"/>
    <mergeCell ref="I120:I121"/>
    <mergeCell ref="J122:J123"/>
    <mergeCell ref="L122:L123"/>
    <mergeCell ref="B124:B125"/>
    <mergeCell ref="C124:C125"/>
    <mergeCell ref="J124:J125"/>
    <mergeCell ref="L124:L125"/>
    <mergeCell ref="B126:B127"/>
    <mergeCell ref="C126:C127"/>
    <mergeCell ref="J126:J127"/>
    <mergeCell ref="L126:L127"/>
    <mergeCell ref="K122:K123"/>
    <mergeCell ref="K124:K125"/>
    <mergeCell ref="K126:K127"/>
    <mergeCell ref="D122:D123"/>
    <mergeCell ref="D124:D125"/>
    <mergeCell ref="D126:D127"/>
    <mergeCell ref="F122:F123"/>
    <mergeCell ref="G122:G123"/>
    <mergeCell ref="H122:H123"/>
    <mergeCell ref="I122:I123"/>
    <mergeCell ref="F124:F125"/>
    <mergeCell ref="J128:J129"/>
    <mergeCell ref="L128:L129"/>
    <mergeCell ref="K128:K129"/>
    <mergeCell ref="B143:B144"/>
    <mergeCell ref="C143:C144"/>
    <mergeCell ref="J143:J144"/>
    <mergeCell ref="L143:L144"/>
    <mergeCell ref="F143:F144"/>
    <mergeCell ref="G143:G144"/>
    <mergeCell ref="H143:H144"/>
    <mergeCell ref="I143:I144"/>
    <mergeCell ref="D128:D129"/>
    <mergeCell ref="D130:D131"/>
    <mergeCell ref="B132:B133"/>
    <mergeCell ref="C132:C133"/>
    <mergeCell ref="D132:D133"/>
    <mergeCell ref="J132:J133"/>
    <mergeCell ref="K132:K133"/>
    <mergeCell ref="L132:L133"/>
    <mergeCell ref="B134:B135"/>
    <mergeCell ref="C134:C135"/>
    <mergeCell ref="D134:D135"/>
    <mergeCell ref="K143:K144"/>
    <mergeCell ref="F128:F129"/>
    <mergeCell ref="G128:G129"/>
    <mergeCell ref="H128:H129"/>
    <mergeCell ref="I128:I129"/>
    <mergeCell ref="L134:L135"/>
    <mergeCell ref="L138:L139"/>
    <mergeCell ref="G132:G133"/>
    <mergeCell ref="B130:B131"/>
    <mergeCell ref="C130:C131"/>
    <mergeCell ref="B145:B146"/>
    <mergeCell ref="C145:C146"/>
    <mergeCell ref="J145:J146"/>
    <mergeCell ref="L145:L146"/>
    <mergeCell ref="B147:B148"/>
    <mergeCell ref="C147:C148"/>
    <mergeCell ref="J147:J148"/>
    <mergeCell ref="L147:L148"/>
    <mergeCell ref="B149:B150"/>
    <mergeCell ref="C149:C150"/>
    <mergeCell ref="J149:J150"/>
    <mergeCell ref="L149:L150"/>
    <mergeCell ref="K147:K148"/>
    <mergeCell ref="K149:K150"/>
    <mergeCell ref="D143:D144"/>
    <mergeCell ref="D145:D146"/>
    <mergeCell ref="F145:F146"/>
    <mergeCell ref="G145:G146"/>
    <mergeCell ref="H145:H146"/>
    <mergeCell ref="I145:I146"/>
    <mergeCell ref="D147:D148"/>
    <mergeCell ref="D149:D150"/>
    <mergeCell ref="G147:G148"/>
    <mergeCell ref="H147:H148"/>
    <mergeCell ref="I147:I148"/>
    <mergeCell ref="F149:F150"/>
    <mergeCell ref="G149:G150"/>
    <mergeCell ref="H149:H150"/>
    <mergeCell ref="I149:I150"/>
    <mergeCell ref="K145:K146"/>
    <mergeCell ref="B161:B162"/>
    <mergeCell ref="C161:C162"/>
    <mergeCell ref="J161:J162"/>
    <mergeCell ref="L161:L162"/>
    <mergeCell ref="K157:K158"/>
    <mergeCell ref="K159:K160"/>
    <mergeCell ref="K161:K162"/>
    <mergeCell ref="B151:B152"/>
    <mergeCell ref="C151:C152"/>
    <mergeCell ref="J151:J152"/>
    <mergeCell ref="L151:L152"/>
    <mergeCell ref="B153:B154"/>
    <mergeCell ref="C153:C154"/>
    <mergeCell ref="J153:J154"/>
    <mergeCell ref="L153:L154"/>
    <mergeCell ref="B155:B156"/>
    <mergeCell ref="C155:C156"/>
    <mergeCell ref="J155:J156"/>
    <mergeCell ref="L155:L156"/>
    <mergeCell ref="K151:K152"/>
    <mergeCell ref="K153:K154"/>
    <mergeCell ref="K155:K156"/>
    <mergeCell ref="B157:B158"/>
    <mergeCell ref="C157:C158"/>
    <mergeCell ref="J157:J158"/>
    <mergeCell ref="L157:L158"/>
    <mergeCell ref="B159:B160"/>
    <mergeCell ref="C159:C160"/>
    <mergeCell ref="J159:J160"/>
    <mergeCell ref="L159:L160"/>
    <mergeCell ref="D151:D152"/>
    <mergeCell ref="D153:D154"/>
    <mergeCell ref="B163:B164"/>
    <mergeCell ref="C163:C164"/>
    <mergeCell ref="J163:J164"/>
    <mergeCell ref="L163:L164"/>
    <mergeCell ref="B165:B166"/>
    <mergeCell ref="C165:C166"/>
    <mergeCell ref="J165:J166"/>
    <mergeCell ref="L165:L166"/>
    <mergeCell ref="K163:K164"/>
    <mergeCell ref="K165:K166"/>
    <mergeCell ref="D165:D166"/>
    <mergeCell ref="F165:F166"/>
    <mergeCell ref="F170:F171"/>
    <mergeCell ref="G170:G171"/>
    <mergeCell ref="H170:H171"/>
    <mergeCell ref="I170:I171"/>
    <mergeCell ref="F168:F169"/>
    <mergeCell ref="G168:G169"/>
    <mergeCell ref="H168:H169"/>
    <mergeCell ref="I168:I169"/>
    <mergeCell ref="B172:B173"/>
    <mergeCell ref="C172:C173"/>
    <mergeCell ref="J172:J173"/>
    <mergeCell ref="L172:L173"/>
    <mergeCell ref="K172:K173"/>
    <mergeCell ref="B168:B169"/>
    <mergeCell ref="C168:C169"/>
    <mergeCell ref="J168:J169"/>
    <mergeCell ref="L168:L169"/>
    <mergeCell ref="B170:B171"/>
    <mergeCell ref="C170:C171"/>
    <mergeCell ref="J170:J171"/>
    <mergeCell ref="L170:L171"/>
    <mergeCell ref="K168:K169"/>
    <mergeCell ref="K170:K171"/>
    <mergeCell ref="D168:D169"/>
    <mergeCell ref="D170:D171"/>
    <mergeCell ref="F172:F173"/>
    <mergeCell ref="G172:G173"/>
    <mergeCell ref="B188:B189"/>
    <mergeCell ref="J188:J189"/>
    <mergeCell ref="K188:K189"/>
    <mergeCell ref="B202:B203"/>
    <mergeCell ref="J202:J203"/>
    <mergeCell ref="K202:K203"/>
    <mergeCell ref="B204:B205"/>
    <mergeCell ref="J204:J205"/>
    <mergeCell ref="K204:K205"/>
    <mergeCell ref="F202:F203"/>
    <mergeCell ref="G202:G203"/>
    <mergeCell ref="H202:H203"/>
    <mergeCell ref="I202:I203"/>
    <mergeCell ref="F204:F205"/>
    <mergeCell ref="G204:G205"/>
    <mergeCell ref="H204:H205"/>
    <mergeCell ref="I204:I205"/>
    <mergeCell ref="B198:B199"/>
    <mergeCell ref="C198:C199"/>
    <mergeCell ref="D198:D199"/>
    <mergeCell ref="F198:F199"/>
    <mergeCell ref="G198:G199"/>
    <mergeCell ref="H198:H199"/>
    <mergeCell ref="I198:I199"/>
    <mergeCell ref="J198:J199"/>
    <mergeCell ref="N80:N81"/>
    <mergeCell ref="N82:N83"/>
    <mergeCell ref="N84:N85"/>
    <mergeCell ref="N86:N87"/>
    <mergeCell ref="N60:N61"/>
    <mergeCell ref="N57:N58"/>
    <mergeCell ref="N40:N41"/>
    <mergeCell ref="N42:N43"/>
    <mergeCell ref="N44:N45"/>
    <mergeCell ref="N46:N47"/>
    <mergeCell ref="N54:N55"/>
    <mergeCell ref="N9:N10"/>
    <mergeCell ref="N12:N13"/>
    <mergeCell ref="N14:N15"/>
    <mergeCell ref="N16:N17"/>
    <mergeCell ref="N18:N19"/>
    <mergeCell ref="N20:N21"/>
    <mergeCell ref="N36:N37"/>
    <mergeCell ref="N38:N39"/>
    <mergeCell ref="N161:N162"/>
    <mergeCell ref="N163:N164"/>
    <mergeCell ref="N165:N166"/>
    <mergeCell ref="N132:N133"/>
    <mergeCell ref="N95:N96"/>
    <mergeCell ref="N97:N98"/>
    <mergeCell ref="N100:N101"/>
    <mergeCell ref="N89:N90"/>
    <mergeCell ref="N118:N119"/>
    <mergeCell ref="N120:N121"/>
    <mergeCell ref="N122:N123"/>
    <mergeCell ref="N103:N104"/>
    <mergeCell ref="N105:N106"/>
    <mergeCell ref="N107:N108"/>
    <mergeCell ref="N109:N110"/>
    <mergeCell ref="N113:N114"/>
    <mergeCell ref="N115:N116"/>
    <mergeCell ref="N91:N92"/>
    <mergeCell ref="N93:N94"/>
    <mergeCell ref="N111:N112"/>
    <mergeCell ref="N130:N131"/>
    <mergeCell ref="N143:N144"/>
    <mergeCell ref="N145:N146"/>
    <mergeCell ref="N147:N148"/>
    <mergeCell ref="N149:N150"/>
    <mergeCell ref="N151:N152"/>
    <mergeCell ref="N124:N125"/>
    <mergeCell ref="N126:N127"/>
    <mergeCell ref="N128:N129"/>
    <mergeCell ref="N153:N154"/>
    <mergeCell ref="N155:N156"/>
    <mergeCell ref="N157:N158"/>
    <mergeCell ref="L36:L37"/>
    <mergeCell ref="M7:M8"/>
    <mergeCell ref="K7:K8"/>
    <mergeCell ref="K9:K10"/>
    <mergeCell ref="M9:M10"/>
    <mergeCell ref="M12:M13"/>
    <mergeCell ref="K12:K13"/>
    <mergeCell ref="K14:K15"/>
    <mergeCell ref="K16:K17"/>
    <mergeCell ref="K18:K19"/>
    <mergeCell ref="M14:M15"/>
    <mergeCell ref="M16:M17"/>
    <mergeCell ref="M18:M19"/>
    <mergeCell ref="L9:L10"/>
    <mergeCell ref="L7:L8"/>
    <mergeCell ref="L12:L13"/>
    <mergeCell ref="L14:L15"/>
    <mergeCell ref="L16:L17"/>
    <mergeCell ref="L18:L19"/>
    <mergeCell ref="M91:M92"/>
    <mergeCell ref="M93:M94"/>
    <mergeCell ref="M111:M112"/>
    <mergeCell ref="N138:N139"/>
    <mergeCell ref="K100:K101"/>
    <mergeCell ref="M64:M65"/>
    <mergeCell ref="M66:M67"/>
    <mergeCell ref="M68:M69"/>
    <mergeCell ref="M70:M71"/>
    <mergeCell ref="M72:M73"/>
    <mergeCell ref="M74:M75"/>
    <mergeCell ref="M76:M77"/>
    <mergeCell ref="M20:M21"/>
    <mergeCell ref="M36:M37"/>
    <mergeCell ref="M38:M39"/>
    <mergeCell ref="M40:M41"/>
    <mergeCell ref="M42:M43"/>
    <mergeCell ref="M44:M45"/>
    <mergeCell ref="M46:M47"/>
    <mergeCell ref="M54:M55"/>
    <mergeCell ref="K20:K21"/>
    <mergeCell ref="K36:K37"/>
    <mergeCell ref="K38:K39"/>
    <mergeCell ref="K40:K41"/>
    <mergeCell ref="K42:K43"/>
    <mergeCell ref="K44:K45"/>
    <mergeCell ref="K46:K47"/>
    <mergeCell ref="K54:K55"/>
    <mergeCell ref="L38:L39"/>
    <mergeCell ref="L46:L47"/>
    <mergeCell ref="L54:L55"/>
    <mergeCell ref="L20:L21"/>
    <mergeCell ref="L192:L193"/>
    <mergeCell ref="M192:M193"/>
    <mergeCell ref="M138:M139"/>
    <mergeCell ref="K198:K199"/>
    <mergeCell ref="L198:L199"/>
    <mergeCell ref="M198:M199"/>
    <mergeCell ref="N159:N160"/>
    <mergeCell ref="M103:M104"/>
    <mergeCell ref="M89:M90"/>
    <mergeCell ref="M95:M96"/>
    <mergeCell ref="M97:M98"/>
    <mergeCell ref="M100:M101"/>
    <mergeCell ref="M118:M119"/>
    <mergeCell ref="M120:M121"/>
    <mergeCell ref="M122:M123"/>
    <mergeCell ref="M124:M125"/>
    <mergeCell ref="M126:M127"/>
    <mergeCell ref="M128:M129"/>
    <mergeCell ref="M147:M148"/>
    <mergeCell ref="M149:M150"/>
    <mergeCell ref="M151:M152"/>
    <mergeCell ref="M153:M154"/>
    <mergeCell ref="M155:M156"/>
    <mergeCell ref="M157:M158"/>
    <mergeCell ref="M159:M160"/>
    <mergeCell ref="N140:N141"/>
    <mergeCell ref="M105:M106"/>
    <mergeCell ref="M107:M108"/>
    <mergeCell ref="M188:M189"/>
    <mergeCell ref="M109:M110"/>
    <mergeCell ref="M113:M114"/>
    <mergeCell ref="M115:M116"/>
    <mergeCell ref="M202:M203"/>
    <mergeCell ref="M204:M205"/>
    <mergeCell ref="M206:M207"/>
    <mergeCell ref="O188:O189"/>
    <mergeCell ref="O202:O203"/>
    <mergeCell ref="M222:M223"/>
    <mergeCell ref="M224:M225"/>
    <mergeCell ref="M228:M229"/>
    <mergeCell ref="K214:K215"/>
    <mergeCell ref="L214:L215"/>
    <mergeCell ref="M161:M162"/>
    <mergeCell ref="M163:M164"/>
    <mergeCell ref="M132:M133"/>
    <mergeCell ref="M130:M131"/>
    <mergeCell ref="M165:M166"/>
    <mergeCell ref="L176:L177"/>
    <mergeCell ref="L180:L181"/>
    <mergeCell ref="K176:K177"/>
    <mergeCell ref="K180:K181"/>
    <mergeCell ref="K206:K207"/>
    <mergeCell ref="K208:K209"/>
    <mergeCell ref="L188:L189"/>
    <mergeCell ref="L202:L203"/>
    <mergeCell ref="L204:L205"/>
    <mergeCell ref="L206:L207"/>
    <mergeCell ref="L208:L209"/>
    <mergeCell ref="M168:M169"/>
    <mergeCell ref="M170:M171"/>
    <mergeCell ref="M172:M173"/>
    <mergeCell ref="M143:M144"/>
    <mergeCell ref="M145:M146"/>
    <mergeCell ref="O176:O177"/>
    <mergeCell ref="D222:D223"/>
    <mergeCell ref="D224:D225"/>
    <mergeCell ref="D228:D229"/>
    <mergeCell ref="C226:C227"/>
    <mergeCell ref="B226:B227"/>
    <mergeCell ref="D226:D227"/>
    <mergeCell ref="F226:F227"/>
    <mergeCell ref="G226:G227"/>
    <mergeCell ref="H226:H227"/>
    <mergeCell ref="I226:I227"/>
    <mergeCell ref="J226:J227"/>
    <mergeCell ref="N168:N169"/>
    <mergeCell ref="N170:N171"/>
    <mergeCell ref="N172:N173"/>
    <mergeCell ref="N176:N177"/>
    <mergeCell ref="O204:O205"/>
    <mergeCell ref="K228:K229"/>
    <mergeCell ref="N228:N229"/>
    <mergeCell ref="O224:O225"/>
    <mergeCell ref="O206:O207"/>
    <mergeCell ref="O208:O209"/>
    <mergeCell ref="O214:O215"/>
    <mergeCell ref="O220:O221"/>
    <mergeCell ref="O222:O223"/>
    <mergeCell ref="K220:K221"/>
    <mergeCell ref="K222:K223"/>
    <mergeCell ref="K224:K225"/>
    <mergeCell ref="M208:M209"/>
    <mergeCell ref="M214:M215"/>
    <mergeCell ref="N180:N181"/>
    <mergeCell ref="M176:M177"/>
    <mergeCell ref="M180:M181"/>
    <mergeCell ref="F7:F8"/>
    <mergeCell ref="F9:F10"/>
    <mergeCell ref="G7:G8"/>
    <mergeCell ref="G9:G10"/>
    <mergeCell ref="H7:H8"/>
    <mergeCell ref="H9:H10"/>
    <mergeCell ref="G12:G13"/>
    <mergeCell ref="F12:F13"/>
    <mergeCell ref="F40:F41"/>
    <mergeCell ref="F42:F43"/>
    <mergeCell ref="F44:F45"/>
    <mergeCell ref="F14:F15"/>
    <mergeCell ref="F16:F17"/>
    <mergeCell ref="F18:F19"/>
    <mergeCell ref="F20:F21"/>
    <mergeCell ref="H14:H15"/>
    <mergeCell ref="H16:H17"/>
    <mergeCell ref="H18:H19"/>
    <mergeCell ref="H20:H21"/>
    <mergeCell ref="G22:G23"/>
    <mergeCell ref="H22:H23"/>
    <mergeCell ref="H30:H31"/>
    <mergeCell ref="H38:H39"/>
    <mergeCell ref="H40:H41"/>
    <mergeCell ref="H42:H43"/>
    <mergeCell ref="H44:H45"/>
    <mergeCell ref="J30:J31"/>
    <mergeCell ref="K30:K31"/>
    <mergeCell ref="B34:B35"/>
    <mergeCell ref="I36:I37"/>
    <mergeCell ref="I38:I39"/>
    <mergeCell ref="I40:I41"/>
    <mergeCell ref="I42:I43"/>
    <mergeCell ref="I44:I45"/>
    <mergeCell ref="I46:I47"/>
    <mergeCell ref="I54:I55"/>
    <mergeCell ref="B48:B49"/>
    <mergeCell ref="C48:C49"/>
    <mergeCell ref="D48:D49"/>
    <mergeCell ref="F48:F49"/>
    <mergeCell ref="G48:G49"/>
    <mergeCell ref="H48:H49"/>
    <mergeCell ref="I48:I49"/>
    <mergeCell ref="B52:B53"/>
    <mergeCell ref="C52:C53"/>
    <mergeCell ref="D52:D53"/>
    <mergeCell ref="F52:F53"/>
    <mergeCell ref="G52:G53"/>
    <mergeCell ref="H52:H53"/>
    <mergeCell ref="I52:I53"/>
    <mergeCell ref="D36:D37"/>
    <mergeCell ref="D38:D39"/>
    <mergeCell ref="D40:D41"/>
    <mergeCell ref="D42:D43"/>
    <mergeCell ref="D44:D45"/>
    <mergeCell ref="D46:D47"/>
    <mergeCell ref="D54:D55"/>
    <mergeCell ref="F46:F47"/>
    <mergeCell ref="B20:B21"/>
    <mergeCell ref="C20:C21"/>
    <mergeCell ref="J20:J21"/>
    <mergeCell ref="N26:N27"/>
    <mergeCell ref="B28:B29"/>
    <mergeCell ref="C28:C29"/>
    <mergeCell ref="F28:F29"/>
    <mergeCell ref="G28:G29"/>
    <mergeCell ref="H28:H29"/>
    <mergeCell ref="J28:J29"/>
    <mergeCell ref="K28:K29"/>
    <mergeCell ref="L28:L29"/>
    <mergeCell ref="M28:M29"/>
    <mergeCell ref="N28:N29"/>
    <mergeCell ref="D26:D27"/>
    <mergeCell ref="D28:D29"/>
    <mergeCell ref="L22:L23"/>
    <mergeCell ref="M22:M23"/>
    <mergeCell ref="N22:N23"/>
    <mergeCell ref="B24:B25"/>
    <mergeCell ref="C24:C25"/>
    <mergeCell ref="F24:F25"/>
    <mergeCell ref="G24:G25"/>
    <mergeCell ref="H24:H25"/>
    <mergeCell ref="J24:J25"/>
    <mergeCell ref="K24:K25"/>
    <mergeCell ref="L24:L25"/>
    <mergeCell ref="M24:M25"/>
    <mergeCell ref="N24:N25"/>
    <mergeCell ref="B22:B23"/>
    <mergeCell ref="C22:C23"/>
    <mergeCell ref="F22:F23"/>
    <mergeCell ref="J22:J23"/>
    <mergeCell ref="N34:N35"/>
    <mergeCell ref="D34:D35"/>
    <mergeCell ref="L30:L31"/>
    <mergeCell ref="M30:M31"/>
    <mergeCell ref="N30:N31"/>
    <mergeCell ref="B32:B33"/>
    <mergeCell ref="C32:C33"/>
    <mergeCell ref="F32:F33"/>
    <mergeCell ref="G32:G33"/>
    <mergeCell ref="H32:H33"/>
    <mergeCell ref="J32:J33"/>
    <mergeCell ref="K32:K33"/>
    <mergeCell ref="L32:L33"/>
    <mergeCell ref="M32:M33"/>
    <mergeCell ref="N32:N33"/>
    <mergeCell ref="D30:D31"/>
    <mergeCell ref="D32:D33"/>
    <mergeCell ref="I30:I31"/>
    <mergeCell ref="I32:I33"/>
    <mergeCell ref="I34:I35"/>
    <mergeCell ref="B26:B27"/>
    <mergeCell ref="C26:C27"/>
    <mergeCell ref="F26:F27"/>
    <mergeCell ref="G26:G27"/>
    <mergeCell ref="H26:H27"/>
    <mergeCell ref="J26:J27"/>
    <mergeCell ref="K26:K27"/>
    <mergeCell ref="B30:B31"/>
    <mergeCell ref="C30:C31"/>
    <mergeCell ref="F30:F31"/>
    <mergeCell ref="G30:G31"/>
    <mergeCell ref="D7:D8"/>
    <mergeCell ref="D9:D10"/>
    <mergeCell ref="D12:D13"/>
    <mergeCell ref="D14:D15"/>
    <mergeCell ref="D16:D17"/>
    <mergeCell ref="D18:D19"/>
    <mergeCell ref="D20:D21"/>
    <mergeCell ref="D22:D23"/>
    <mergeCell ref="D24:D25"/>
    <mergeCell ref="C34:C35"/>
    <mergeCell ref="F34:F35"/>
    <mergeCell ref="G34:G35"/>
    <mergeCell ref="H34:H35"/>
    <mergeCell ref="J34:J35"/>
    <mergeCell ref="K34:K35"/>
    <mergeCell ref="L34:L35"/>
    <mergeCell ref="M34:M35"/>
    <mergeCell ref="L26:L27"/>
    <mergeCell ref="M26:M27"/>
    <mergeCell ref="K22:K23"/>
    <mergeCell ref="H12:H13"/>
    <mergeCell ref="I7:I8"/>
    <mergeCell ref="I9:I10"/>
    <mergeCell ref="I12:I13"/>
    <mergeCell ref="I14:I15"/>
    <mergeCell ref="I16:I17"/>
    <mergeCell ref="I18:I19"/>
    <mergeCell ref="I20:I21"/>
    <mergeCell ref="I22:I23"/>
    <mergeCell ref="I24:I25"/>
    <mergeCell ref="I26:I27"/>
    <mergeCell ref="I28:I29"/>
    <mergeCell ref="F54:F55"/>
    <mergeCell ref="F36:F37"/>
    <mergeCell ref="F38:F39"/>
    <mergeCell ref="G46:G47"/>
    <mergeCell ref="G54:G55"/>
    <mergeCell ref="J48:J49"/>
    <mergeCell ref="K48:K49"/>
    <mergeCell ref="L48:L49"/>
    <mergeCell ref="M48:M49"/>
    <mergeCell ref="N48:N49"/>
    <mergeCell ref="B50:B51"/>
    <mergeCell ref="C50:C51"/>
    <mergeCell ref="D50:D51"/>
    <mergeCell ref="F50:F51"/>
    <mergeCell ref="G50:G51"/>
    <mergeCell ref="H50:H51"/>
    <mergeCell ref="I50:I51"/>
    <mergeCell ref="J50:J51"/>
    <mergeCell ref="K50:K51"/>
    <mergeCell ref="L50:L51"/>
    <mergeCell ref="M50:M51"/>
    <mergeCell ref="N50:N51"/>
    <mergeCell ref="J52:J53"/>
    <mergeCell ref="K52:K53"/>
    <mergeCell ref="L52:L53"/>
    <mergeCell ref="M52:M53"/>
    <mergeCell ref="N52:N53"/>
    <mergeCell ref="H46:H47"/>
    <mergeCell ref="H54:H55"/>
    <mergeCell ref="L40:L41"/>
    <mergeCell ref="L42:L43"/>
    <mergeCell ref="L44:L45"/>
    <mergeCell ref="D57:D58"/>
    <mergeCell ref="D60:D61"/>
    <mergeCell ref="D62:D63"/>
    <mergeCell ref="G57:G58"/>
    <mergeCell ref="H57:H58"/>
    <mergeCell ref="I57:I58"/>
    <mergeCell ref="F57:F58"/>
    <mergeCell ref="F60:F61"/>
    <mergeCell ref="G60:G61"/>
    <mergeCell ref="H60:H61"/>
    <mergeCell ref="I60:I61"/>
    <mergeCell ref="F62:F63"/>
    <mergeCell ref="G62:G63"/>
    <mergeCell ref="H62:H63"/>
    <mergeCell ref="I62:I63"/>
    <mergeCell ref="N62:N63"/>
    <mergeCell ref="M78:M79"/>
    <mergeCell ref="D76:D77"/>
    <mergeCell ref="D78:D79"/>
    <mergeCell ref="K70:K71"/>
    <mergeCell ref="N64:N65"/>
    <mergeCell ref="N66:N67"/>
    <mergeCell ref="N68:N69"/>
    <mergeCell ref="N70:N71"/>
    <mergeCell ref="N72:N73"/>
    <mergeCell ref="N74:N75"/>
    <mergeCell ref="N76:N77"/>
    <mergeCell ref="N78:N79"/>
    <mergeCell ref="K72:K73"/>
    <mergeCell ref="K74:K75"/>
    <mergeCell ref="K76:K77"/>
    <mergeCell ref="F72:F73"/>
    <mergeCell ref="M80:M81"/>
    <mergeCell ref="M82:M83"/>
    <mergeCell ref="M84:M85"/>
    <mergeCell ref="M86:M87"/>
    <mergeCell ref="K57:K58"/>
    <mergeCell ref="M57:M58"/>
    <mergeCell ref="M60:M61"/>
    <mergeCell ref="M62:M63"/>
    <mergeCell ref="H157:H158"/>
    <mergeCell ref="I157:I158"/>
    <mergeCell ref="I95:I96"/>
    <mergeCell ref="F103:F104"/>
    <mergeCell ref="G103:G104"/>
    <mergeCell ref="H103:H104"/>
    <mergeCell ref="I103:I104"/>
    <mergeCell ref="F105:F106"/>
    <mergeCell ref="G105:G106"/>
    <mergeCell ref="H105:H106"/>
    <mergeCell ref="I105:I106"/>
    <mergeCell ref="F97:F98"/>
    <mergeCell ref="G97:G98"/>
    <mergeCell ref="H97:H98"/>
    <mergeCell ref="I97:I98"/>
    <mergeCell ref="G124:G125"/>
    <mergeCell ref="H124:H125"/>
    <mergeCell ref="I124:I125"/>
    <mergeCell ref="F126:F127"/>
    <mergeCell ref="G126:G127"/>
    <mergeCell ref="H126:H127"/>
    <mergeCell ref="I126:I127"/>
    <mergeCell ref="F115:F116"/>
    <mergeCell ref="F147:F148"/>
    <mergeCell ref="F151:F152"/>
    <mergeCell ref="G151:G152"/>
    <mergeCell ref="H151:H152"/>
    <mergeCell ref="I151:I152"/>
    <mergeCell ref="I153:I154"/>
    <mergeCell ref="F155:F156"/>
    <mergeCell ref="B140:B141"/>
    <mergeCell ref="C140:C141"/>
    <mergeCell ref="D140:D141"/>
    <mergeCell ref="C138:C139"/>
    <mergeCell ref="D138:D139"/>
    <mergeCell ref="D97:D98"/>
    <mergeCell ref="G115:G116"/>
    <mergeCell ref="H115:H116"/>
    <mergeCell ref="I115:I116"/>
    <mergeCell ref="F111:F112"/>
    <mergeCell ref="G111:G112"/>
    <mergeCell ref="H111:H112"/>
    <mergeCell ref="I111:I112"/>
    <mergeCell ref="F113:F114"/>
    <mergeCell ref="G113:G114"/>
    <mergeCell ref="F109:F110"/>
    <mergeCell ref="G109:G110"/>
    <mergeCell ref="H109:H110"/>
    <mergeCell ref="I109:I110"/>
    <mergeCell ref="F132:F133"/>
    <mergeCell ref="B128:B129"/>
    <mergeCell ref="C128:C129"/>
    <mergeCell ref="B122:B123"/>
    <mergeCell ref="C122:C123"/>
    <mergeCell ref="B118:B119"/>
    <mergeCell ref="C118:C119"/>
    <mergeCell ref="D91:D92"/>
    <mergeCell ref="F100:F101"/>
    <mergeCell ref="G100:G101"/>
    <mergeCell ref="H100:H101"/>
    <mergeCell ref="I100:I101"/>
    <mergeCell ref="F107:F108"/>
    <mergeCell ref="G107:G108"/>
    <mergeCell ref="H107:H108"/>
    <mergeCell ref="I107:I108"/>
    <mergeCell ref="B89:B90"/>
    <mergeCell ref="C89:C90"/>
    <mergeCell ref="B84:B85"/>
    <mergeCell ref="C84:C85"/>
    <mergeCell ref="D100:D101"/>
    <mergeCell ref="L115:L116"/>
    <mergeCell ref="K103:K104"/>
    <mergeCell ref="K105:K106"/>
    <mergeCell ref="K107:K108"/>
    <mergeCell ref="K109:K110"/>
    <mergeCell ref="K113:K114"/>
    <mergeCell ref="K115:K116"/>
    <mergeCell ref="K91:K92"/>
    <mergeCell ref="L91:L92"/>
    <mergeCell ref="K93:K94"/>
    <mergeCell ref="L93:L94"/>
    <mergeCell ref="K111:K112"/>
    <mergeCell ref="D103:D104"/>
    <mergeCell ref="D105:D106"/>
    <mergeCell ref="B111:B112"/>
    <mergeCell ref="C111:C112"/>
    <mergeCell ref="J111:J112"/>
    <mergeCell ref="L111:L112"/>
    <mergeCell ref="G138:G139"/>
    <mergeCell ref="H138:H139"/>
    <mergeCell ref="I138:I139"/>
    <mergeCell ref="F140:F141"/>
    <mergeCell ref="G140:G141"/>
    <mergeCell ref="H140:H141"/>
    <mergeCell ref="I140:I141"/>
    <mergeCell ref="M134:M135"/>
    <mergeCell ref="N134:N135"/>
    <mergeCell ref="B136:B137"/>
    <mergeCell ref="C136:C137"/>
    <mergeCell ref="D136:D137"/>
    <mergeCell ref="J136:J137"/>
    <mergeCell ref="K136:K137"/>
    <mergeCell ref="L136:L137"/>
    <mergeCell ref="M136:M137"/>
    <mergeCell ref="N136:N137"/>
    <mergeCell ref="F134:F135"/>
    <mergeCell ref="G134:G135"/>
    <mergeCell ref="H134:H135"/>
    <mergeCell ref="I134:I135"/>
    <mergeCell ref="F136:F137"/>
    <mergeCell ref="G136:G137"/>
    <mergeCell ref="H136:H137"/>
    <mergeCell ref="I136:I137"/>
    <mergeCell ref="B138:B139"/>
    <mergeCell ref="K138:K139"/>
    <mergeCell ref="J134:J135"/>
    <mergeCell ref="K134:K135"/>
    <mergeCell ref="K140:K141"/>
    <mergeCell ref="L140:L141"/>
    <mergeCell ref="M140:M141"/>
    <mergeCell ref="D155:D156"/>
    <mergeCell ref="D157:D158"/>
    <mergeCell ref="D159:D160"/>
    <mergeCell ref="D161:D162"/>
    <mergeCell ref="D172:D173"/>
    <mergeCell ref="F188:F189"/>
    <mergeCell ref="G188:G189"/>
    <mergeCell ref="H188:H189"/>
    <mergeCell ref="I188:I189"/>
    <mergeCell ref="F159:F160"/>
    <mergeCell ref="G159:G160"/>
    <mergeCell ref="H159:H160"/>
    <mergeCell ref="I159:I160"/>
    <mergeCell ref="F161:F162"/>
    <mergeCell ref="G161:G162"/>
    <mergeCell ref="H161:H162"/>
    <mergeCell ref="I161:I162"/>
    <mergeCell ref="F163:F164"/>
    <mergeCell ref="G163:G164"/>
    <mergeCell ref="H163:H164"/>
    <mergeCell ref="I163:I164"/>
    <mergeCell ref="D163:D164"/>
    <mergeCell ref="F176:F177"/>
    <mergeCell ref="G176:G177"/>
    <mergeCell ref="H176:H177"/>
    <mergeCell ref="I176:I177"/>
    <mergeCell ref="H172:H173"/>
    <mergeCell ref="G155:G156"/>
    <mergeCell ref="H155:H156"/>
    <mergeCell ref="I155:I156"/>
    <mergeCell ref="F157:F158"/>
    <mergeCell ref="G157:G158"/>
    <mergeCell ref="J138:J139"/>
    <mergeCell ref="J140:J141"/>
    <mergeCell ref="F180:F181"/>
    <mergeCell ref="G180:G181"/>
    <mergeCell ref="H180:H181"/>
    <mergeCell ref="I180:I181"/>
    <mergeCell ref="G165:G166"/>
    <mergeCell ref="H165:H166"/>
    <mergeCell ref="O42:O43"/>
    <mergeCell ref="O44:O45"/>
    <mergeCell ref="O46:O47"/>
    <mergeCell ref="G224:G225"/>
    <mergeCell ref="H224:H225"/>
    <mergeCell ref="I224:I225"/>
    <mergeCell ref="F228:F229"/>
    <mergeCell ref="G228:G229"/>
    <mergeCell ref="H228:H229"/>
    <mergeCell ref="I228:I229"/>
    <mergeCell ref="F206:F207"/>
    <mergeCell ref="G206:G207"/>
    <mergeCell ref="H206:H207"/>
    <mergeCell ref="I206:I207"/>
    <mergeCell ref="F208:F209"/>
    <mergeCell ref="G208:G209"/>
    <mergeCell ref="H208:H209"/>
    <mergeCell ref="I208:I209"/>
    <mergeCell ref="F214:F215"/>
    <mergeCell ref="G214:G215"/>
    <mergeCell ref="H214:H215"/>
    <mergeCell ref="I214:I215"/>
    <mergeCell ref="I165:I166"/>
    <mergeCell ref="F138:F139"/>
    <mergeCell ref="O145:O146"/>
    <mergeCell ref="O103:O104"/>
    <mergeCell ref="O105:O106"/>
    <mergeCell ref="F153:F154"/>
    <mergeCell ref="G153:G154"/>
    <mergeCell ref="H153:H154"/>
    <mergeCell ref="H132:H133"/>
    <mergeCell ref="I132:I133"/>
    <mergeCell ref="O7:O8"/>
    <mergeCell ref="O9:O10"/>
    <mergeCell ref="O12:O13"/>
    <mergeCell ref="O14:O15"/>
    <mergeCell ref="O16:O17"/>
    <mergeCell ref="O18:O19"/>
    <mergeCell ref="O20:O21"/>
    <mergeCell ref="O22:O23"/>
    <mergeCell ref="O24:O25"/>
    <mergeCell ref="O26:O27"/>
    <mergeCell ref="O28:O29"/>
    <mergeCell ref="O30:O31"/>
    <mergeCell ref="O32:O33"/>
    <mergeCell ref="O34:O35"/>
    <mergeCell ref="O36:O37"/>
    <mergeCell ref="O38:O39"/>
    <mergeCell ref="O40:O41"/>
    <mergeCell ref="O68:O69"/>
    <mergeCell ref="O70:O71"/>
    <mergeCell ref="O72:O73"/>
    <mergeCell ref="O74:O75"/>
    <mergeCell ref="O76:O77"/>
    <mergeCell ref="O78:O79"/>
    <mergeCell ref="O80:O81"/>
    <mergeCell ref="O48:O49"/>
    <mergeCell ref="O50:O51"/>
    <mergeCell ref="O52:O53"/>
    <mergeCell ref="O54:O55"/>
    <mergeCell ref="O57:O58"/>
    <mergeCell ref="O60:O61"/>
    <mergeCell ref="O62:O63"/>
    <mergeCell ref="O64:O65"/>
    <mergeCell ref="O66:O67"/>
    <mergeCell ref="O134:O135"/>
    <mergeCell ref="O136:O137"/>
    <mergeCell ref="O138:O139"/>
    <mergeCell ref="O140:O141"/>
    <mergeCell ref="O143:O144"/>
    <mergeCell ref="O107:O108"/>
    <mergeCell ref="O109:O110"/>
    <mergeCell ref="O111:O112"/>
    <mergeCell ref="O113:O114"/>
    <mergeCell ref="O115:O116"/>
    <mergeCell ref="O118:O119"/>
    <mergeCell ref="O120:O121"/>
    <mergeCell ref="O122:O123"/>
    <mergeCell ref="O124:O125"/>
    <mergeCell ref="O86:O87"/>
    <mergeCell ref="O89:O90"/>
    <mergeCell ref="O91:O92"/>
    <mergeCell ref="O93:O94"/>
    <mergeCell ref="O95:O96"/>
    <mergeCell ref="O97:O98"/>
    <mergeCell ref="O100:O101"/>
    <mergeCell ref="O82:O83"/>
    <mergeCell ref="O84:O85"/>
    <mergeCell ref="O147:O148"/>
    <mergeCell ref="O149:O150"/>
    <mergeCell ref="O151:O152"/>
    <mergeCell ref="O153:O154"/>
    <mergeCell ref="O155:O156"/>
    <mergeCell ref="O157:O158"/>
    <mergeCell ref="O159:O160"/>
    <mergeCell ref="O161:O162"/>
    <mergeCell ref="O126:O127"/>
    <mergeCell ref="O128:O129"/>
    <mergeCell ref="O130:O131"/>
    <mergeCell ref="O132:O133"/>
    <mergeCell ref="I172:I173"/>
    <mergeCell ref="B182:B183"/>
    <mergeCell ref="C182:C183"/>
    <mergeCell ref="D182:D183"/>
    <mergeCell ref="F182:F183"/>
    <mergeCell ref="G182:G183"/>
    <mergeCell ref="H182:H183"/>
    <mergeCell ref="I182:I183"/>
    <mergeCell ref="J182:J183"/>
    <mergeCell ref="K182:K183"/>
    <mergeCell ref="L182:L183"/>
    <mergeCell ref="M182:M183"/>
    <mergeCell ref="N182:N183"/>
    <mergeCell ref="O182:O183"/>
    <mergeCell ref="O163:O164"/>
    <mergeCell ref="O165:O166"/>
    <mergeCell ref="O168:O169"/>
    <mergeCell ref="O170:O171"/>
    <mergeCell ref="O172:O173"/>
    <mergeCell ref="O180:O181"/>
    <mergeCell ref="B184:B185"/>
    <mergeCell ref="C184:C185"/>
    <mergeCell ref="D184:D185"/>
    <mergeCell ref="F184:F185"/>
    <mergeCell ref="G184:G185"/>
    <mergeCell ref="H184:H185"/>
    <mergeCell ref="I184:I185"/>
    <mergeCell ref="J184:J185"/>
    <mergeCell ref="K184:K185"/>
    <mergeCell ref="L184:L185"/>
    <mergeCell ref="M184:M185"/>
    <mergeCell ref="N184:N185"/>
    <mergeCell ref="O184:O185"/>
    <mergeCell ref="B186:B187"/>
    <mergeCell ref="C186:C187"/>
    <mergeCell ref="D186:D187"/>
    <mergeCell ref="F186:F187"/>
    <mergeCell ref="G186:G187"/>
    <mergeCell ref="H186:H187"/>
    <mergeCell ref="I186:I187"/>
    <mergeCell ref="J186:J187"/>
    <mergeCell ref="K186:K187"/>
    <mergeCell ref="L186:L187"/>
    <mergeCell ref="M186:M187"/>
    <mergeCell ref="N186:N187"/>
    <mergeCell ref="O186:O187"/>
    <mergeCell ref="L228:L229"/>
    <mergeCell ref="M220:M221"/>
    <mergeCell ref="B190:B191"/>
    <mergeCell ref="C190:C191"/>
    <mergeCell ref="D190:D191"/>
    <mergeCell ref="F190:F191"/>
    <mergeCell ref="G190:G191"/>
    <mergeCell ref="H190:H191"/>
    <mergeCell ref="I190:I191"/>
    <mergeCell ref="J190:J191"/>
    <mergeCell ref="K190:K191"/>
    <mergeCell ref="L190:L191"/>
    <mergeCell ref="M190:M191"/>
    <mergeCell ref="O190:O191"/>
    <mergeCell ref="B192:B193"/>
    <mergeCell ref="C192:C193"/>
    <mergeCell ref="D192:D193"/>
    <mergeCell ref="F192:F193"/>
    <mergeCell ref="G192:G193"/>
    <mergeCell ref="H192:H193"/>
    <mergeCell ref="I192:I193"/>
    <mergeCell ref="J192:J193"/>
    <mergeCell ref="K192:K193"/>
    <mergeCell ref="O228:O229"/>
    <mergeCell ref="B222:B223"/>
    <mergeCell ref="C222:C223"/>
    <mergeCell ref="J222:J223"/>
    <mergeCell ref="B228:B229"/>
    <mergeCell ref="C228:C229"/>
    <mergeCell ref="J228:J229"/>
    <mergeCell ref="B224:B225"/>
    <mergeCell ref="C224:C225"/>
    <mergeCell ref="O194:O195"/>
    <mergeCell ref="B196:B197"/>
    <mergeCell ref="C196:C197"/>
    <mergeCell ref="D196:D197"/>
    <mergeCell ref="F196:F197"/>
    <mergeCell ref="G196:G197"/>
    <mergeCell ref="H196:H197"/>
    <mergeCell ref="I196:I197"/>
    <mergeCell ref="J196:J197"/>
    <mergeCell ref="K196:K197"/>
    <mergeCell ref="L196:L197"/>
    <mergeCell ref="M196:M197"/>
    <mergeCell ref="O196:O197"/>
    <mergeCell ref="K226:K227"/>
    <mergeCell ref="L226:L227"/>
    <mergeCell ref="M226:M227"/>
    <mergeCell ref="N226:N227"/>
    <mergeCell ref="O226:O227"/>
    <mergeCell ref="L220:L221"/>
    <mergeCell ref="L222:L223"/>
    <mergeCell ref="L224:L225"/>
    <mergeCell ref="J224:J225"/>
    <mergeCell ref="F220:F221"/>
    <mergeCell ref="G220:G221"/>
    <mergeCell ref="H220:H221"/>
    <mergeCell ref="I220:I221"/>
    <mergeCell ref="F222:F223"/>
    <mergeCell ref="G222:G223"/>
    <mergeCell ref="H222:H223"/>
    <mergeCell ref="I222:I223"/>
    <mergeCell ref="F224:F225"/>
    <mergeCell ref="D220:D221"/>
    <mergeCell ref="O198:O199"/>
    <mergeCell ref="B200:B201"/>
    <mergeCell ref="C200:C201"/>
    <mergeCell ref="D200:D201"/>
    <mergeCell ref="F200:F201"/>
    <mergeCell ref="G200:G201"/>
    <mergeCell ref="H200:H201"/>
    <mergeCell ref="I200:I201"/>
    <mergeCell ref="J200:J201"/>
    <mergeCell ref="K200:K201"/>
    <mergeCell ref="L200:L201"/>
    <mergeCell ref="M200:M201"/>
    <mergeCell ref="O200:O201"/>
    <mergeCell ref="N188:N189"/>
    <mergeCell ref="N190:N191"/>
    <mergeCell ref="N192:N193"/>
    <mergeCell ref="N194:N195"/>
    <mergeCell ref="N196:N197"/>
    <mergeCell ref="N198:N199"/>
    <mergeCell ref="N200:N201"/>
    <mergeCell ref="O192:O193"/>
    <mergeCell ref="B194:B195"/>
    <mergeCell ref="C194:C195"/>
    <mergeCell ref="D194:D195"/>
    <mergeCell ref="F194:F195"/>
    <mergeCell ref="G194:G195"/>
    <mergeCell ref="H194:H195"/>
    <mergeCell ref="I194:I195"/>
    <mergeCell ref="J194:J195"/>
    <mergeCell ref="K194:K195"/>
    <mergeCell ref="L194:L195"/>
    <mergeCell ref="M194:M195"/>
    <mergeCell ref="N202:N203"/>
    <mergeCell ref="N204:N205"/>
    <mergeCell ref="N206:N207"/>
    <mergeCell ref="N208:N209"/>
    <mergeCell ref="N210:N211"/>
    <mergeCell ref="N212:N213"/>
    <mergeCell ref="N214:N215"/>
    <mergeCell ref="N216:N217"/>
    <mergeCell ref="N218:N219"/>
    <mergeCell ref="N220:N221"/>
    <mergeCell ref="N222:N223"/>
    <mergeCell ref="N224:N225"/>
    <mergeCell ref="Q7:Q8"/>
    <mergeCell ref="R7:R8"/>
    <mergeCell ref="S7:S8"/>
    <mergeCell ref="Q9:Q10"/>
    <mergeCell ref="R9:R10"/>
    <mergeCell ref="S9:S10"/>
    <mergeCell ref="Q12:Q13"/>
    <mergeCell ref="R12:R13"/>
    <mergeCell ref="S12:S13"/>
    <mergeCell ref="Q14:Q15"/>
    <mergeCell ref="R14:R15"/>
    <mergeCell ref="S14:S15"/>
    <mergeCell ref="Q16:Q17"/>
    <mergeCell ref="R16:R17"/>
    <mergeCell ref="S16:S17"/>
    <mergeCell ref="Q18:Q19"/>
    <mergeCell ref="R18:R19"/>
    <mergeCell ref="S18:S19"/>
    <mergeCell ref="Q20:Q21"/>
    <mergeCell ref="R20:R21"/>
    <mergeCell ref="S20:S21"/>
    <mergeCell ref="Q22:Q23"/>
    <mergeCell ref="R22:R23"/>
    <mergeCell ref="S22:S23"/>
    <mergeCell ref="Q24:Q25"/>
    <mergeCell ref="R24:R25"/>
    <mergeCell ref="S24:S25"/>
    <mergeCell ref="Q26:Q27"/>
    <mergeCell ref="R26:R27"/>
    <mergeCell ref="S26:S27"/>
    <mergeCell ref="Q28:Q29"/>
    <mergeCell ref="R28:R29"/>
    <mergeCell ref="S28:S29"/>
    <mergeCell ref="Q30:Q31"/>
    <mergeCell ref="R30:R31"/>
    <mergeCell ref="S30:S31"/>
    <mergeCell ref="Q32:Q33"/>
    <mergeCell ref="R32:R33"/>
    <mergeCell ref="S32:S33"/>
    <mergeCell ref="Q34:Q35"/>
    <mergeCell ref="R34:R35"/>
    <mergeCell ref="S34:S35"/>
    <mergeCell ref="Q36:Q37"/>
    <mergeCell ref="R36:R37"/>
    <mergeCell ref="S36:S37"/>
    <mergeCell ref="Q38:Q39"/>
    <mergeCell ref="R38:R39"/>
    <mergeCell ref="S38:S39"/>
    <mergeCell ref="Q40:Q41"/>
    <mergeCell ref="R40:R41"/>
    <mergeCell ref="S40:S41"/>
    <mergeCell ref="Q42:Q43"/>
    <mergeCell ref="R42:R43"/>
    <mergeCell ref="S42:S43"/>
    <mergeCell ref="Q44:Q45"/>
    <mergeCell ref="R44:R45"/>
    <mergeCell ref="S44:S45"/>
    <mergeCell ref="Q46:Q47"/>
    <mergeCell ref="R46:R47"/>
    <mergeCell ref="S46:S47"/>
    <mergeCell ref="Q48:Q49"/>
    <mergeCell ref="R48:R49"/>
    <mergeCell ref="S48:S49"/>
    <mergeCell ref="Q50:Q51"/>
    <mergeCell ref="R50:R51"/>
    <mergeCell ref="S50:S51"/>
    <mergeCell ref="S70:S71"/>
    <mergeCell ref="Q72:Q73"/>
    <mergeCell ref="R72:R73"/>
    <mergeCell ref="S72:S73"/>
    <mergeCell ref="Q74:Q75"/>
    <mergeCell ref="R74:R75"/>
    <mergeCell ref="S74:S75"/>
    <mergeCell ref="Q76:Q77"/>
    <mergeCell ref="R76:R77"/>
    <mergeCell ref="S76:S77"/>
    <mergeCell ref="Q52:Q53"/>
    <mergeCell ref="R52:R53"/>
    <mergeCell ref="S52:S53"/>
    <mergeCell ref="Q54:Q55"/>
    <mergeCell ref="R54:R55"/>
    <mergeCell ref="S54:S55"/>
    <mergeCell ref="Q57:Q58"/>
    <mergeCell ref="R57:R58"/>
    <mergeCell ref="S57:S58"/>
    <mergeCell ref="R70:R71"/>
    <mergeCell ref="Q89:Q90"/>
    <mergeCell ref="R89:R90"/>
    <mergeCell ref="S89:S90"/>
    <mergeCell ref="Q91:Q92"/>
    <mergeCell ref="R91:R92"/>
    <mergeCell ref="S91:S92"/>
    <mergeCell ref="Q78:Q79"/>
    <mergeCell ref="R78:R79"/>
    <mergeCell ref="S78:S79"/>
    <mergeCell ref="Q80:Q81"/>
    <mergeCell ref="R80:R81"/>
    <mergeCell ref="S80:S81"/>
    <mergeCell ref="Q82:Q83"/>
    <mergeCell ref="R82:R83"/>
    <mergeCell ref="S82:S83"/>
    <mergeCell ref="Q84:Q85"/>
    <mergeCell ref="R84:R85"/>
    <mergeCell ref="S84:S85"/>
    <mergeCell ref="Q86:Q87"/>
    <mergeCell ref="R86:R87"/>
    <mergeCell ref="Q93:Q94"/>
    <mergeCell ref="R93:R94"/>
    <mergeCell ref="S93:S94"/>
    <mergeCell ref="Q95:Q96"/>
    <mergeCell ref="R95:R96"/>
    <mergeCell ref="S95:S96"/>
    <mergeCell ref="Q97:Q98"/>
    <mergeCell ref="R97:R98"/>
    <mergeCell ref="S97:S98"/>
    <mergeCell ref="Q100:Q101"/>
    <mergeCell ref="R100:R101"/>
    <mergeCell ref="S100:S101"/>
    <mergeCell ref="Q103:Q104"/>
    <mergeCell ref="R103:R104"/>
    <mergeCell ref="S103:S104"/>
    <mergeCell ref="Q105:Q106"/>
    <mergeCell ref="R105:R106"/>
    <mergeCell ref="S105:S106"/>
    <mergeCell ref="Q107:Q108"/>
    <mergeCell ref="R107:R108"/>
    <mergeCell ref="S107:S108"/>
    <mergeCell ref="Q109:Q110"/>
    <mergeCell ref="R109:R110"/>
    <mergeCell ref="S109:S110"/>
    <mergeCell ref="Q111:Q112"/>
    <mergeCell ref="R111:R112"/>
    <mergeCell ref="S111:S112"/>
    <mergeCell ref="Q113:Q114"/>
    <mergeCell ref="R113:R114"/>
    <mergeCell ref="S113:S114"/>
    <mergeCell ref="Q115:Q116"/>
    <mergeCell ref="R115:R116"/>
    <mergeCell ref="S115:S116"/>
    <mergeCell ref="Q118:Q119"/>
    <mergeCell ref="R118:R119"/>
    <mergeCell ref="S118:S119"/>
    <mergeCell ref="Q120:Q121"/>
    <mergeCell ref="R120:R121"/>
    <mergeCell ref="S120:S121"/>
    <mergeCell ref="Q122:Q123"/>
    <mergeCell ref="R122:R123"/>
    <mergeCell ref="S122:S123"/>
    <mergeCell ref="Q124:Q125"/>
    <mergeCell ref="R124:R125"/>
    <mergeCell ref="S124:S125"/>
    <mergeCell ref="Q126:Q127"/>
    <mergeCell ref="R126:R127"/>
    <mergeCell ref="S126:S127"/>
    <mergeCell ref="Q128:Q129"/>
    <mergeCell ref="R128:R129"/>
    <mergeCell ref="S128:S129"/>
    <mergeCell ref="Q130:Q131"/>
    <mergeCell ref="R130:R131"/>
    <mergeCell ref="S130:S131"/>
    <mergeCell ref="Q132:Q133"/>
    <mergeCell ref="R132:R133"/>
    <mergeCell ref="S132:S133"/>
    <mergeCell ref="Q134:Q135"/>
    <mergeCell ref="R134:R135"/>
    <mergeCell ref="S134:S135"/>
    <mergeCell ref="Q136:Q137"/>
    <mergeCell ref="R136:R137"/>
    <mergeCell ref="S136:S137"/>
    <mergeCell ref="Q138:Q139"/>
    <mergeCell ref="R138:R139"/>
    <mergeCell ref="S138:S139"/>
    <mergeCell ref="Q140:Q141"/>
    <mergeCell ref="R140:R141"/>
    <mergeCell ref="S140:S141"/>
    <mergeCell ref="Q143:Q144"/>
    <mergeCell ref="R143:R144"/>
    <mergeCell ref="S143:S144"/>
    <mergeCell ref="Q145:Q146"/>
    <mergeCell ref="R145:R146"/>
    <mergeCell ref="S145:S146"/>
    <mergeCell ref="Q147:Q148"/>
    <mergeCell ref="R147:R148"/>
    <mergeCell ref="S147:S148"/>
    <mergeCell ref="Q149:Q150"/>
    <mergeCell ref="R149:R150"/>
    <mergeCell ref="S149:S150"/>
    <mergeCell ref="Q151:Q152"/>
    <mergeCell ref="R151:R152"/>
    <mergeCell ref="S151:S152"/>
    <mergeCell ref="Q153:Q154"/>
    <mergeCell ref="R153:R154"/>
    <mergeCell ref="S153:S154"/>
    <mergeCell ref="Q155:Q156"/>
    <mergeCell ref="R155:R156"/>
    <mergeCell ref="S155:S156"/>
    <mergeCell ref="Q157:Q158"/>
    <mergeCell ref="R157:R158"/>
    <mergeCell ref="S157:S158"/>
    <mergeCell ref="Q159:Q160"/>
    <mergeCell ref="R159:R160"/>
    <mergeCell ref="S159:S160"/>
    <mergeCell ref="Q161:Q162"/>
    <mergeCell ref="R161:R162"/>
    <mergeCell ref="S161:S162"/>
    <mergeCell ref="Q163:Q164"/>
    <mergeCell ref="R163:R164"/>
    <mergeCell ref="S163:S164"/>
    <mergeCell ref="Q165:Q166"/>
    <mergeCell ref="R165:R166"/>
    <mergeCell ref="S165:S166"/>
    <mergeCell ref="Q168:Q169"/>
    <mergeCell ref="R168:R169"/>
    <mergeCell ref="S168:S169"/>
    <mergeCell ref="Q170:Q171"/>
    <mergeCell ref="R170:R171"/>
    <mergeCell ref="S170:S171"/>
    <mergeCell ref="Q172:Q173"/>
    <mergeCell ref="R172:R173"/>
    <mergeCell ref="S172:S173"/>
    <mergeCell ref="Q176:Q177"/>
    <mergeCell ref="R176:R177"/>
    <mergeCell ref="S176:S177"/>
    <mergeCell ref="Q178:Q179"/>
    <mergeCell ref="R178:R179"/>
    <mergeCell ref="S178:S179"/>
    <mergeCell ref="Q180:Q181"/>
    <mergeCell ref="R180:R181"/>
    <mergeCell ref="S180:S181"/>
    <mergeCell ref="Q182:Q183"/>
    <mergeCell ref="R182:R183"/>
    <mergeCell ref="S182:S183"/>
    <mergeCell ref="R204:R205"/>
    <mergeCell ref="S204:S205"/>
    <mergeCell ref="Q206:Q207"/>
    <mergeCell ref="R206:R207"/>
    <mergeCell ref="S206:S207"/>
    <mergeCell ref="Q184:Q185"/>
    <mergeCell ref="R184:R185"/>
    <mergeCell ref="S184:S185"/>
    <mergeCell ref="Q186:Q187"/>
    <mergeCell ref="R186:R187"/>
    <mergeCell ref="S186:S187"/>
    <mergeCell ref="Q188:Q189"/>
    <mergeCell ref="R188:R189"/>
    <mergeCell ref="S188:S189"/>
    <mergeCell ref="Q190:Q191"/>
    <mergeCell ref="R190:R191"/>
    <mergeCell ref="S190:S191"/>
    <mergeCell ref="Q192:Q193"/>
    <mergeCell ref="R192:R193"/>
    <mergeCell ref="S192:S193"/>
    <mergeCell ref="Q194:Q195"/>
    <mergeCell ref="R194:R195"/>
    <mergeCell ref="S194:S195"/>
    <mergeCell ref="Q196:Q197"/>
    <mergeCell ref="R196:R197"/>
    <mergeCell ref="S196:S197"/>
    <mergeCell ref="Q198:Q199"/>
    <mergeCell ref="R198:R199"/>
    <mergeCell ref="S198:S199"/>
    <mergeCell ref="Q200:Q201"/>
    <mergeCell ref="R200:R201"/>
    <mergeCell ref="S200:S201"/>
    <mergeCell ref="S224:S225"/>
    <mergeCell ref="Q226:Q227"/>
    <mergeCell ref="R226:R227"/>
    <mergeCell ref="S226:S227"/>
    <mergeCell ref="Q208:Q209"/>
    <mergeCell ref="R208:R209"/>
    <mergeCell ref="S208:S209"/>
    <mergeCell ref="Q210:Q211"/>
    <mergeCell ref="R210:R211"/>
    <mergeCell ref="S210:S211"/>
    <mergeCell ref="Q212:Q213"/>
    <mergeCell ref="R212:R213"/>
    <mergeCell ref="S212:S213"/>
    <mergeCell ref="Q214:Q215"/>
    <mergeCell ref="R214:R215"/>
    <mergeCell ref="S214:S215"/>
    <mergeCell ref="Q216:Q217"/>
    <mergeCell ref="R216:R217"/>
    <mergeCell ref="S216:S217"/>
    <mergeCell ref="Q218:Q219"/>
    <mergeCell ref="R218:R219"/>
    <mergeCell ref="S218:S219"/>
    <mergeCell ref="Q228:Q229"/>
    <mergeCell ref="R228:R229"/>
    <mergeCell ref="S228:S229"/>
    <mergeCell ref="Q60:Q61"/>
    <mergeCell ref="R60:R61"/>
    <mergeCell ref="S60:S61"/>
    <mergeCell ref="Q62:Q63"/>
    <mergeCell ref="R62:R63"/>
    <mergeCell ref="S62:S63"/>
    <mergeCell ref="Q64:Q65"/>
    <mergeCell ref="R64:R65"/>
    <mergeCell ref="S64:S65"/>
    <mergeCell ref="Q66:Q67"/>
    <mergeCell ref="R66:R67"/>
    <mergeCell ref="S66:S67"/>
    <mergeCell ref="Q68:Q69"/>
    <mergeCell ref="R68:R69"/>
    <mergeCell ref="S68:S69"/>
    <mergeCell ref="Q70:Q71"/>
    <mergeCell ref="Q202:Q203"/>
    <mergeCell ref="R202:R203"/>
    <mergeCell ref="S202:S203"/>
    <mergeCell ref="Q204:Q205"/>
    <mergeCell ref="S86:S87"/>
    <mergeCell ref="Q220:Q221"/>
    <mergeCell ref="R220:R221"/>
    <mergeCell ref="S220:S221"/>
    <mergeCell ref="Q222:Q223"/>
    <mergeCell ref="R222:R223"/>
    <mergeCell ref="S222:S223"/>
    <mergeCell ref="Q224:Q225"/>
    <mergeCell ref="R224:R225"/>
  </mergeCells>
  <phoneticPr fontId="7" type="noConversion"/>
  <conditionalFormatting sqref="E8">
    <cfRule type="cellIs" dxfId="105" priority="105" operator="equal">
      <formula>" Herstellername und Typbezeichnung"</formula>
    </cfRule>
  </conditionalFormatting>
  <conditionalFormatting sqref="E10">
    <cfRule type="cellIs" dxfId="104" priority="104" operator="equal">
      <formula>" Hersteller, Aufbaubezeichnung"</formula>
    </cfRule>
  </conditionalFormatting>
  <conditionalFormatting sqref="E13">
    <cfRule type="cellIs" dxfId="103" priority="9" operator="equal">
      <formula>" Hersteller, Artikelbezeichnung und Artikel-Nr"</formula>
    </cfRule>
  </conditionalFormatting>
  <conditionalFormatting sqref="E21">
    <cfRule type="cellIs" dxfId="102" priority="166" operator="equal">
      <formula>" Hersteller, Artikelbezeichnung und Artikel-Nr"</formula>
    </cfRule>
  </conditionalFormatting>
  <conditionalFormatting sqref="E23">
    <cfRule type="cellIs" dxfId="101" priority="14" operator="equal">
      <formula>" Hersteller, Artikelbezeichnung und Artikel-Nr"</formula>
    </cfRule>
  </conditionalFormatting>
  <conditionalFormatting sqref="E25">
    <cfRule type="cellIs" dxfId="100" priority="13" operator="equal">
      <formula>" Hersteller, Artikelbezeichnung und Artikel-Nr"</formula>
    </cfRule>
  </conditionalFormatting>
  <conditionalFormatting sqref="E27">
    <cfRule type="cellIs" dxfId="99" priority="12" operator="equal">
      <formula>" Hersteller, Artikelbezeichnung und Artikel-Nr"</formula>
    </cfRule>
  </conditionalFormatting>
  <conditionalFormatting sqref="E29">
    <cfRule type="cellIs" dxfId="98" priority="11" operator="equal">
      <formula>" Hersteller, Artikelbezeichnung und Artikel-Nr"</formula>
    </cfRule>
  </conditionalFormatting>
  <conditionalFormatting sqref="E31">
    <cfRule type="cellIs" dxfId="97" priority="10" operator="equal">
      <formula>" Hersteller, Artikelbezeichnung und Artikel-Nr"</formula>
    </cfRule>
  </conditionalFormatting>
  <conditionalFormatting sqref="E33">
    <cfRule type="cellIs" dxfId="96" priority="165" operator="equal">
      <formula>" Hersteller, Artikelbezeichnung und Artikel-Nr"</formula>
    </cfRule>
  </conditionalFormatting>
  <conditionalFormatting sqref="E35">
    <cfRule type="cellIs" dxfId="95" priority="164" operator="equal">
      <formula>" Hersteller, Artikelbezeichnung und Artikel-Nr"</formula>
    </cfRule>
  </conditionalFormatting>
  <conditionalFormatting sqref="E37">
    <cfRule type="cellIs" dxfId="94" priority="8" operator="equal">
      <formula>" Hersteller, Artikelbezeichnung und Artikel-Nr"</formula>
    </cfRule>
  </conditionalFormatting>
  <conditionalFormatting sqref="E39">
    <cfRule type="cellIs" dxfId="93" priority="7" operator="equal">
      <formula>" Hersteller, Artikelbezeichnung und Artikel-Nr"</formula>
    </cfRule>
  </conditionalFormatting>
  <conditionalFormatting sqref="E41">
    <cfRule type="cellIs" dxfId="92" priority="6" operator="equal">
      <formula>" Hersteller, Artikelbezeichnung und Artikel-Nr"</formula>
    </cfRule>
  </conditionalFormatting>
  <conditionalFormatting sqref="E43">
    <cfRule type="cellIs" dxfId="91" priority="5" operator="equal">
      <formula>" Hersteller, Artikelbezeichnung und Artikel-Nr"</formula>
    </cfRule>
  </conditionalFormatting>
  <conditionalFormatting sqref="E45">
    <cfRule type="cellIs" dxfId="90" priority="4" operator="equal">
      <formula>" Hersteller, Artikelbezeichnung und Artikel-Nr"</formula>
    </cfRule>
  </conditionalFormatting>
  <conditionalFormatting sqref="E47">
    <cfRule type="cellIs" dxfId="89" priority="163" operator="equal">
      <formula>" Hersteller, Artikelbezeichnung und Artikel-Nr"</formula>
    </cfRule>
  </conditionalFormatting>
  <conditionalFormatting sqref="E49">
    <cfRule type="cellIs" dxfId="88" priority="162" operator="equal">
      <formula>" Hersteller, Artikelbezeichnung und Artikel-Nr"</formula>
    </cfRule>
  </conditionalFormatting>
  <conditionalFormatting sqref="E51">
    <cfRule type="cellIs" dxfId="87" priority="3" operator="equal">
      <formula>" Hersteller, Artikelbezeichnung und Artikel-Nr"</formula>
    </cfRule>
  </conditionalFormatting>
  <conditionalFormatting sqref="E53">
    <cfRule type="cellIs" dxfId="86" priority="2" operator="equal">
      <formula>" Hersteller, Artikelbezeichnung und Artikel-Nr"</formula>
    </cfRule>
  </conditionalFormatting>
  <conditionalFormatting sqref="E55">
    <cfRule type="cellIs" dxfId="85" priority="161" operator="equal">
      <formula>" Hersteller, Artikelbezeichnung und Artikel-Nr"</formula>
    </cfRule>
  </conditionalFormatting>
  <conditionalFormatting sqref="E58">
    <cfRule type="cellIs" dxfId="84" priority="160" operator="equal">
      <formula>" Hersteller, Artikelbezeichnung und Artikel-Nr"</formula>
    </cfRule>
  </conditionalFormatting>
  <conditionalFormatting sqref="E61">
    <cfRule type="cellIs" dxfId="83" priority="159" operator="equal">
      <formula>" Hersteller, Artikelbezeichnung und Artikel-Nr"</formula>
    </cfRule>
  </conditionalFormatting>
  <conditionalFormatting sqref="E63">
    <cfRule type="cellIs" dxfId="82" priority="158" operator="equal">
      <formula>" Hersteller, Artikelbezeichnung und Artikel-Nr"</formula>
    </cfRule>
  </conditionalFormatting>
  <conditionalFormatting sqref="E65">
    <cfRule type="cellIs" dxfId="81" priority="157" operator="equal">
      <formula>" Hersteller, Artikelbezeichnung und Artikel-Nr"</formula>
    </cfRule>
  </conditionalFormatting>
  <conditionalFormatting sqref="E67">
    <cfRule type="cellIs" dxfId="80" priority="156" operator="equal">
      <formula>" Hersteller, Artikelbezeichnung und Artikel-Nr"</formula>
    </cfRule>
  </conditionalFormatting>
  <conditionalFormatting sqref="E69">
    <cfRule type="cellIs" dxfId="79" priority="155" operator="equal">
      <formula>" Hersteller, Artikelbezeichnung und Artikel-Nr"</formula>
    </cfRule>
  </conditionalFormatting>
  <conditionalFormatting sqref="E71">
    <cfRule type="cellIs" dxfId="78" priority="154" operator="equal">
      <formula>" Hersteller, Artikelbezeichnung und Artikel-Nr"</formula>
    </cfRule>
  </conditionalFormatting>
  <conditionalFormatting sqref="E73">
    <cfRule type="cellIs" dxfId="77" priority="153" operator="equal">
      <formula>" Hersteller, Artikelbezeichnung und Artikel-Nr"</formula>
    </cfRule>
  </conditionalFormatting>
  <conditionalFormatting sqref="E75">
    <cfRule type="cellIs" dxfId="76" priority="152" operator="equal">
      <formula>" Hersteller, Artikelbezeichnung und Artikel-Nr"</formula>
    </cfRule>
  </conditionalFormatting>
  <conditionalFormatting sqref="E77">
    <cfRule type="cellIs" dxfId="75" priority="151" operator="equal">
      <formula>" Hersteller, Artikelbezeichnung und Artikel-Nr"</formula>
    </cfRule>
  </conditionalFormatting>
  <conditionalFormatting sqref="E79">
    <cfRule type="cellIs" dxfId="74" priority="150" operator="equal">
      <formula>" Hersteller, Artikelbezeichnung und Artikel-Nr"</formula>
    </cfRule>
  </conditionalFormatting>
  <conditionalFormatting sqref="E81">
    <cfRule type="cellIs" dxfId="73" priority="149" operator="equal">
      <formula>" Hersteller, Artikelbezeichnung und Artikel-Nr"</formula>
    </cfRule>
  </conditionalFormatting>
  <conditionalFormatting sqref="E83">
    <cfRule type="cellIs" dxfId="72" priority="148" operator="equal">
      <formula>" Hersteller, Artikelbezeichnung und Artikel-Nr"</formula>
    </cfRule>
  </conditionalFormatting>
  <conditionalFormatting sqref="E85">
    <cfRule type="cellIs" dxfId="71" priority="147" operator="equal">
      <formula>" Hersteller, Artikelbezeichnung und Artikel-Nr"</formula>
    </cfRule>
  </conditionalFormatting>
  <conditionalFormatting sqref="E87">
    <cfRule type="cellIs" dxfId="70" priority="146" operator="equal">
      <formula>" Hersteller, Artikelbezeichnung und Artikel-Nr"</formula>
    </cfRule>
  </conditionalFormatting>
  <conditionalFormatting sqref="E90">
    <cfRule type="cellIs" dxfId="69" priority="145" operator="equal">
      <formula>" Hersteller, Artikelbezeichnung und Artikel-Nr"</formula>
    </cfRule>
  </conditionalFormatting>
  <conditionalFormatting sqref="E92">
    <cfRule type="cellIs" dxfId="68" priority="144" operator="equal">
      <formula>" Hersteller, Artikelbezeichnung und Artikel-Nr"</formula>
    </cfRule>
  </conditionalFormatting>
  <conditionalFormatting sqref="E94">
    <cfRule type="cellIs" dxfId="67" priority="143" operator="equal">
      <formula>" Hersteller, Artikelbezeichnung und Artikel-Nr"</formula>
    </cfRule>
  </conditionalFormatting>
  <conditionalFormatting sqref="E96">
    <cfRule type="cellIs" dxfId="66" priority="142" operator="equal">
      <formula>" Hersteller, Artikelbezeichnung und Artikel-Nr"</formula>
    </cfRule>
  </conditionalFormatting>
  <conditionalFormatting sqref="E98">
    <cfRule type="cellIs" dxfId="65" priority="141" operator="equal">
      <formula>" Hersteller, Artikelbezeichnung und Artikel-Nr"</formula>
    </cfRule>
  </conditionalFormatting>
  <conditionalFormatting sqref="E101">
    <cfRule type="cellIs" dxfId="64" priority="140" operator="equal">
      <formula>" Hersteller, Artikelbezeichnung und Artikel-Nr"</formula>
    </cfRule>
  </conditionalFormatting>
  <conditionalFormatting sqref="E104">
    <cfRule type="cellIs" dxfId="63" priority="139" operator="equal">
      <formula>" Hersteller, Artikelbezeichnung und Artikel-Nr"</formula>
    </cfRule>
  </conditionalFormatting>
  <conditionalFormatting sqref="E106">
    <cfRule type="cellIs" dxfId="62" priority="138" operator="equal">
      <formula>" Hersteller, Artikelbezeichnung und Artikel-Nr"</formula>
    </cfRule>
  </conditionalFormatting>
  <conditionalFormatting sqref="E108">
    <cfRule type="cellIs" dxfId="61" priority="137" operator="equal">
      <formula>" Hersteller, Artikelbezeichnung und Artikel-Nr"</formula>
    </cfRule>
  </conditionalFormatting>
  <conditionalFormatting sqref="E110">
    <cfRule type="cellIs" dxfId="60" priority="136" operator="equal">
      <formula>" Hersteller, Artikelbezeichnung und Artikel-Nr"</formula>
    </cfRule>
  </conditionalFormatting>
  <conditionalFormatting sqref="E112">
    <cfRule type="cellIs" dxfId="59" priority="135" operator="equal">
      <formula>" Hersteller, Artikelbezeichnung und Artikel-Nr"</formula>
    </cfRule>
  </conditionalFormatting>
  <conditionalFormatting sqref="E114">
    <cfRule type="cellIs" dxfId="58" priority="134" operator="equal">
      <formula>" Hersteller, Artikelbezeichnung und Artikel-Nr"</formula>
    </cfRule>
  </conditionalFormatting>
  <conditionalFormatting sqref="E119">
    <cfRule type="cellIs" dxfId="57" priority="133" operator="equal">
      <formula>" Hersteller, Artikelbezeichnung und Artikel-Nr"</formula>
    </cfRule>
  </conditionalFormatting>
  <conditionalFormatting sqref="E121">
    <cfRule type="cellIs" dxfId="56" priority="132" operator="equal">
      <formula>" Hersteller, Artikelbezeichnung und Artikel-Nr"</formula>
    </cfRule>
  </conditionalFormatting>
  <conditionalFormatting sqref="E123">
    <cfRule type="cellIs" dxfId="55" priority="131" operator="equal">
      <formula>" Hersteller, Artikelbezeichnung und Artikel-Nr"</formula>
    </cfRule>
  </conditionalFormatting>
  <conditionalFormatting sqref="E125">
    <cfRule type="cellIs" dxfId="54" priority="130" operator="equal">
      <formula>" Hersteller, Artikelbezeichnung und Artikel-Nr"</formula>
    </cfRule>
  </conditionalFormatting>
  <conditionalFormatting sqref="E127">
    <cfRule type="cellIs" dxfId="53" priority="129" operator="equal">
      <formula>" Hersteller, Artikelbezeichnung und Artikel-Nr"</formula>
    </cfRule>
  </conditionalFormatting>
  <conditionalFormatting sqref="E129">
    <cfRule type="cellIs" dxfId="52" priority="128" operator="equal">
      <formula>" Hersteller, Artikelbezeichnung und Artikel-Nr"</formula>
    </cfRule>
  </conditionalFormatting>
  <conditionalFormatting sqref="E131">
    <cfRule type="cellIs" dxfId="51" priority="127" operator="equal">
      <formula>" Hersteller, Artikelbezeichnung und Artikel-Nr"</formula>
    </cfRule>
  </conditionalFormatting>
  <conditionalFormatting sqref="E133">
    <cfRule type="cellIs" dxfId="50" priority="126" operator="equal">
      <formula>" Hersteller, Artikelbezeichnung und Artikel-Nr"</formula>
    </cfRule>
  </conditionalFormatting>
  <conditionalFormatting sqref="E135">
    <cfRule type="cellIs" dxfId="49" priority="125" operator="equal">
      <formula>" Hersteller, Artikelbezeichnung und Artikel-Nr"</formula>
    </cfRule>
  </conditionalFormatting>
  <conditionalFormatting sqref="E137">
    <cfRule type="cellIs" dxfId="48" priority="124" operator="equal">
      <formula>" Hersteller, Artikelbezeichnung und Artikel-Nr"</formula>
    </cfRule>
  </conditionalFormatting>
  <conditionalFormatting sqref="E139">
    <cfRule type="cellIs" dxfId="47" priority="123" operator="equal">
      <formula>" Hersteller, Artikelbezeichnung und Artikel-Nr"</formula>
    </cfRule>
  </conditionalFormatting>
  <conditionalFormatting sqref="E141">
    <cfRule type="cellIs" dxfId="46" priority="122" operator="equal">
      <formula>" Hersteller, Artikelbezeichnung und Artikel-Nr"</formula>
    </cfRule>
  </conditionalFormatting>
  <conditionalFormatting sqref="E144">
    <cfRule type="cellIs" dxfId="45" priority="121" operator="equal">
      <formula>" Hersteller, Artikelbezeichnung und Artikel-Nr"</formula>
    </cfRule>
  </conditionalFormatting>
  <conditionalFormatting sqref="E146">
    <cfRule type="cellIs" dxfId="44" priority="120" operator="equal">
      <formula>" Hersteller, Artikelbezeichnung und Artikel-Nr"</formula>
    </cfRule>
  </conditionalFormatting>
  <conditionalFormatting sqref="E148">
    <cfRule type="cellIs" dxfId="43" priority="119" operator="equal">
      <formula>" Hersteller, Artikelbezeichnung und Artikel-Nr"</formula>
    </cfRule>
  </conditionalFormatting>
  <conditionalFormatting sqref="E150">
    <cfRule type="cellIs" dxfId="42" priority="118" operator="equal">
      <formula>" Hersteller, Artikelbezeichnung und Artikel-Nr"</formula>
    </cfRule>
  </conditionalFormatting>
  <conditionalFormatting sqref="E152">
    <cfRule type="cellIs" dxfId="41" priority="117" operator="equal">
      <formula>" Hersteller, Artikelbezeichnung und Artikel-Nr"</formula>
    </cfRule>
  </conditionalFormatting>
  <conditionalFormatting sqref="E154">
    <cfRule type="cellIs" dxfId="40" priority="116" operator="equal">
      <formula>" Hersteller, Artikelbezeichnung und Artikel-Nr"</formula>
    </cfRule>
  </conditionalFormatting>
  <conditionalFormatting sqref="E156">
    <cfRule type="cellIs" dxfId="39" priority="115" operator="equal">
      <formula>" Hersteller, Artikelbezeichnung und Artikel-Nr"</formula>
    </cfRule>
  </conditionalFormatting>
  <conditionalFormatting sqref="E158">
    <cfRule type="cellIs" dxfId="38" priority="114" operator="equal">
      <formula>" Hersteller, Artikelbezeichnung und Artikel-Nr"</formula>
    </cfRule>
  </conditionalFormatting>
  <conditionalFormatting sqref="E160">
    <cfRule type="cellIs" dxfId="37" priority="113" operator="equal">
      <formula>" Hersteller, Artikelbezeichnung und Artikel-Nr"</formula>
    </cfRule>
  </conditionalFormatting>
  <conditionalFormatting sqref="E162">
    <cfRule type="cellIs" dxfId="36" priority="112" operator="equal">
      <formula>" Hersteller, Artikelbezeichnung und Artikel-Nr"</formula>
    </cfRule>
  </conditionalFormatting>
  <conditionalFormatting sqref="E164">
    <cfRule type="cellIs" dxfId="35" priority="111" operator="equal">
      <formula>" Hersteller, Artikelbezeichnung und Artikel-Nr"</formula>
    </cfRule>
  </conditionalFormatting>
  <conditionalFormatting sqref="E166">
    <cfRule type="cellIs" dxfId="34" priority="109" operator="equal">
      <formula>" Hersteller, Artikelbezeichnung und Artikel-Nr"</formula>
    </cfRule>
  </conditionalFormatting>
  <conditionalFormatting sqref="E169">
    <cfRule type="cellIs" dxfId="33" priority="108" operator="equal">
      <formula>" Hersteller, Artikelbezeichnung und Artikel-Nr"</formula>
    </cfRule>
  </conditionalFormatting>
  <conditionalFormatting sqref="E171">
    <cfRule type="cellIs" dxfId="32" priority="107" operator="equal">
      <formula>" Hersteller, Artikelbezeichnung und Artikel-Nr"</formula>
    </cfRule>
  </conditionalFormatting>
  <conditionalFormatting sqref="E173">
    <cfRule type="cellIs" dxfId="31" priority="106" operator="equal">
      <formula>" Hersteller, Artikelbezeichnung und Artikel-Nr"</formula>
    </cfRule>
  </conditionalFormatting>
  <conditionalFormatting sqref="E177">
    <cfRule type="cellIs" dxfId="30" priority="89" operator="equal">
      <formula>" Hersteller und Produktbezeichnung"</formula>
    </cfRule>
  </conditionalFormatting>
  <conditionalFormatting sqref="E179">
    <cfRule type="cellIs" dxfId="29" priority="1" operator="equal">
      <formula>" Hersteller und Produktbezeichnung"</formula>
    </cfRule>
  </conditionalFormatting>
  <conditionalFormatting sqref="E181">
    <cfRule type="cellIs" dxfId="28" priority="88" operator="equal">
      <formula>" Hersteller und Produktbezeichnung"</formula>
    </cfRule>
  </conditionalFormatting>
  <conditionalFormatting sqref="E183">
    <cfRule type="cellIs" dxfId="27" priority="87" operator="equal">
      <formula>" Hersteller und Produktbezeichnung"</formula>
    </cfRule>
  </conditionalFormatting>
  <conditionalFormatting sqref="E185">
    <cfRule type="cellIs" dxfId="26" priority="86" operator="equal">
      <formula>" Hersteller und Produktbezeichnung"</formula>
    </cfRule>
  </conditionalFormatting>
  <conditionalFormatting sqref="E187">
    <cfRule type="cellIs" dxfId="25" priority="85" operator="equal">
      <formula>" Hersteller und Produktbezeichnung"</formula>
    </cfRule>
  </conditionalFormatting>
  <conditionalFormatting sqref="E189 E191 E193 E195 E197 E199 E201">
    <cfRule type="cellIs" dxfId="24" priority="93" operator="equal">
      <formula>" Preisneutral? dann hier [ohne Mehrkosten] eintragen!"</formula>
    </cfRule>
  </conditionalFormatting>
  <conditionalFormatting sqref="E203">
    <cfRule type="cellIs" dxfId="23" priority="94" operator="equal">
      <formula>" Preisneutral? dann hier [ohne Mehrkosten] eintragen!"</formula>
    </cfRule>
  </conditionalFormatting>
  <conditionalFormatting sqref="E205">
    <cfRule type="cellIs" dxfId="22" priority="95" operator="equal">
      <formula>" Preisneutral? dann hier [ohne Mehrkosten] eintragen!"</formula>
    </cfRule>
  </conditionalFormatting>
  <conditionalFormatting sqref="E207">
    <cfRule type="cellIs" dxfId="21" priority="96" operator="equal">
      <formula>" Preisneutral? dann hier [ohne Mehrkosten] eintragen!"</formula>
    </cfRule>
  </conditionalFormatting>
  <conditionalFormatting sqref="E209 E211 E213">
    <cfRule type="cellIs" dxfId="20" priority="97" operator="equal">
      <formula>" Preisneutral? dann hier [ohne Mehrkosten] eintragen!"</formula>
    </cfRule>
  </conditionalFormatting>
  <conditionalFormatting sqref="E215 E217 E219">
    <cfRule type="cellIs" dxfId="19" priority="98" operator="equal">
      <formula>" Preisneutral? dann hier [ohne Mehrkosten] eintragen!"</formula>
    </cfRule>
  </conditionalFormatting>
  <conditionalFormatting sqref="E221">
    <cfRule type="cellIs" dxfId="18" priority="92" operator="equal">
      <formula>" Preisneutral? dann hier [ohne Mehrkosten] eintragen!"</formula>
    </cfRule>
  </conditionalFormatting>
  <conditionalFormatting sqref="E223">
    <cfRule type="cellIs" dxfId="17" priority="91" operator="equal">
      <formula>" Preisneutral? dann hier [ohne Mehrkosten] eintragen!"</formula>
    </cfRule>
  </conditionalFormatting>
  <conditionalFormatting sqref="E225">
    <cfRule type="cellIs" dxfId="16" priority="90" operator="equal">
      <formula>" Preisneutral? dann hier [ohne Mehrkosten] eintragen!"</formula>
    </cfRule>
  </conditionalFormatting>
  <conditionalFormatting sqref="E227">
    <cfRule type="cellIs" dxfId="15" priority="16" operator="equal">
      <formula>" Hersteller und Produktbezeichnung"</formula>
    </cfRule>
  </conditionalFormatting>
  <conditionalFormatting sqref="E229">
    <cfRule type="cellIs" dxfId="14" priority="84" operator="equal">
      <formula>" Hersteller und Produktbezeichnung"</formula>
    </cfRule>
  </conditionalFormatting>
  <conditionalFormatting sqref="I12:I21">
    <cfRule type="cellIs" dxfId="13" priority="17" operator="equal">
      <formula>" ?"</formula>
    </cfRule>
  </conditionalFormatting>
  <conditionalFormatting sqref="I32:I35">
    <cfRule type="cellIs" dxfId="12" priority="22" operator="equal">
      <formula>" ?"</formula>
    </cfRule>
  </conditionalFormatting>
  <conditionalFormatting sqref="I46:I49">
    <cfRule type="cellIs" dxfId="11" priority="24" operator="equal">
      <formula>" ?"</formula>
    </cfRule>
  </conditionalFormatting>
  <conditionalFormatting sqref="I54:I55">
    <cfRule type="cellIs" dxfId="10" priority="26" operator="equal">
      <formula>" ?"</formula>
    </cfRule>
  </conditionalFormatting>
  <conditionalFormatting sqref="I57:I58">
    <cfRule type="cellIs" dxfId="9" priority="27" operator="equal">
      <formula>" ?"</formula>
    </cfRule>
  </conditionalFormatting>
  <conditionalFormatting sqref="I60:I87">
    <cfRule type="cellIs" dxfId="8" priority="28" operator="equal">
      <formula>" ?"</formula>
    </cfRule>
  </conditionalFormatting>
  <conditionalFormatting sqref="I89:I98">
    <cfRule type="cellIs" dxfId="7" priority="42" operator="equal">
      <formula>" ?"</formula>
    </cfRule>
  </conditionalFormatting>
  <conditionalFormatting sqref="I100:I101">
    <cfRule type="cellIs" dxfId="6" priority="47" operator="equal">
      <formula>" ?"</formula>
    </cfRule>
  </conditionalFormatting>
  <conditionalFormatting sqref="I103:I116">
    <cfRule type="cellIs" dxfId="5" priority="48" operator="equal">
      <formula>" ?"</formula>
    </cfRule>
  </conditionalFormatting>
  <conditionalFormatting sqref="I118:I141">
    <cfRule type="cellIs" dxfId="4" priority="55" operator="equal">
      <formula>" ?"</formula>
    </cfRule>
  </conditionalFormatting>
  <conditionalFormatting sqref="I143:I166">
    <cfRule type="cellIs" dxfId="3" priority="67" operator="equal">
      <formula>" ?"</formula>
    </cfRule>
  </conditionalFormatting>
  <conditionalFormatting sqref="I168:I173">
    <cfRule type="cellIs" dxfId="2" priority="80" operator="equal">
      <formula>" ?"</formula>
    </cfRule>
  </conditionalFormatting>
  <conditionalFormatting sqref="I176:I181">
    <cfRule type="cellIs" dxfId="1" priority="83" operator="equal">
      <formula>" ?"</formula>
    </cfRule>
  </conditionalFormatting>
  <conditionalFormatting sqref="I226:I227">
    <cfRule type="cellIs" dxfId="0" priority="15" operator="equal">
      <formula>" ?"</formula>
    </cfRule>
  </conditionalFormatting>
  <dataValidations xWindow="586" yWindow="528" count="1">
    <dataValidation allowBlank="1" showInputMessage="1" showErrorMessage="1" promptTitle="Masse in kg" prompt="Hier ist die Angabe der Leermasse vom Fahrgestell gefordert" sqref="G7:G8" xr:uid="{5D5CA754-C02E-434C-8A68-B08A12472D36}"/>
  </dataValidations>
  <pageMargins left="0.23622047244094491" right="0.23622047244094491" top="0.43307086614173229" bottom="0.62992125984251968" header="0.31496062992125984" footer="0.31496062992125984"/>
  <pageSetup paperSize="9" scale="68" fitToHeight="15" orientation="landscape" r:id="rId1"/>
  <headerFooter>
    <oddFooter>&amp;L&amp;F&amp;CSeite &amp;P von &amp;N&amp;RStand: 02.06.2026</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DLK_02.06.2026</vt:lpstr>
      <vt:lpstr>DLK_02.06.2026!Druckbereich</vt:lpstr>
      <vt:lpstr>DLK_02.06.2026!Drucktitel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2026-06-19T13:15:18Z</dcterms:modified>
</cp:coreProperties>
</file>