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zdpolv\zdpolvzbtl1\2026\26-xxxx Drehleitern\02 Unterlagen FB\Unterlagen an V42\"/>
    </mc:Choice>
  </mc:AlternateContent>
  <xr:revisionPtr revIDLastSave="0" documentId="13_ncr:1_{8E7805AB-3CB2-4E59-B872-113330404A45}" xr6:coauthVersionLast="47" xr6:coauthVersionMax="47" xr10:uidLastSave="{00000000-0000-0000-0000-000000000000}"/>
  <bookViews>
    <workbookView xWindow="-120" yWindow="-120" windowWidth="29040" windowHeight="15720" xr2:uid="{00000000-000D-0000-FFFF-FFFF00000000}"/>
  </bookViews>
  <sheets>
    <sheet name="LB DLK23_02.06.2026" sheetId="1" r:id="rId1"/>
  </sheets>
  <externalReferences>
    <externalReference r:id="rId2"/>
  </externalReferences>
  <definedNames>
    <definedName name="_xlnm._FilterDatabase" localSheetId="0" hidden="1">'LB DLK23_02.06.2026'!$A$4:$J$489</definedName>
    <definedName name="_xlnm.Print_Area" localSheetId="0">'LB DLK23_02.06.2026'!$B:$H</definedName>
    <definedName name="_xlnm.Print_Titles" localSheetId="0">'LB DLK23_02.06.2026'!$3:$3</definedName>
    <definedName name="FTyp">[1]Leistungsverzeichnis!$N:$AA</definedName>
    <definedName name="ZLV_LF">[1]Leistungsverzeichnis!$B$3:$AA$1017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32" i="1" l="1"/>
  <c r="B431" i="1"/>
  <c r="I455" i="1" l="1"/>
  <c r="G118" i="1"/>
  <c r="I260" i="1"/>
  <c r="I96" i="1"/>
  <c r="I97" i="1"/>
  <c r="I98" i="1"/>
  <c r="B7" i="1" l="1"/>
  <c r="B8" i="1" s="1"/>
  <c r="B16" i="1" s="1"/>
  <c r="I277" i="1" l="1"/>
  <c r="I433" i="1"/>
  <c r="I306" i="1"/>
  <c r="I461" i="1"/>
  <c r="I460" i="1"/>
  <c r="I459" i="1"/>
  <c r="I458" i="1"/>
  <c r="I247" i="1"/>
  <c r="I244" i="1"/>
  <c r="I243" i="1"/>
  <c r="I245" i="1"/>
  <c r="I330" i="1" l="1"/>
  <c r="I318" i="1"/>
  <c r="I311" i="1"/>
  <c r="I279" i="1"/>
  <c r="I273" i="1"/>
  <c r="I256" i="1"/>
  <c r="I215" i="1" l="1"/>
  <c r="I217" i="1"/>
  <c r="I99" i="1"/>
  <c r="I65" i="1"/>
  <c r="B15" i="1" l="1"/>
  <c r="B14" i="1"/>
  <c r="B10" i="1"/>
  <c r="B13" i="1"/>
  <c r="B11" i="1"/>
  <c r="B9" i="1"/>
  <c r="B12" i="1"/>
  <c r="I58" i="1"/>
  <c r="I483" i="1" l="1"/>
  <c r="I435" i="1"/>
  <c r="I411" i="1"/>
  <c r="I372" i="1"/>
  <c r="I335" i="1"/>
  <c r="I188" i="1"/>
  <c r="I38" i="1"/>
  <c r="I132" i="1" l="1"/>
  <c r="B17" i="1"/>
  <c r="B18" i="1" s="1"/>
  <c r="B19" i="1" s="1"/>
  <c r="E485" i="1"/>
  <c r="C485" i="1" s="1"/>
  <c r="I454" i="1"/>
  <c r="I121" i="1"/>
  <c r="B20" i="1" l="1"/>
  <c r="B21" i="1" s="1"/>
  <c r="B22" i="1" s="1"/>
  <c r="G485" i="1"/>
  <c r="B23" i="1" l="1"/>
  <c r="B24" i="1" s="1"/>
  <c r="B25" i="1" s="1"/>
  <c r="B26" i="1" s="1"/>
  <c r="B27" i="1" s="1"/>
  <c r="B28" i="1" s="1"/>
  <c r="B29" i="1" s="1"/>
  <c r="B30" i="1" s="1"/>
  <c r="B31" i="1" s="1"/>
  <c r="B32" i="1" s="1"/>
  <c r="B33" i="1" s="1"/>
  <c r="B34" i="1" l="1"/>
  <c r="B35" i="1" s="1"/>
  <c r="B36" i="1" s="1"/>
  <c r="B42" i="1" s="1"/>
  <c r="B43" i="1" s="1"/>
  <c r="B44" i="1" s="1"/>
  <c r="B45" i="1" s="1"/>
  <c r="B46" i="1" s="1"/>
  <c r="B47" i="1" s="1"/>
  <c r="B48" i="1" l="1"/>
  <c r="B49" i="1" s="1"/>
  <c r="B50" i="1" s="1"/>
  <c r="B52" i="1" s="1"/>
  <c r="B53" i="1" s="1"/>
  <c r="B54" i="1" s="1"/>
  <c r="B55" i="1" s="1"/>
  <c r="B56" i="1" s="1"/>
  <c r="B57" i="1" s="1"/>
  <c r="B58" i="1" s="1"/>
  <c r="B59" i="1" s="1"/>
  <c r="B60" i="1" s="1"/>
  <c r="B61" i="1" l="1"/>
  <c r="B62" i="1" s="1"/>
  <c r="B64" i="1" s="1"/>
  <c r="B65" i="1" s="1"/>
  <c r="B66" i="1" s="1"/>
  <c r="B67" i="1" s="1"/>
  <c r="B68" i="1" s="1"/>
  <c r="B69" i="1" s="1"/>
  <c r="B70" i="1" s="1"/>
  <c r="B71" i="1" s="1"/>
  <c r="B73" i="1" l="1"/>
  <c r="B74" i="1" s="1"/>
  <c r="B75" i="1" s="1"/>
  <c r="B76" i="1" s="1"/>
  <c r="B77" i="1" s="1"/>
  <c r="B78" i="1" s="1"/>
  <c r="B79" i="1" s="1"/>
  <c r="B80" i="1" s="1"/>
  <c r="B81" i="1" s="1"/>
  <c r="B82" i="1" s="1"/>
  <c r="B84" i="1" l="1"/>
  <c r="B85" i="1" s="1"/>
  <c r="B86" i="1" l="1"/>
  <c r="B87" i="1" s="1"/>
  <c r="B88" i="1" s="1"/>
  <c r="B89" i="1" l="1"/>
  <c r="B90" i="1" s="1"/>
  <c r="B92" i="1" s="1"/>
  <c r="B93" i="1" s="1"/>
  <c r="B94" i="1" s="1"/>
  <c r="B95" i="1" s="1"/>
  <c r="B96" i="1" l="1"/>
  <c r="B97" i="1" s="1"/>
  <c r="B98" i="1" s="1"/>
  <c r="B99" i="1" s="1"/>
  <c r="B100" i="1" s="1"/>
  <c r="B101" i="1" l="1"/>
  <c r="B102" i="1"/>
  <c r="B103" i="1"/>
  <c r="B104" i="1"/>
  <c r="B105" i="1" s="1"/>
  <c r="B107" i="1" s="1"/>
  <c r="B108" i="1" s="1"/>
  <c r="B109" i="1" s="1"/>
  <c r="B110" i="1" s="1"/>
  <c r="B111" i="1" s="1"/>
  <c r="B112" i="1" s="1"/>
  <c r="B113" i="1" s="1"/>
  <c r="B115" i="1" s="1"/>
  <c r="B116" i="1" l="1"/>
  <c r="B118" i="1" s="1"/>
  <c r="B119" i="1" s="1"/>
  <c r="B120" i="1" s="1"/>
  <c r="B121" i="1" s="1"/>
  <c r="B122" i="1" s="1"/>
  <c r="B124" i="1" s="1"/>
  <c r="B125" i="1" l="1"/>
  <c r="B126" i="1" s="1"/>
  <c r="B127" i="1" s="1"/>
  <c r="B128" i="1" s="1"/>
  <c r="B129" i="1" s="1"/>
  <c r="B130" i="1" s="1"/>
  <c r="B131" i="1" s="1"/>
  <c r="B132" i="1" s="1"/>
  <c r="B133" i="1" s="1"/>
  <c r="B134" i="1" s="1"/>
  <c r="B136" i="1" l="1"/>
  <c r="B137" i="1" s="1"/>
  <c r="B138" i="1" s="1"/>
  <c r="B139" i="1" s="1"/>
  <c r="B140" i="1" s="1"/>
  <c r="B141" i="1" s="1"/>
  <c r="B142" i="1" s="1"/>
  <c r="B143" i="1" s="1"/>
  <c r="B144" i="1" s="1"/>
  <c r="B145" i="1" s="1"/>
  <c r="B146" i="1" s="1"/>
  <c r="B147" i="1" s="1"/>
  <c r="B148" i="1" s="1"/>
  <c r="B149" i="1" s="1"/>
  <c r="B150" i="1" s="1"/>
  <c r="B151" i="1" s="1"/>
  <c r="B152" i="1" s="1"/>
  <c r="B153" i="1" s="1"/>
  <c r="B154" i="1" l="1"/>
  <c r="B155" i="1" s="1"/>
  <c r="B156" i="1" s="1"/>
  <c r="B157" i="1" l="1"/>
  <c r="B158" i="1" s="1"/>
  <c r="B160" i="1" s="1"/>
  <c r="B161" i="1" s="1"/>
  <c r="B162" i="1" s="1"/>
  <c r="B163" i="1" s="1"/>
  <c r="B166" i="1" l="1"/>
  <c r="B167" i="1" s="1"/>
  <c r="B168" i="1" s="1"/>
  <c r="B169" i="1" s="1"/>
  <c r="B170" i="1" s="1"/>
  <c r="B172" i="1" s="1"/>
  <c r="B173" i="1" s="1"/>
  <c r="B174" i="1" s="1"/>
  <c r="B175" i="1" s="1"/>
  <c r="B176" i="1" s="1"/>
  <c r="B177" i="1" s="1"/>
  <c r="B178" i="1" s="1"/>
  <c r="B164" i="1"/>
  <c r="B179" i="1" l="1"/>
  <c r="B180" i="1" s="1"/>
  <c r="B182" i="1" s="1"/>
  <c r="B183" i="1" s="1"/>
  <c r="B184" i="1" s="1"/>
  <c r="B185" i="1" s="1"/>
  <c r="B186" i="1" s="1"/>
  <c r="B192" i="1" l="1"/>
  <c r="B195" i="1" s="1"/>
  <c r="B196" i="1" s="1"/>
  <c r="B197" i="1" s="1"/>
  <c r="B198" i="1" s="1"/>
  <c r="B199" i="1" s="1"/>
  <c r="B200" i="1" s="1"/>
  <c r="B201" i="1" l="1"/>
  <c r="B202" i="1" s="1"/>
  <c r="B204" i="1" s="1"/>
  <c r="B205" i="1" s="1"/>
  <c r="B206" i="1" s="1"/>
  <c r="B207" i="1" s="1"/>
  <c r="B208" i="1" s="1"/>
  <c r="B209" i="1" s="1"/>
  <c r="B210" i="1" s="1"/>
  <c r="B212" i="1" l="1"/>
  <c r="B213" i="1" s="1"/>
  <c r="B214" i="1" s="1"/>
  <c r="B215" i="1" s="1"/>
  <c r="B216" i="1" s="1"/>
  <c r="B217" i="1" s="1"/>
  <c r="B218" i="1" s="1"/>
  <c r="B219" i="1" l="1"/>
  <c r="B220" i="1" s="1"/>
  <c r="B222" i="1" s="1"/>
  <c r="B223" i="1" s="1"/>
  <c r="B224" i="1" s="1"/>
  <c r="B225" i="1" s="1"/>
  <c r="B226" i="1" s="1"/>
  <c r="B227" i="1" s="1"/>
  <c r="B228" i="1" s="1"/>
  <c r="B229" i="1" s="1"/>
  <c r="B230" i="1" s="1"/>
  <c r="B231" i="1" s="1"/>
  <c r="B232" i="1" s="1"/>
  <c r="B233" i="1" s="1"/>
  <c r="B234" i="1" s="1"/>
  <c r="B235" i="1" s="1"/>
  <c r="B236" i="1" s="1"/>
  <c r="B237" i="1" s="1"/>
  <c r="B239" i="1" l="1"/>
  <c r="B240" i="1" s="1"/>
  <c r="B241" i="1" s="1"/>
  <c r="B242" i="1" l="1"/>
  <c r="B243" i="1" s="1"/>
  <c r="B244" i="1" s="1"/>
  <c r="B245" i="1" s="1"/>
  <c r="B246" i="1" l="1"/>
  <c r="B247" i="1" s="1"/>
  <c r="B248" i="1" l="1"/>
  <c r="B249" i="1" s="1"/>
  <c r="B250" i="1" s="1"/>
  <c r="B251" i="1" s="1"/>
  <c r="B252" i="1" s="1"/>
  <c r="B253" i="1" l="1"/>
  <c r="B254" i="1" s="1"/>
  <c r="B255" i="1" s="1"/>
  <c r="B256" i="1" s="1"/>
  <c r="B258" i="1" l="1"/>
  <c r="B259" i="1" s="1"/>
  <c r="B260" i="1" s="1"/>
  <c r="B262" i="1" s="1"/>
  <c r="B263" i="1" s="1"/>
  <c r="B264" i="1" s="1"/>
  <c r="B265" i="1" s="1"/>
  <c r="B266" i="1" s="1"/>
  <c r="B267" i="1" s="1"/>
  <c r="B268" i="1" s="1"/>
  <c r="B269" i="1" s="1"/>
  <c r="B270" i="1" s="1"/>
  <c r="B271" i="1" s="1"/>
  <c r="B272" i="1" s="1"/>
  <c r="B273" i="1" s="1"/>
  <c r="B274" i="1" s="1"/>
  <c r="B275" i="1" s="1"/>
  <c r="B276" i="1" l="1"/>
  <c r="B277" i="1" s="1"/>
  <c r="B279" i="1" s="1"/>
  <c r="B280" i="1" s="1"/>
  <c r="B281" i="1" s="1"/>
  <c r="B282" i="1" s="1"/>
  <c r="B283" i="1" s="1"/>
  <c r="B284" i="1" s="1"/>
  <c r="B286" i="1" s="1"/>
  <c r="B287" i="1" s="1"/>
  <c r="B288" i="1" s="1"/>
  <c r="B289" i="1" s="1"/>
  <c r="B290" i="1" s="1"/>
  <c r="B291" i="1" s="1"/>
  <c r="B292" i="1" s="1"/>
  <c r="B293" i="1" s="1"/>
  <c r="B294" i="1" s="1"/>
  <c r="B295" i="1" s="1"/>
  <c r="B296" i="1" s="1"/>
  <c r="B297" i="1" s="1"/>
  <c r="B298" i="1" s="1"/>
  <c r="B299" i="1" s="1"/>
  <c r="B300" i="1" s="1"/>
  <c r="B301" i="1" s="1"/>
  <c r="B302" i="1" s="1"/>
  <c r="B303" i="1" s="1"/>
  <c r="B305" i="1" s="1"/>
  <c r="B306" i="1" s="1"/>
  <c r="B307" i="1" s="1"/>
  <c r="B308" i="1" s="1"/>
  <c r="B309" i="1" s="1"/>
  <c r="B310" i="1" s="1"/>
  <c r="B311" i="1" s="1"/>
  <c r="B312" i="1" s="1"/>
  <c r="B313" i="1" s="1"/>
  <c r="B314" i="1" s="1"/>
  <c r="B316" i="1" l="1"/>
  <c r="B317" i="1" s="1"/>
  <c r="B318" i="1" s="1"/>
  <c r="B319" i="1" s="1"/>
  <c r="B320" i="1" s="1"/>
  <c r="B321" i="1" s="1"/>
  <c r="B322" i="1" s="1"/>
  <c r="B323" i="1" s="1"/>
  <c r="B324" i="1" s="1"/>
  <c r="B325" i="1" s="1"/>
  <c r="B326" i="1" s="1"/>
  <c r="B327" i="1" s="1"/>
  <c r="B328" i="1" s="1"/>
  <c r="B329" i="1" s="1"/>
  <c r="B330" i="1" s="1"/>
  <c r="B331" i="1" s="1"/>
  <c r="B332" i="1" s="1"/>
  <c r="B315" i="1"/>
  <c r="B333" i="1" l="1"/>
  <c r="B339" i="1" s="1"/>
  <c r="B340" i="1" s="1"/>
  <c r="B341" i="1" s="1"/>
  <c r="B342" i="1" s="1"/>
  <c r="B343" i="1" s="1"/>
  <c r="B344" i="1" s="1"/>
  <c r="B345" i="1" s="1"/>
  <c r="B346" i="1" s="1"/>
  <c r="B347" i="1" s="1"/>
  <c r="B348" i="1" s="1"/>
  <c r="B349" i="1" s="1"/>
  <c r="B350" i="1" s="1"/>
  <c r="B351" i="1" s="1"/>
  <c r="B352" i="1" s="1"/>
  <c r="B353" i="1" s="1"/>
  <c r="B354" i="1" s="1"/>
  <c r="B355" i="1" s="1"/>
  <c r="B356" i="1" s="1"/>
  <c r="B357" i="1" s="1"/>
  <c r="B359" i="1" s="1"/>
  <c r="B360" i="1" s="1"/>
  <c r="B361" i="1" s="1"/>
  <c r="B362" i="1" s="1"/>
  <c r="B363" i="1" s="1"/>
  <c r="B364" i="1" s="1"/>
  <c r="B365" i="1" s="1"/>
  <c r="B366" i="1" s="1"/>
  <c r="B367" i="1" l="1"/>
  <c r="B368" i="1" s="1"/>
  <c r="B369" i="1" s="1"/>
  <c r="B370" i="1" s="1"/>
  <c r="B375" i="1" s="1"/>
  <c r="B376" i="1" l="1"/>
  <c r="B377" i="1" s="1"/>
  <c r="B378" i="1" s="1"/>
  <c r="B379" i="1" s="1"/>
  <c r="B380" i="1" s="1"/>
  <c r="B381" i="1" s="1"/>
  <c r="B382" i="1" s="1"/>
  <c r="B383" i="1" s="1"/>
  <c r="B384" i="1" s="1"/>
  <c r="B385" i="1" s="1"/>
  <c r="B386" i="1" s="1"/>
  <c r="B387" i="1" s="1"/>
  <c r="B388" i="1" s="1"/>
  <c r="B389" i="1" s="1"/>
  <c r="B390" i="1" s="1"/>
  <c r="B391" i="1" s="1"/>
  <c r="B392" i="1" s="1"/>
  <c r="B393" i="1" s="1"/>
  <c r="B394" i="1" s="1"/>
  <c r="B395" i="1" s="1"/>
  <c r="B396" i="1" s="1"/>
  <c r="B397" i="1" s="1"/>
  <c r="B398" i="1" s="1"/>
  <c r="B399" i="1" s="1"/>
  <c r="B400" i="1" s="1"/>
  <c r="B401" i="1" s="1"/>
  <c r="B402" i="1" s="1"/>
  <c r="B403" i="1" s="1"/>
  <c r="B404" i="1" s="1"/>
  <c r="B405" i="1" s="1"/>
  <c r="B406" i="1" s="1"/>
  <c r="B407" i="1" s="1"/>
  <c r="B408" i="1" s="1"/>
  <c r="B409" i="1" s="1"/>
  <c r="B415" i="1" s="1"/>
  <c r="B416" i="1" s="1"/>
  <c r="B417" i="1" s="1"/>
  <c r="B418" i="1" s="1"/>
  <c r="B419" i="1" s="1"/>
  <c r="B420" i="1" s="1"/>
  <c r="B421" i="1" s="1"/>
  <c r="B422" i="1" s="1"/>
  <c r="B423" i="1" s="1"/>
  <c r="B424" i="1" s="1"/>
  <c r="B425" i="1" s="1"/>
  <c r="B426" i="1" s="1"/>
  <c r="B427" i="1" s="1"/>
  <c r="B428" i="1" s="1"/>
  <c r="B429" i="1" s="1"/>
  <c r="B430" i="1" s="1"/>
  <c r="B433" i="1" s="1"/>
  <c r="B439" i="1" s="1"/>
  <c r="B440" i="1" s="1"/>
  <c r="B441" i="1" s="1"/>
  <c r="B442" i="1" l="1"/>
  <c r="B443" i="1" s="1"/>
  <c r="B444" i="1" s="1"/>
  <c r="B445" i="1" l="1"/>
  <c r="B446" i="1" s="1"/>
  <c r="B447" i="1" s="1"/>
  <c r="B448" i="1" s="1"/>
  <c r="B449" i="1" s="1"/>
  <c r="B450" i="1" s="1"/>
  <c r="B452" i="1" s="1"/>
  <c r="B453" i="1" s="1"/>
  <c r="B454" i="1" s="1"/>
  <c r="B455" i="1" s="1"/>
  <c r="B458" i="1" s="1"/>
  <c r="B459" i="1" s="1"/>
  <c r="B460" i="1" s="1"/>
  <c r="B461" i="1" s="1"/>
  <c r="B463" i="1" s="1"/>
  <c r="B464" i="1" l="1"/>
  <c r="B465" i="1" s="1"/>
  <c r="B466" i="1" l="1"/>
  <c r="B467" i="1" s="1"/>
  <c r="B468" i="1" s="1"/>
  <c r="B469" i="1" s="1"/>
  <c r="B470" i="1" s="1"/>
  <c r="B471" i="1" s="1"/>
  <c r="B472" i="1" s="1"/>
  <c r="B473" i="1" s="1"/>
  <c r="B475" i="1" s="1"/>
  <c r="B476" i="1" s="1"/>
  <c r="B477" i="1" s="1"/>
  <c r="B478" i="1" s="1"/>
  <c r="B479" i="1" s="1"/>
  <c r="B480" i="1" l="1"/>
  <c r="B481" i="1" s="1"/>
</calcChain>
</file>

<file path=xl/sharedStrings.xml><?xml version="1.0" encoding="utf-8"?>
<sst xmlns="http://schemas.openxmlformats.org/spreadsheetml/2006/main" count="1649" uniqueCount="602">
  <si>
    <t>Leistungsbeschreibung</t>
  </si>
  <si>
    <t>Form</t>
  </si>
  <si>
    <t>Nr.</t>
  </si>
  <si>
    <t>Text</t>
  </si>
  <si>
    <t>KG</t>
  </si>
  <si>
    <t>SG14</t>
  </si>
  <si>
    <t>1.</t>
  </si>
  <si>
    <t>Allgemeine Grundlagen</t>
  </si>
  <si>
    <t>X</t>
  </si>
  <si>
    <t>G</t>
  </si>
  <si>
    <t>?</t>
  </si>
  <si>
    <t>Fahrzeug-
gesamthöhe in mm:</t>
  </si>
  <si>
    <t>Alle Mindestforderungen der DIN EN 1846 Teil 1 - 3 in der zum Zeitpunkt der Angebotsabgabe gültigen Fassung sind einzuhalten.</t>
  </si>
  <si>
    <t>Alle ortsveränderlichen elektrischen Betriebsmittel entsprechen § 29 Abs. 1 DGUV Vorschrift 49.</t>
  </si>
  <si>
    <t>SG8</t>
  </si>
  <si>
    <r>
      <rPr>
        <sz val="18"/>
        <color theme="4" tint="0.79998168889431442"/>
        <rFont val="Arial"/>
        <family val="2"/>
      </rPr>
      <t>0</t>
    </r>
    <r>
      <rPr>
        <sz val="18"/>
        <rFont val="Arial"/>
        <family val="2"/>
      </rPr>
      <t>!</t>
    </r>
    <r>
      <rPr>
        <sz val="18"/>
        <color theme="4" tint="0.79998168889431442"/>
        <rFont val="Arial"/>
        <family val="2"/>
      </rPr>
      <t>1</t>
    </r>
  </si>
  <si>
    <t>Die mit einem "G" gekennzeichneten Grundanforderungen der Gruppe 1 müssen vollständig erfüllt werden.</t>
  </si>
  <si>
    <t>Werden voll erfüllt:</t>
  </si>
  <si>
    <t>2.</t>
  </si>
  <si>
    <t>Fahrgestell</t>
  </si>
  <si>
    <t>SG12</t>
  </si>
  <si>
    <t>2.0</t>
  </si>
  <si>
    <t>I</t>
  </si>
  <si>
    <t>Typbezeichnung vom Fahrgestell</t>
  </si>
  <si>
    <t>Angabe der Technisch zulässigen Gesamtmasse vom Fahrgestell</t>
  </si>
  <si>
    <t>in kg:</t>
  </si>
  <si>
    <t>Angabe der Technisch zulässigen Gesamtmasse der Vorderachse</t>
  </si>
  <si>
    <t>Angabe der Technisch zulässigen Gesamtmasse der Hinterachse</t>
  </si>
  <si>
    <t>in mm:</t>
  </si>
  <si>
    <t>in m:</t>
  </si>
  <si>
    <t>2.1</t>
  </si>
  <si>
    <t>Motor</t>
  </si>
  <si>
    <t>Dieselmotor mit einer zum Zeitpunkt der Auslieferung gültigen Schadstoffklasse</t>
  </si>
  <si>
    <t>Angabe der Motorleistung in kW/PS:</t>
  </si>
  <si>
    <t xml:space="preserve">bei einem Drehzahlbereich von - bis </t>
  </si>
  <si>
    <t>km/h max:</t>
  </si>
  <si>
    <t>Kraftstofffilter beheizt (KF) oder mind. mit einer Kraftstoffvorwärmung (KV)</t>
  </si>
  <si>
    <t>KF oder KV:</t>
  </si>
  <si>
    <t>Geschwindigkeitsregelanlage</t>
  </si>
  <si>
    <t>Reprogrammierung der Drehmomentreduzierung bei Fehlermeldung Abgasqualität</t>
  </si>
  <si>
    <t>B</t>
  </si>
  <si>
    <t>Ja oder Nein:</t>
  </si>
  <si>
    <t>Die Abgasführung ist für ortsfeste Abgasabführungssysteme um mind. 20° zur Fahrzeugquerachse nach hinten abgeschrägt.</t>
  </si>
  <si>
    <t>2.2</t>
  </si>
  <si>
    <t>Getriebe</t>
  </si>
  <si>
    <t>2.3</t>
  </si>
  <si>
    <t>Achsen</t>
  </si>
  <si>
    <t>Eine Vorder- (VA) und eine Hinterachse (HA)</t>
  </si>
  <si>
    <t>Ohne Reserveradhalterung und Reserverad</t>
  </si>
  <si>
    <t>Differentialsperre an der Hinterachse</t>
  </si>
  <si>
    <t>An die technisch zulässige Gesamtmasse angepasste Federn, Stoßdämpfer und Stabilisatoren an Vorder- und Hinterachse</t>
  </si>
  <si>
    <t>Alle Räder mit Radabdeckungen und Schmutzfänger entsprechend § 36a StVZO.</t>
  </si>
  <si>
    <t>2.4</t>
  </si>
  <si>
    <t>Bremsen</t>
  </si>
  <si>
    <t>Lufttrockner der Druckluftanlage in beheizbarer Ausführung</t>
  </si>
  <si>
    <t>Die Druckluftanlage ist vom Fahrgestell-Hersteller für eine Fremdeinspeisung (z.B. LEAB) vorgerüstet.</t>
  </si>
  <si>
    <t>Zusätzlicher Druckluftspeicher für die Versorgung von Nebenverbrauchern mit einer Entnahmeeinrichtung in folgender Ausführung:
- mit Manometer,
- Druckregelventil und
- Verschlusskupplung</t>
  </si>
  <si>
    <t>2.5</t>
  </si>
  <si>
    <t>Fahrassistenzsysteme</t>
  </si>
  <si>
    <t>2.6</t>
  </si>
  <si>
    <t>Kraftstoffbehälter</t>
  </si>
  <si>
    <t>Der Behälter für den Hilfsstoff ist durch die Lage und Konstruktion vom Einfüllstutzen auch für eine Betankung mit Kanister geeignet.</t>
  </si>
  <si>
    <t>2.7</t>
  </si>
  <si>
    <t>Lenkung</t>
  </si>
  <si>
    <t>Lenkradposition in Höhe und Neigung verstellbar</t>
  </si>
  <si>
    <t>Multifunktionslenkrad</t>
  </si>
  <si>
    <t>2.8</t>
  </si>
  <si>
    <t>Rahmen</t>
  </si>
  <si>
    <t>2.10</t>
  </si>
  <si>
    <t xml:space="preserve">Kabine </t>
  </si>
  <si>
    <t>Beleuchtung der Trittstufen zur Kabine, geschaltet über Türkontaktschalter</t>
  </si>
  <si>
    <t>elektrisch verstell- und beheizbare Außenspiegel</t>
  </si>
  <si>
    <t>beifahrerseitig Rampen- und EU-Frontspiegel</t>
  </si>
  <si>
    <t>beheizbare Weitwinkelspiegel links und rechts</t>
  </si>
  <si>
    <t>Buchstabe:</t>
  </si>
  <si>
    <t>2.11</t>
  </si>
  <si>
    <t>Innenausstattung Kabine</t>
  </si>
  <si>
    <t>In der Kabine darf der maximale Messwert des Innen-Lärmpegels ohne eingeschaltetes Sondersignal 80 dB(A) nicht überschreiten.</t>
  </si>
  <si>
    <t>Für alle Sitze zugelassene Dreipunktautomatik-Sicherheitsgurte, Befestigungspunkte zertifiziert nach ECE-R14</t>
  </si>
  <si>
    <t>Für jeden Sitzplatz einen stabilen Kleiderhaken, geeignet für die schwere Einsatzkleidung (Anhängelast mind. 20 kg).</t>
  </si>
  <si>
    <t>Kartenleseleuchte LED (Schwanenhals) mit separatem Schalter auf der Beifahrerseite</t>
  </si>
  <si>
    <t>Klimaanlage vom Fahrgestellhersteller</t>
  </si>
  <si>
    <t>Lieferung und Einbau eines Schlüsseltresors im FR:
- mit Zahlenkombinationsschloss,
- mit integrierten Schlüsselhaken zur Aufnahme von mind. 5 Schlüsseln</t>
  </si>
  <si>
    <t>2.12</t>
  </si>
  <si>
    <t>Anzeigegeräte</t>
  </si>
  <si>
    <t>Geschwindigkeitsmessgerät (Tacho) ohne Fahrtschreiber bzw. EG-Kontrollgerät</t>
  </si>
  <si>
    <t>2.13</t>
  </si>
  <si>
    <t>Fahrzeugaußenbeleuchtung</t>
  </si>
  <si>
    <t>Nebelschlussleuchte links und rechts</t>
  </si>
  <si>
    <t>Rückfahrscheinwerfer links und rechts</t>
  </si>
  <si>
    <t>2.14</t>
  </si>
  <si>
    <t>Elektrische Anlage</t>
  </si>
  <si>
    <t>zwei 12 V Batterien, je mind. 165 Ah</t>
  </si>
  <si>
    <t>Kapazität in Ah:</t>
  </si>
  <si>
    <t>24 V NATO-Steckdose 2-polig für den Fremdstart</t>
  </si>
  <si>
    <t>Stromstärke in A:</t>
  </si>
  <si>
    <t>parametrierbares Sondermodul zur Gewährleistung einer Schnittstelle für den Aufbauhersteller</t>
  </si>
  <si>
    <t>Eindeutige, deutschsprachige Beschriftung der Sicherungsbelegung für das Fahrgestell.</t>
  </si>
  <si>
    <t>2.15</t>
  </si>
  <si>
    <t>Sonstiges</t>
  </si>
  <si>
    <t>Wagenheber und herstellerabhängiges Bordwerkzeug</t>
  </si>
  <si>
    <t>Verbandkasten gemäß StVZO mit einer Haltbarkeit von mind. 3 Jahren bei Auslieferung</t>
  </si>
  <si>
    <r>
      <rPr>
        <sz val="18"/>
        <color theme="4" tint="0.79998168889431442"/>
        <rFont val="Arial"/>
        <family val="2"/>
      </rPr>
      <t>0</t>
    </r>
    <r>
      <rPr>
        <sz val="18"/>
        <rFont val="Arial"/>
        <family val="2"/>
      </rPr>
      <t>!</t>
    </r>
    <r>
      <rPr>
        <sz val="18"/>
        <color theme="4" tint="0.79998168889431442"/>
        <rFont val="Arial"/>
        <family val="2"/>
      </rPr>
      <t>2</t>
    </r>
  </si>
  <si>
    <t>Die mit einem "G" gekennzeichneten Grundanforderungen der Gruppe 2 müssen vollständig erfüllt werden.</t>
  </si>
  <si>
    <t>7.</t>
  </si>
  <si>
    <t>Aufbau</t>
  </si>
  <si>
    <t>7.1</t>
  </si>
  <si>
    <t>Allgemein</t>
  </si>
  <si>
    <t>Alle Auszüge sind in beiden Endstellungen mit selbsttätigen Arretierungen auszustatten.</t>
  </si>
  <si>
    <t>Lagerungen für die gesamte Beladung gemäß Anlage 1</t>
  </si>
  <si>
    <t>7.2</t>
  </si>
  <si>
    <t>Geräteräume</t>
  </si>
  <si>
    <t>Jeder Geräteraum ist mit einer Einsteckfolie und einem ausgedrucktem, vom Nutzer aktualisierbaren, tabellarischen Inhaltsverzeichnis der gelagerten Beladung zu versehen.</t>
  </si>
  <si>
    <r>
      <rPr>
        <sz val="18"/>
        <color theme="4" tint="0.79998168889431442"/>
        <rFont val="Arial"/>
        <family val="2"/>
      </rPr>
      <t>0</t>
    </r>
    <r>
      <rPr>
        <sz val="18"/>
        <rFont val="Arial"/>
        <family val="2"/>
      </rPr>
      <t>!</t>
    </r>
    <r>
      <rPr>
        <sz val="18"/>
        <color theme="4" tint="0.79998168889431442"/>
        <rFont val="Arial"/>
        <family val="2"/>
      </rPr>
      <t>7</t>
    </r>
  </si>
  <si>
    <t>Die mit einem "G" gekennzeichneten Grundanforderungen der Gruppe 7 müssen vollständig erfüllt werden.</t>
  </si>
  <si>
    <t>8.</t>
  </si>
  <si>
    <t>Sonderausstattung</t>
  </si>
  <si>
    <t>8.1</t>
  </si>
  <si>
    <t>Elektrotechnische Ausstattung</t>
  </si>
  <si>
    <t>Eine Erhöhung des Innenlärmpegels durch den Kompressorbetrieb ist auszuschließen.</t>
  </si>
  <si>
    <r>
      <t>Lieferung und Montage einer Ladeerhaltung</t>
    </r>
    <r>
      <rPr>
        <b/>
        <sz val="10"/>
        <rFont val="Arial"/>
        <family val="2"/>
      </rPr>
      <t xml:space="preserve"> </t>
    </r>
    <r>
      <rPr>
        <sz val="10"/>
        <rFont val="Arial"/>
        <family val="2"/>
      </rPr>
      <t>mit Stecker</t>
    </r>
    <r>
      <rPr>
        <b/>
        <sz val="10"/>
        <rFont val="Arial"/>
        <family val="2"/>
      </rPr>
      <t xml:space="preserve"> BEOS </t>
    </r>
    <r>
      <rPr>
        <sz val="10"/>
        <rFont val="Arial"/>
        <family val="2"/>
      </rPr>
      <t>für den Stromerzeuger</t>
    </r>
  </si>
  <si>
    <t>Sicherungsautomaten für die Bordelektrik des Aufbaus</t>
  </si>
  <si>
    <t>8.2</t>
  </si>
  <si>
    <t>Funktechnische Ausstattung</t>
  </si>
  <si>
    <t>Die Antennenanschlusskabel haben beidseitig eine FME-Buchse, eine Überlänge von mind. 1,50 m und verfügen über eine Schirmdämpfung &gt;70 dB bei 400 MHz.</t>
  </si>
  <si>
    <t>Funkhauptschalter mit einstellbarem Zeitabfall</t>
  </si>
  <si>
    <t>Besteht das Kabinendach aus nicht leitfähigem Material, ist für den Antennenstrahler ein Gegengewicht von mind. 1 m² Cu oder Al erforderlich.</t>
  </si>
  <si>
    <r>
      <rPr>
        <sz val="18"/>
        <color theme="4" tint="0.79998168889431442"/>
        <rFont val="Arial"/>
        <family val="2"/>
      </rPr>
      <t>0</t>
    </r>
    <r>
      <rPr>
        <sz val="18"/>
        <rFont val="Arial"/>
        <family val="2"/>
      </rPr>
      <t>!</t>
    </r>
    <r>
      <rPr>
        <sz val="18"/>
        <color theme="4" tint="0.79998168889431442"/>
        <rFont val="Arial"/>
        <family val="2"/>
      </rPr>
      <t>8</t>
    </r>
  </si>
  <si>
    <t>Die mit einem "G" gekennzeichneten Grundanforderungen der Gruppe 8 müssen vollständig erfüllt werden.</t>
  </si>
  <si>
    <t>9.</t>
  </si>
  <si>
    <t>Farbgebung und Kennzeichnung</t>
  </si>
  <si>
    <t xml:space="preserve">dauerhafte Reifendruckangabe auf den Radkästen für Vorder- und Hinterachse </t>
  </si>
  <si>
    <r>
      <rPr>
        <sz val="18"/>
        <color theme="4" tint="0.79998168889431442"/>
        <rFont val="Arial"/>
        <family val="2"/>
      </rPr>
      <t>0</t>
    </r>
    <r>
      <rPr>
        <sz val="18"/>
        <rFont val="Arial"/>
        <family val="2"/>
      </rPr>
      <t>!</t>
    </r>
    <r>
      <rPr>
        <sz val="18"/>
        <color theme="4" tint="0.79998168889431442"/>
        <rFont val="Arial"/>
        <family val="2"/>
      </rPr>
      <t>9</t>
    </r>
  </si>
  <si>
    <t>Die mit einem "G" gekennzeichneten Grundanforderungen der Gruppe 9 müssen vollständig erfüllt werden.</t>
  </si>
  <si>
    <t>10.</t>
  </si>
  <si>
    <t>Beladung</t>
  </si>
  <si>
    <t>10.0</t>
  </si>
  <si>
    <t>Die gesamte Beladung der Anlage 1 ist ergonomisch, einsatztaktisch sinnvoll und in logischen Gruppen zu lagern.</t>
  </si>
  <si>
    <t>Für alle Artikel der Anlage 1 mit dem Hinweis "Datenblatt!" sind die jeweiligen Artikelbeschreibungen beizufügen.</t>
  </si>
  <si>
    <t>Alle Bedienungsanleitungen für die in Anlage 1 geforderten Beladung sind in deutscher Sprache.</t>
  </si>
  <si>
    <t>Zur Lärmminderung sind alle metallischen Artikel der Beladeliste bei metallischen Lagerungen durch geeignete Maßnahmen (Gummi, Kunststoff) akustisch zu entkoppeln.</t>
  </si>
  <si>
    <t>Das Multifunktionale Hebel-/Brechwerkzeug ist zusammen mit dem Spalthammer im Tragegeschirr einsatzbereit zu verlasten.</t>
  </si>
  <si>
    <r>
      <rPr>
        <sz val="18"/>
        <color theme="4" tint="0.79998168889431442"/>
        <rFont val="Arial"/>
        <family val="2"/>
      </rPr>
      <t>1</t>
    </r>
    <r>
      <rPr>
        <sz val="18"/>
        <rFont val="Arial"/>
        <family val="2"/>
      </rPr>
      <t>!</t>
    </r>
    <r>
      <rPr>
        <sz val="18"/>
        <color theme="4" tint="0.79998168889431442"/>
        <rFont val="Arial"/>
        <family val="2"/>
      </rPr>
      <t>0</t>
    </r>
  </si>
  <si>
    <t>Die mit einem "G" gekennzeichneten Grundanforderungen der Gruppe 10 müssen vollständig erfüllt werden.</t>
  </si>
  <si>
    <t>12.</t>
  </si>
  <si>
    <t>Leistungserfüllung und Lieferung</t>
  </si>
  <si>
    <t>12.1</t>
  </si>
  <si>
    <t>Baubegleitung</t>
  </si>
  <si>
    <t>12.2</t>
  </si>
  <si>
    <t>Wartung und Service</t>
  </si>
  <si>
    <t>12.3</t>
  </si>
  <si>
    <t>Garantien und Gewährleistung</t>
  </si>
  <si>
    <t>Monate:</t>
  </si>
  <si>
    <t>12.4</t>
  </si>
  <si>
    <t>Dokumentation in deutscher Sprache</t>
  </si>
  <si>
    <t xml:space="preserve">Zur technischen Abnahme sind alle nach DIN EN 1846-2 notwendigen Prüfnachweise und Dokumentationen (EMV-Bestätigung) vorzulegen mit:
- Kopie der Dokumentation der Ablieferungsinspektion des Fahrgestellherstellers
- digitalisierte Dokumentation der Fahrzeugserie
- fahrzeugbezogenes UDS-Protokoll </t>
  </si>
  <si>
    <t>Mit jedem Fahrzeug sind u.a. folgende Unterlagen zu übergeben:
- Lieferschein entsprechend der Auftragsbestätigung
- Wiegeprotokoll mit Fahrzeuggesamtmasse sowie VA und HA
- Dokumentation vom Fahrgestell
- Schaltpläne, Bedienungs- und Wartungsanleitungen von
  Aufbau und eingebauter Ausrüstung auch in digitaler Form
- Bedienungsanleitungen der Beladung im A4-Ordner
- Gutachten gemäß § 21 StVZO
- Kopie der Dokumentation der Ablieferungsinspektion des
  Fahrgestellherstellers</t>
  </si>
  <si>
    <t>12.5</t>
  </si>
  <si>
    <t>Lieferung</t>
  </si>
  <si>
    <t>Kalenderwoche/-jahr:</t>
  </si>
  <si>
    <r>
      <rPr>
        <sz val="18"/>
        <color theme="4" tint="0.79998168889431442"/>
        <rFont val="Arial"/>
        <family val="2"/>
      </rPr>
      <t>1</t>
    </r>
    <r>
      <rPr>
        <sz val="18"/>
        <rFont val="Arial"/>
        <family val="2"/>
      </rPr>
      <t>!</t>
    </r>
    <r>
      <rPr>
        <sz val="18"/>
        <color theme="4" tint="0.79998168889431442"/>
        <rFont val="Arial"/>
        <family val="2"/>
      </rPr>
      <t>2</t>
    </r>
  </si>
  <si>
    <t>Die mit einem "G" gekennzeichneten Grundanforderungen der Gruppe 12 müssen vollständig erfüllt werden.</t>
  </si>
  <si>
    <t>x</t>
  </si>
  <si>
    <t xml:space="preserve">Nebelscheinwerfer in LED </t>
  </si>
  <si>
    <t>Lieferung und Montage einer externen Programmierschnittstelle</t>
  </si>
  <si>
    <t>Lieferung und Montage eines externen BSI-Kartenlesers</t>
  </si>
  <si>
    <t>Nm:</t>
  </si>
  <si>
    <t>kW/PS:</t>
  </si>
  <si>
    <t>Der Kraftstoffbehälter ist durch die Lage und Konstruktion vom Einfüllstutzen auch für eine Betankung mit Kanister geeignet.</t>
  </si>
  <si>
    <t>Alle Hohlräume vom Fahrgestell sind mit einem kriechfähigen Korrosionsschutzmittel zu behandeln und zu versiegeln. Vorzugsweise sind fettbasierte Korrosionsschutzmittel zu verwenden.</t>
  </si>
  <si>
    <t xml:space="preserve">Rollläden in Hellgrau oder Silber </t>
  </si>
  <si>
    <t>Die LSTE und jeder Auftraggeber erhalten eine Bestätigung über die Einhaltung der Aufbaurichtlinie für das angebotene Fahrzeug. Diese ist in der Ablieferungsinspektion durch den Hersteller des Fahrgestells selbst oder eine autorisierten Vertragswerkstatt zu dokumentieren.</t>
  </si>
  <si>
    <t>Pang</t>
  </si>
  <si>
    <t>Sind die Weitwinkelspiegel links und rechts auch elektrisch verstellbar?
A) Nein = 0 Punkte
B) Ja, eine Seite = 25 Punkte
C) Ja, beide Seiten = 50 Punkte</t>
  </si>
  <si>
    <t>Motorleistung mind. 235 kW, mind. 1.200 Nm Drehmoment; Leistungsanforderungen nach DIN EN 1846 Teil 2 müssen erfüllt werden</t>
  </si>
  <si>
    <t>Die Betankung der beiden Behälter für Kraft- und Hilfsstoff muss von der Standfläche des Fahrzeuges möglich sein.</t>
  </si>
  <si>
    <t>Zwei LED-Warnleuchten mit blauem Blinklicht vorn auf dem Kabinendach, gemäß DIN 14620 und mit Zulassung gemäß §52 StVZO</t>
  </si>
  <si>
    <t>zwei identische, klappbare Unterlegkeile, passend zur Reifengröße vom Fahrgestell</t>
  </si>
  <si>
    <t>Zusätzlicher Fußtaster zur Bedienung der Sondersignalanlage; Aktivierung und Deaktivierung durch einmaliges Tasten; Initialisierung nur bei gelöster Feststellbremse</t>
  </si>
  <si>
    <t xml:space="preserve">Antennenkoppler (ETSI-Konform) zu parallelen Nutzung von MRT und HRT(aktiv) in TMO &amp; DMO </t>
  </si>
  <si>
    <t>O</t>
  </si>
  <si>
    <t xml:space="preserve">Abbiegeassistent für die Verhinderung eines toten Winkels beim Rechts abbiegen; Montage beifahrerseitig an der A-Säule. </t>
  </si>
  <si>
    <t>Fahrgestell mit serienmäßiger Farbgebung</t>
  </si>
  <si>
    <t>Stoßfänger in serienmäßiger Ausführung</t>
  </si>
  <si>
    <t>Kotflügel der Vorderachse in serienmäßiger Farbgebung</t>
  </si>
  <si>
    <t>Die Lieferfrist für jeden Einzelabruf während der Laufzeit der Rahmenvereinbarung beträgt ab Abrufdatum:
(Teil C -Entwurf RV §8)</t>
  </si>
  <si>
    <t xml:space="preserve">Das Signal der Rückfahrkamera muss kabelgebunden über den Monitor vom fahrgestellseitigen Multimediasystem wiedergegeben werden. </t>
  </si>
  <si>
    <t>ZDPol2025DP1.1</t>
  </si>
  <si>
    <t xml:space="preserve">Montage zwischen Fahrer- und Beifahrersitz von einer beizustellenden Aktiv-Ladehalterung für ein BOS-Handsprechfunkgerät; mit Spannungsversorgung 12 V/8 A </t>
  </si>
  <si>
    <t>Angaben zum Ansprechpartner mit Kontaktdaten
(Teil C -Entwurf RV §7 Absatz 2)
&gt; Name, Vorname
&gt; Telefonnummer
&gt; E-Mail-Adresse</t>
  </si>
  <si>
    <t>Die Batterien sind auf einem Auszug zu lagern und für Montage- und Prüfarbeiten von der Standfläche des Fahrzeuges zugänglich.</t>
  </si>
  <si>
    <t>Rückfahrkamera:
- Initialisierung über eingelegte Rückfahrstufe 
- mit Sicht auch bei Dunkelheit
- Darstellung auf dem fahrgestellseitigen Multimediasystem</t>
  </si>
  <si>
    <t>Jedes Fahrzeug ist vor der Übergabe an den Auftraggeber den Abnahmebeauftragten des entsprechenden Bundeslandes vorzustellen. Die sachgerechte Abstellung der aufgeführten Positionen aus dem Mängelprotokoll ist den Abnahmebeauftragten schriftlich mit Unterschrift zu bestätigen.</t>
  </si>
  <si>
    <t>Pges</t>
  </si>
  <si>
    <t>Angaben vom Bieter</t>
  </si>
  <si>
    <t>DLAK 23/12</t>
  </si>
  <si>
    <t>- Entsprechend der zulässigen Personenzahl sind Freistandsgrenzen einzurichten.</t>
  </si>
  <si>
    <t>- Bei Annäherung an die Freistandsgrenzen muss sich die Geschwindigkeit automatisch reduzieren.</t>
  </si>
  <si>
    <t>- Das eingerichtete Vorwarnfeld muss akustisch und optisch an beiden Bedienständen angezeigt werden.</t>
  </si>
  <si>
    <t>- Ein abruptes Anhalten an der Freistandsgrenze ist zu verhindern.</t>
  </si>
  <si>
    <t xml:space="preserve">- Ist die Freistandsgrenze erreicht, muss der Hubrettungssatz stehen bleiben. </t>
  </si>
  <si>
    <t>- Ein Vorwählen einer bestimmten Freistandsgrenze muss auch ohne Belastung des Rettungskorbes möglich sein.</t>
  </si>
  <si>
    <t>- Ein bewusstes stufenloses Überfahren der einzelnen Freistandsgrenzen ist zulässig.</t>
  </si>
  <si>
    <t xml:space="preserve">Drehleiter nach DIN EN 14043 Klasse 30 in Ausführung mit Gelenkteil, mit den nachfolgend aufgeführten allgemeinen Anforderungen: </t>
  </si>
  <si>
    <t>Angaben in der Zulassungsbescheinigung Teil 1:
F 2 = zul. Gesamtmasse bis 16.000 kg
7.2 = technisch zulässige Hinterachsmasse bis 11.500 kg
8.2 = amtlich zulässige Gesamtmasse der HA bis max. 10.000 kg</t>
  </si>
  <si>
    <t>Alle Mindestforderungen der E DIN 14502 Teil 2 in der zum Zeitpunkt der Angebotsabgabe gültigen Fassung sind einzuhalten.</t>
  </si>
  <si>
    <t>Alle Mindestforderungen der DIN 14502 Teil 3 in der zum Zeitpunkt der Angebotsabgabe gültigen Fassung sind einzuhalten.</t>
  </si>
  <si>
    <t>Alle Mindestforderungen der DIN EN 14043 in der zum Zeitpunkt der Angebotsabgabe gültigen Fassung sind einzuhalten.</t>
  </si>
  <si>
    <t>Alle Mindestforderungen der DIN SPEC 14003 Feuerwehrfahrzeuge und -geräte -; graphische Symbole für Bedien- und Anzeigeelemente sowie für Kennzeichnungen in der zum Zeitpunkt der Angebotsabgabe gültigen Fassung sind einzuhalten.</t>
  </si>
  <si>
    <t>Das angebotene Fahrzeugkonzept hat eine gültige, der aktuell geltenden Maschinenrichtlinie entsprechende Baumusterprüfung.</t>
  </si>
  <si>
    <t xml:space="preserve">Das Abstützsystem muss einen automatischen Ausgleich bei Geländeneigungen von mind. 15° längs und quer sowie bei Bodenunebenheiten von mind. 50 mm für Vertiefungen und mind. 150 mm bei Erhöhungen ohne Unterbau realisieren. </t>
  </si>
  <si>
    <t>Bei 110 % Korblast darf die Mindestabstützkraft auf der entlasteten Seite 10 % von der Leermasse (in kg) der Hinterachse x 9,81 m/s² nicht unterschreiten. Sie muss aber bei Hinterachsen, welche eine Prüfmasse von 8.000 kg unterschreiten, mind. 7.848 N betragen. Dabei ist die Vorderachse nicht zu berücksichtigen.</t>
  </si>
  <si>
    <t>An den Freistandsgrenzen muss die Abstützkraft jeder Stütze auf der entlasteten Seite &gt; 0 N betragen.</t>
  </si>
  <si>
    <t>Die ortsveränderlichen elektrischen Betriebsmittel sind mit einem Schukostecker (mind. IP67) anzubieten, wenn die Anschlussleitung länger als 0,5 m ist. Die Anschlussleitungen entsprechen mind. dem Leitungstyp H07RN-F.</t>
  </si>
  <si>
    <t>Universelle transportsichere Helmhalterungen (Referenzprodukt TacGear) für drei Einsatzkräfte in der Kabine</t>
  </si>
  <si>
    <t>Name des Fahrgestell - Herstellers</t>
  </si>
  <si>
    <t>Angabe des Radstandes</t>
  </si>
  <si>
    <t>Angabe des maximalen Drehmomentes in Nm:</t>
  </si>
  <si>
    <t>Für Einsatzfahrzeuge der Feuerwehr geeignetes Automatikgetriebe.</t>
  </si>
  <si>
    <t>Anfahrhilfe, welche ein Wegrollen des Fahrzeuges entgegen der vorgesehenen Fahrtrichtung beim Anfahren verhindert.</t>
  </si>
  <si>
    <t>Getriebesperre bei eingeschaltetem Nebenantrieb</t>
  </si>
  <si>
    <t>Nebenantrieb (NA) für den Betrieb einer fest eingebauten Hydraulikpumpe</t>
  </si>
  <si>
    <r>
      <t xml:space="preserve">Motor, Wechselgetriebe und Hydrauliksystem sind herstellerseitig für Dauerbelastung bei Nennleistung im Drehleiterbetrieb für den üblichen Bereich der Umgebungstemperaturen gemäß DIN EN 1846-2, </t>
    </r>
    <r>
      <rPr>
        <b/>
        <sz val="10"/>
        <rFont val="Arial"/>
        <family val="2"/>
      </rPr>
      <t>Pkt 1.1</t>
    </r>
    <r>
      <rPr>
        <sz val="10"/>
        <rFont val="Arial"/>
        <family val="2"/>
      </rPr>
      <t xml:space="preserve"> ausgelegt, ohne zu überhitzen.</t>
    </r>
  </si>
  <si>
    <t>Die Bedingungen der Gebrauchstauglichkeit nach 3.29 
DIN EN 14043 (04.2014) werden auch bei einer Umgebungstemperatur von minus 20 °C bis zu mind. 40 °C erfüllt.</t>
  </si>
  <si>
    <t>Hinterachsantrieb</t>
  </si>
  <si>
    <t>Hinterachse mit Zwillingsbereifung</t>
  </si>
  <si>
    <t>gekröpfte Vorderachse für niedrige Rahmenhöhe</t>
  </si>
  <si>
    <t xml:space="preserve">Mehrzweckbereifung als Ganzjahresreifen mit 3PMSF-Kennzeichnung, zulässig für den Winter- und Sommerbetrieb. </t>
  </si>
  <si>
    <t>Eine 110 %-ige Reifentragfähigkeit darf nicht in Anspruch genommen werden.</t>
  </si>
  <si>
    <t>Scheibenbremsen an Vorder- und Hinterachse</t>
  </si>
  <si>
    <t>Auf alle Räder wirkende Feststellbremsanlage, abschaltbar oder Bedienhebel mit sogenannter EG-Kontrollstellung.</t>
  </si>
  <si>
    <t xml:space="preserve">Der Abbiegeassistent ist als Kamera-Monitor-System für die Verhinderung eines toten Winkels beim Rechts abbiegen mit einem Monitor, mind. 7", beifahrerseitig an der A-Säule ausgeführt. Wenn der Assistent nicht in Betrieb ist, muss der Bildschirm schwarz sein, um die Blendung des Fahrers bei Dunkelheit auszuschließen.   </t>
  </si>
  <si>
    <t>Der Kraftstoffbehälter hat einen Nutzinhalt von mind. 120 l und ist ausreichend für eine Reichweite von mind. 400 km (Straße)</t>
  </si>
  <si>
    <t>Radstand zwischen 4.200 mm und 5.000 mm</t>
  </si>
  <si>
    <t>Hinter den Rückenlehnen der äußeren Sitze ist jeweils ein Stauraum von mind. 200 mm vorhanden, z.B. für die persönliche Ausrüstung. Der Fahrersitz ist dabei in hinterer Endstellung mit senkrechter Rückenlehne zu berücksichtigen.</t>
  </si>
  <si>
    <t>Hydraulische Kippvorrichtung mit Rückfallsicherung in Endlage der Kippstellung (ohne zusätzlichen Montageaufwand kippbar).</t>
  </si>
  <si>
    <t>Zentralverriegelung</t>
  </si>
  <si>
    <r>
      <t xml:space="preserve">Unterbodenschutz (Steinschlag- und Korrosionsschutz) als geschlossene Beschichtung an der Kabinenunterseite, </t>
    </r>
    <r>
      <rPr>
        <b/>
        <sz val="10"/>
        <rFont val="Arial"/>
        <family val="2"/>
      </rPr>
      <t>zusätzlich</t>
    </r>
    <r>
      <rPr>
        <sz val="10"/>
        <rFont val="Arial"/>
        <family val="2"/>
      </rPr>
      <t xml:space="preserve"> zur serienmäßigen Ausführung des Fahrgestells</t>
    </r>
  </si>
  <si>
    <t>Fahrersitz luftgefedert und in Höhe, Neigung und Längsrichtung verstellbar</t>
  </si>
  <si>
    <t>Beifahrersitz luftgefedert und in Höhe, Neigung und Längsrichtung verstellbar</t>
  </si>
  <si>
    <t>Mittelsitz als Einzelsitz</t>
  </si>
  <si>
    <t>Metallischer Trittschutz im Fußbereich des Mittelsitzes</t>
  </si>
  <si>
    <t>Handgeführter Suchscheinwerfer 24 V mit Taster und Spiralkabel (Modell Hella Marine LED oder gleichwertig) im Bereich des Beifahrers</t>
  </si>
  <si>
    <t>Alle Sitze sind mit Kopfstützen ausgestattet.</t>
  </si>
  <si>
    <t>Radio mit DAB+ Tuner und Bluetooth®-Freisprecheinrichtung:
- einem USB-Anschluss oder SD-Kartenslot,
- vom Fahrersitz aus bedien- und einsehbar</t>
  </si>
  <si>
    <t xml:space="preserve">stabiler Ablagekasten für mind. zwei DIN A4 Ordner mit 80 mm Rückenbreite 
</t>
  </si>
  <si>
    <t>zwei Power-Steckdosen 12 V in der Kabine:
- mind. 10 A je Steckdose;
- ohne Betrieb vom Fahrzeug nutzbar (Klemme 30);
- Unterspannungsschutz überwacht 
- abhängig von der Einbaulage gegen Verschmutzung gesichert;
- hinter Beifahrersitz montiert</t>
  </si>
  <si>
    <t>zwei Power-Steckdosen 24 V in der Kabine:
- mind. 10 A je Steckdose;
- ohne Betrieb vom Fahrzeug nutzbar (Klemme 30);
- Unterspannungsschutz überwacht
- abhängig von der Einbaulage gegen Verschmutzung gesichert;
- hinter Fahrersitz montiert</t>
  </si>
  <si>
    <t>zwei USB-PD-Steckdosen (in der Ausführung USB-A und USB-C) zum Laden von Mobilgeräten,
- Ladestrom je Steckdose mind. 2.100 mA;
- ohne Betrieb vom Fahrzeug nutzbar (Klemme 30);
- Unterspannungsschutz überwacht
- abhängig von der Einbaulage gegen Verschmutzung gesichert
- mittig auf Armaturenbrett montiert</t>
  </si>
  <si>
    <t>Anzeige für Längs- und Querneigungswinkel zwischen Fahrer- und Beifahrersitz in Form einer Libelle</t>
  </si>
  <si>
    <t>LED-Hauptscheinwerfer und Fahrtrichtungsanzeiger vorn</t>
  </si>
  <si>
    <t>Das Fahrzeug hat ein statisches Abbiegelicht</t>
  </si>
  <si>
    <t>Tiefentladungsschutz für die Batterien</t>
  </si>
  <si>
    <t>Drehstromgenerator mit einer Stromstärke von mind. 150 A</t>
  </si>
  <si>
    <t xml:space="preserve">Sicherungsautomaten für die Bordelektrik des Fahrgestells </t>
  </si>
  <si>
    <t>Vollautomatische Drehleiter bestehend aus einem Hubrettungssatz, Leitersatz mit Gelenkteil, einem abnehmbaren Rettungskorb sowie einem Podium mit integrierten Geräteräumen.</t>
  </si>
  <si>
    <t>Die selbsttätige Bewegung aus der Lagerung (Ladungssicherung) sowie verschleißfördernde Scheuerstellen in der Lagerung sind allseitig durch geeignete Maßnahmen zu verhindern (z.B. Kunststoffgleiter).</t>
  </si>
  <si>
    <t>universelle PA-Lagerung für zwei Geräte auf Teleskopauszug im Podiumskasten rechts (G2)</t>
  </si>
  <si>
    <t xml:space="preserve">Lagerung für Stromerzeuger nach DIN 14685-1. </t>
  </si>
  <si>
    <t xml:space="preserve">Halterung für 20 l Kanister, welche eine Fremdbetankung des Stromerzeugers bei Betrieb der Hubeinrichtung ermöglicht. </t>
  </si>
  <si>
    <t xml:space="preserve">Podiumskasten hinter der Kabine hochgezogen, mind. zwei Meter über Standfläche Fahrzeug, mit einem variablen Innenausbau zur Aufnahme von Beladung nach Anlage 1 </t>
  </si>
  <si>
    <t>mind. vier, in das Podium integrierte, Geräteräume, mit variablem Innenausbau zur Aufnahme von Beladung nach Anlage 1</t>
  </si>
  <si>
    <t>Geräteraumverschlüsse als Rollladen mit Drehstabverriegelung, dicht schließend, abschließbar und gleichschließend</t>
  </si>
  <si>
    <t>Geräteraumbeleuchtung in LED-Technik, bei Öffnung selbstschaltend:
1. im Podiumskasten links, rechts und oben
2. in den Geräteräumen mind. links und rechts</t>
  </si>
  <si>
    <t>Für die individuelle Gestaltung der Innenräume des Aufbaus und einen möglichen nachträglichen Umbau müssen die Fachböden hinsichtlich ihrer max. möglichen Dauerbelastung beschriftet sein. Der Beladeplan des angebotenen Fahrzeuges muss gewährleisten, dass die Fachböden bis zu max. 80% ihrer möglichen Dauerbelastung beansprucht werden.</t>
  </si>
  <si>
    <t>7.3</t>
  </si>
  <si>
    <t>Podium</t>
  </si>
  <si>
    <t>Über Aufstiege begehbares Fahrzeugpodium mit Podiumbelag, beständig gegenüber Salzlösungen, Reibwert mind. R11</t>
  </si>
  <si>
    <t>Kennzeichnung der Absturzkanten des Podiums mittels
umlaufender LED-Sicherheitsbeleuchtung, Ausführung
witterungsbeständig sowie tritt- und bruchsicher</t>
  </si>
  <si>
    <t>Aufstiege links und rechts über Trittstufen mit den Maßen 
mind. 400 x 200 mm (BxT)</t>
  </si>
  <si>
    <t>Trittstufen mit LED-Beleuchtung</t>
  </si>
  <si>
    <t>Aufstieg mind. links an der Leiterauflage zum Leitersatz</t>
  </si>
  <si>
    <t>beleuchtete Notaufstiege am Heck des Fahrzeuges links und rechts</t>
  </si>
  <si>
    <t>7.4</t>
  </si>
  <si>
    <t>Abstützung</t>
  </si>
  <si>
    <t>Stufenlose, variable Abstützbreite, automatische separate Berechnung an beiden Fahrzeugseiten der jeweiligen Freistandsgrenzen in Abhängigkeit des Abstützzustandes</t>
  </si>
  <si>
    <t>Annähernd (max. Δ 500 daN) identische Abstützkräfte der Stützenpaare auf linker und rechter Fahrzeugseite bei Leermasse auf ebener Standfläche und Leitersatz in Transportstellung</t>
  </si>
  <si>
    <t>ständige Standsicherheitsüberwachung während des Betriebes mit Anzeige an den Bedienständen;
Bei unzulässigen Abweichungen, welche die Standsicherheit gefährden, muss Betriebsunterbrechung erfolgen.</t>
  </si>
  <si>
    <t>Schutz der freiliegenden Stützzylinder und Hydraulikschläuche gegen Beschädigungen</t>
  </si>
  <si>
    <t>Gelbe Warnblinkleuchten an allen vier Stützen an der Außenseite, einsehbar von vorn, seitlich und hinten</t>
  </si>
  <si>
    <t>Beklebung der Außenseiten der Abstützung mit einer retroreflektierenden Warnfolie. Farbgebung der Warnfolie gleich der Heckwarnbeklebung, 100 mm Streifenbreite, 45° von der Fahrzeugmitte nach außen abfallend, Sichtbarkeit nach vorne und hinten</t>
  </si>
  <si>
    <t>Übersichtlicher Bedienstand für Abstützung links und rechts am Heck im Podium eingelassen</t>
  </si>
  <si>
    <t>Wetterschutzklappen an den Abstützbedienständen heckseitig links und rechts</t>
  </si>
  <si>
    <t>Das Ausfahren und Absenken der Abstützung ist nur bei Einsehbarkeit durch den Bediener zulässig.</t>
  </si>
  <si>
    <t>Funktion Korbfeststellung wählbar im Abstützbedienstand am Heck links und rechts</t>
  </si>
  <si>
    <t xml:space="preserve">Zu- und Abschaltung der Heckwarneinrichtung am Abstützbedienstand links und rechts </t>
  </si>
  <si>
    <t>Not-Stop-Einrichtung (darf die Bewegung der Hubeinrichtung nicht beeinflussen)</t>
  </si>
  <si>
    <t xml:space="preserve">Das angebotene Hubrettungsfahrzeug verfügt über ein System, welches die maximalen Abstützfelder visuell als Kamerabild für den Maschinisten in der Kabine darstellt. Ziel ist die schnelle Erkennbarkeit von Hindernissen im Abstützbereich ohne verlassen des Fahrersitzplatzes. 
Jedes Abstützfeld ist bei Dunkelheit auszuleuchten. 
Eine Sichtbarkeit ist bei Tag- und bei Nacht zu gewährleisten. </t>
  </si>
  <si>
    <t>7.5</t>
  </si>
  <si>
    <t>Hubeinrichtung</t>
  </si>
  <si>
    <t>Leitersatz gefertigt aus einer Stahlprofilkonstruktion mit einer korrosionsbeständigen Farbbeschichtung.</t>
  </si>
  <si>
    <t>Ein Diagramm mit 1m-Rasterung, angepasst an Format DIN A4 mit Angabe der Benutzungsfelder bei minimaler und maximaler Abstützung ist dem Angebot beizufügen; für beide Varianten Darstellungen für Über- und Unterflurbereich (alle Angaben gut lesbar)</t>
  </si>
  <si>
    <t>Der Hubrettungssatz ist für Arbeiten im Unterflurbereich geeignet.</t>
  </si>
  <si>
    <t>Aufstiegsmöglichkeit zum Fuß der Unterleiter</t>
  </si>
  <si>
    <t>zusätzliche Vorrichtung für eine Schlauchführung zur verschleißarmen Führung des Druckschlauches im Leitersatz als mind. dreiseitiges Rollenfenster am untersten Leiterteil.</t>
  </si>
  <si>
    <t>Drehdurchführung geeignet zum Durchführen von Elektrik und Hydraulik für Endlosdrehung</t>
  </si>
  <si>
    <t>Redundante Ausführung der Aufrichtzylinder sowie der Auszug- bzw. Ausschubmechanismen</t>
  </si>
  <si>
    <t>Notbetätigung der Hydraulikventile manuell bei Ausfall der Elektrik bzw. Elektronik an zentraler Stelle</t>
  </si>
  <si>
    <t>Überwachung und Steuerung aller Bewegungen über ein computerunterstütztes System, einschl. Sicherheitseinrichtungen, Belastungsanzeiger, Anstoßsicherung, Berechnung der Freistandsgrenzen für alle Benutzungsfelder</t>
  </si>
  <si>
    <t>Der Hubrettungssatz wird bei Aufricht- und Absenkbewegungen des Leitersatzes schwingungsdämpfend stabilisiert um ein standsicherheitsgefährdendes Aufschaukeln des Leitersatzes zu vermeiden.</t>
  </si>
  <si>
    <t>ausladungsabhängige Geschwindigkeitsanpassung der Hubeinrichtung</t>
  </si>
  <si>
    <t>Ruckfreie Abschaltung der Drehbewegung im Bereich der Anstoßsicherungen;
- bei Überschreitung des maximalen Aufrichtwinkels 
- beim Erreichen der Freistandsgrenzen
- beim Erreichen der Benutzungsgrenze</t>
  </si>
  <si>
    <t>Anstoßsicherung vom Hubrettungssatz in alle Bewegungsrichtungen; ausgelöste Anstoßsicherungen und freigegebene Bewegungsrichtungen sind im Display anzuzeigen (nachfolgende freigegebene Bewegungsabläufe müssen den Leitersatz vom Hindernis ohne Abschalten der Sicherheitseinrichtungen wegfahren lassen können)</t>
  </si>
  <si>
    <t xml:space="preserve">Stromversorgung zur Leiterspitze über ein im Leiterpark geschützt verlegtes 5-adriges Kabel zur Versorgung der Steckdosen im Rettungskorb, Einspeisung durch den am Drehgestell vorhandenen Stromerzeuger  
</t>
  </si>
  <si>
    <t>zwei verstellbare LED Suchscheinwerfer 24 V an der Spitze der Unterleiter. Die Steuerung muss über den Haupt- und Korbbedienstand möglich sein. Lichtstrom je Scheinwerfer: mind. 4.000 lm</t>
  </si>
  <si>
    <t xml:space="preserve">Elektrische Notbetriebseinrichtung für den Hydraulikantrieb und Notbetrieb 400 V. Belastende Bewegungen (z.B. Aufrichten) müssen möglich sein. </t>
  </si>
  <si>
    <t xml:space="preserve">Die Energieversorgung des elektrischen Notbetriebs (400V) muss auch über den verlasteten Stromerzeuger möglich sein. </t>
  </si>
  <si>
    <t>Kann der Elektrische Notbetrieb (400V) von einer Person am Hauptbedienstand ausgeführt werden?
Nein = 0 Punkte
Ja = 50 Punkte</t>
  </si>
  <si>
    <t>Betriebsstundenzähler für den Nebenabtrieb der Hydraulikpumpe</t>
  </si>
  <si>
    <t>Das angebotene Hubrettungsfahrzeug verfügt über ein System, welches zur vertikalen Rettung die Ein- und Ausfahrbewegung, sowie die Aufricht- und Absenkbewegung des Hubrettungssatzes mit nur einem Steuerelement ausführt. ("Schachtrettungsfunktion")</t>
  </si>
  <si>
    <t>Das angebotene Hubrettungsfahrzeug verfügt über ein System, welches den Arbeitsbereich oberhalb des Leiterparks ausleuchtet. 
Ziel ist die schnelle Erkennbarkeit von Hindernissen im Arbeitsbereich des Hubrettungssatzes (z.B. Oberleitungen, etc.), Initialisierung durch Einschalten des Nebenabtriebes</t>
  </si>
  <si>
    <t>An Abstützungs-, Haupt- und Korbbedienstand muss bei Inbetriebnahme ein Hinweis am Display angezeigt oder ein fest angebrachtes Schild „Achtung Freileitungen beachten“ vorhanden sein</t>
  </si>
  <si>
    <t>Das angebotene Hubrettungsgerät verfügt über eine Funktion, welche ein automatisches Absetzen des Rettungskorbes vor der Fahrerkabine vom Korbbedienstand ermöglicht</t>
  </si>
  <si>
    <t>7.6</t>
  </si>
  <si>
    <t>Hauptbedienstand</t>
  </si>
  <si>
    <t>Ein Lastdiagramm im Format DIN A4 in Abhängigkeit vom Aufrichtwinkel für den Kranbetrieb ist im Sichtbereich am Hauptbedienstand witterungsbeständig anzubringen.</t>
  </si>
  <si>
    <t>Anzeige der Betriebszustände am Hauptbedienstand grafisch und numerisch über ein farbiges Display, schwenkbar mit Wetterschutz (Bedienhinweise müssen in deutscher Sprache, logisch und eindeutig sein)</t>
  </si>
  <si>
    <t>Motor-Start-Stopp-Einrichtung</t>
  </si>
  <si>
    <t xml:space="preserve">Not-Stopp-Einrichtung mit Trennung von der Energiequelle oder Abschaltung der Energiequelle </t>
  </si>
  <si>
    <t>Totmannschalter als Sofort-Stopp des Hubrettungssatzes</t>
  </si>
  <si>
    <t>Umschaltung Haupt-/ Korbbedienstand automatisch über Totmannschalter, weitere Schaltelemente sind nicht zulässig. Die Vorrangschaltung des Hauptbedienstandes ist zu beachten.</t>
  </si>
  <si>
    <t>Sprossengleichheitsanzeige und Automatik-Sprossengleichheit durch Aus- und Einfahren</t>
  </si>
  <si>
    <t>Optische Anzeige der Belastungszustände für Einmann-, Zweimann- und Dreimann-Bereich (Anpassung bei Rettungskorb mit höherer Personenzahl) mit Bereichsvorwahl, akustische Anzeige bei Näherung an die Grenzbereiche</t>
  </si>
  <si>
    <t xml:space="preserve">Proportionalsteuerung mit Gegensteuersperre
</t>
  </si>
  <si>
    <t>vergleichbare Bedienhebelsteuerung am Korb- und Hauptbedienstand, Fahren der vollen Geschwindigkeiten von beiden Bedienständen muss möglich sein</t>
  </si>
  <si>
    <t>Leiterauflagensteuerung (automatische Rückführung des Leitersatzes auf die Auflage), steuerbar vom Haupt- und Korbbedienstand</t>
  </si>
  <si>
    <t xml:space="preserve">mechanischer Benutzungsfeldanzeiger für maschinellen Notbetrieb am Drehturm mit Anzeige für Querneigungswinkel und für den Kranbetrieb </t>
  </si>
  <si>
    <t>mechanische Anzeige für die ausgezogene Leiterlänge, im Blickfeld des Bedieners des Hauptbedienstandes mit dem Benutzungsfeldanzeiger</t>
  </si>
  <si>
    <t>Automatische Rückholfunktion des Leitersatzes in Notsituationen aus unübersichtlichen Bereichen, wobei der Rückweg identisch zum Hinweg ist</t>
  </si>
  <si>
    <t>Videobildübertragung des Rettungskorbs, welches bei Arbeiten mit dem Gelenkteil das Arbeitspersonal überwacht. Die Kamera ist so montiert, dass der gesamte Rettungskorb überwacht werden kann. Wiedergabe des Bildes am Hauptbedienstand.</t>
  </si>
  <si>
    <t>7.7</t>
  </si>
  <si>
    <t>Rettungskorb</t>
  </si>
  <si>
    <t xml:space="preserve">Die Verriegelung der Korbaufhängung ist über Sensoren links und rechts zu überwachen. Bei Fehler ist die Betriebsfreigabe zu unterbinden. </t>
  </si>
  <si>
    <t>Anzeige aller Rüstzustände über Farb-Grafikdisplay in vergleichbarer Ausführung zum Hauptbedienstand</t>
  </si>
  <si>
    <t>Notsteuerung für den möglichen Ausfall der automatischen Korbniveauregulierung</t>
  </si>
  <si>
    <t xml:space="preserve">Am Korbbedienstand sind die selben Funktionen schaltbar wie am Hauptbedienstand (Motor-, Start- und Stoppschaltung, Sprossengleich, etc.). </t>
  </si>
  <si>
    <t>Korbanstoßsicherung nach allen Seiten mit Überbrückung bei Verwendung von Abstandssensoren</t>
  </si>
  <si>
    <t>Hohlstrahldüse für das angebotene Wenderohr, mit folgenden Anforderungen:
- mind. 1.600 l/min
- geeignet für Sprüh- und Vollstrahl
- Durchflussmengenregulierung zwischen 800 und 1.600 l/min muss möglich sein</t>
  </si>
  <si>
    <t xml:space="preserve">Mind. zwei abschaltbare, nach hinten gerichtete LED-Arbeitsscheinwerfer (Streustrahler) zur Ausleuchtung der rückwärtigen Korbumgebung bei Gelenkeinsatz. </t>
  </si>
  <si>
    <t>2 Stück LED-Flutlichtstrahler 230 V mit mind. 20.000 lm je Strahler, betriebsbereit angeschlossen und fest montiert, 1x rechts und 1x links seitl. am Rettungskorb, in mind. zwei Richtungen manuell dreh- und schwenkbar, Hauptabstrahlrichtung zur Standfläche des Fahrzeugs muss möglich sein</t>
  </si>
  <si>
    <t>blendfreie, abschaltbare Korbinnenbeleuchtung zur Ausleuchtung des Fußraumes</t>
  </si>
  <si>
    <t>400 V / 16 A Steckdose im Rettungskorb (Schutzart mind. IP67)</t>
  </si>
  <si>
    <t>Drei Steckdosen 230 V / 16 A im Rettungskorb (Schutzart mind. IP67)</t>
  </si>
  <si>
    <t>Wechselsprechanlage zum Hauptbedienstand mit Mikrofon, mit optimaler Sprachqualität am Korbbedienstand</t>
  </si>
  <si>
    <t>Mind. zwei blaue LED-Warnleuchten heckseitig, gemäß DIN 14620 und mit StVZO Zulassung:
- Initialisierung zusammen mit Warnleuchten vorn
- separat abschaltbar</t>
  </si>
  <si>
    <t>Die Kombination aus blauen Warnleuchten vorn (Dachmontage) und blauen Warnleuchten am Heck gewährleistet eine 360° Sichtbarkeit des Fahrzeugs</t>
  </si>
  <si>
    <t>Die akustische Sondersignalanlage ist schwingungsgedämpft zu montieren.</t>
  </si>
  <si>
    <t>Sprachdurchsage mittels Mikrofon und Lautstärkenregelung</t>
  </si>
  <si>
    <t>zwei bauartgenehmigte Scheinwerfer nach ECE R23, zur Ausleuchtung der Hinterachsspur; zwischen den Achsen blendfrei montiert; geschaltet über Standlicht und Rückwärtsfahrstufe</t>
  </si>
  <si>
    <t>Nach unten abgewinkelte, blendfreie Umfeldbeleuchtung an der linken und rechten Fahrzeugseite und am Heck; Initialisierung über Drucktaster im Fahrerhaus und am Hauptbedienstand, Deaktivierung über Drucktaster oder Geschwindigkeitssensor (Schaltpunkt 8 km/h)</t>
  </si>
  <si>
    <t xml:space="preserve">Heckwarnsystem nach §52 StVZO bestehend aus 6 Leuchten, synchron blinkend; Initialisierung über Drucktaster in der Kabine sowei am Abstützbedienstand, mit Kontrollleuchte in der Kabine sowie am Abstützbedienstand, automatisch abschaltend bei Geschwindigkeiten &gt; 8 km/h </t>
  </si>
  <si>
    <t>Fest eingebautes Automatik-Ladegerät 230 V, mind. 20 A, mit wählbaren Ladekennlinien für die Starterbatterien; Temperaturüberwachung; automatische Umschaltung auf Ladeerhaltung; Beim Erreichen einer kritischen Temperatur (ca. 55- 60 °C), bei Netzausfall oder bei Fehlverhalten müssen die Batterien vom Ladegerät getrennt werden; Nennladestrom mind. 10% vom Zahlenwert der Starterbatteriekapazität zuzüglich der benötigten Ladeströme aller installierten Ladegeräte bzw. Verbraucher.</t>
  </si>
  <si>
    <t>Anschlussleitung für 230 V und Drucklufteinspeisung mit mind. 10 m Länge und 3x 2,5 mm² Querschnitt, einem Schukostecker mind. IP 67 und Druckluftstecknippel.</t>
  </si>
  <si>
    <t xml:space="preserve">Für alle Ausrüstungsgegenstände der Beladung aus Anlage 1, die über einen Ladeanschluss verfügen, werden Ladeerhaltungen montiert &amp; angeschlossen </t>
  </si>
  <si>
    <t>Eindeutige, deutschsprachige Beschriftung der Sicherungsbelegung für den Aufbau</t>
  </si>
  <si>
    <t>Einbau von Digitalfunk, mit:
- Spannungsversorgung 12 V / 8 A (ohne Stecker)
- Handbedienhörer TSCH von Fahrer- und Beifahrersitz bedienbar
- Tetra-GPS-Antenne (mind. 3 db Gewinn, 380-410 MHz) für MRT mit werkzeugfrei wechselbarem, schwenkbarem und flexiblen Antennenstrahler (Edelstahl) auf dem Dach; inkl. Verkabelung
- MRT inkl. Handbedienhörer TSCH werden durch AG beigestellt</t>
  </si>
  <si>
    <t>Montage &amp; Anschluss von mind. zwei beizustellenden Ladehalterungen für BOS-Handsprechfunkgeräte in der Kabine</t>
  </si>
  <si>
    <t xml:space="preserve">Lieferung und Einbau von einem Funklautsprecher in der Kabine zum MRT Motorola MXM 600 bzw. MTM 800  </t>
  </si>
  <si>
    <t>Alle verbauten Funklautsprecher sind für die vom Hersteller vorgegebene Impedanz des MRT Motorola geeignet.</t>
  </si>
  <si>
    <t xml:space="preserve">Dachkennzeichnung mit Kfz-Kennzeichen nach DIN 14035 </t>
  </si>
  <si>
    <t>Warnmarkierung nach DIN 14502-3, vollflächig retroreflektierend in gelb-rot nach Regelung Land Brandenburg "Kennzeichnung von Feuerwehrfahrzeugen" am Frontbereich des über die Fahrzeugkontur stehenden Rettungskorb</t>
  </si>
  <si>
    <t xml:space="preserve">Heckwarnmarkierung nach DIN 14502-3, vollflächig retroreflektierend in gelb-rot nach Regelung Land Brandenburg "Kennzeichnung von Feuerwehrfahrzeugen" </t>
  </si>
  <si>
    <t>Funkrufname, KFZ-Kennzeichen und die ISSI des MRT sind als gut lesbares Schild im Sichtbereich für Fahrer und Beifahrer anzubringen, Montage nicht auf der Frontscheibe</t>
  </si>
  <si>
    <t>Die vollständige persönliche Schutzausrüstung zur Kettensäge (Latzhose, Schnittschutzjacke, Schnittschutzhandschuhe und Helm) ist als Set jeweils in einer Kiste zu lagern.</t>
  </si>
  <si>
    <t>Die Kiste mit der persönlichen Schutzausrüstung ist in der Nähe der entnehmbaren Behälter der Kettensägen zu verlasten.</t>
  </si>
  <si>
    <t>Die Kettensägen sind jeweils mit dem Zubehör in einem Aluminium-Tragecontainer mit allseitigen Klappgriffen zu verlasten.</t>
  </si>
  <si>
    <t>Der Schlüsselsatz (Neubauschlüssel, Dreikant, Pollerschlüssel) und das Eingasmessgerät sind griffbereit in der Kabine, beifahrerseitig zu verlasten</t>
  </si>
  <si>
    <t>Die ATEX-Sicherheitshandleuchten sind in der Kabine zu verlasten.</t>
  </si>
  <si>
    <t>Die Infektionshandschuhe sind in der Kabine zu verlasten.</t>
  </si>
  <si>
    <t xml:space="preserve">Die Feuerwehrmehrzweckbeutel (FB) mit Tragleine und den Feuerwehrleinen FL 30-KF sind in der Nähe der PA-Lagerungen im Aufbau zu verlasten. </t>
  </si>
  <si>
    <t xml:space="preserve">Lagerung des Reservekanister neben dem Stromerzeuger (Nutzung des Kanisterbetankungsset im Betrieb des Hubrettungsgerätes) </t>
  </si>
  <si>
    <t>Der Beladungsumfang des Fahrzeugs enthält die Lieferung und Lagerung einer einsatzbereiten Wärmebildkamera. Die Wärmebildkamera ist einsatzbereit in der Kabine zu verlasten.</t>
  </si>
  <si>
    <t>Die Verkehrsleitkegel &amp; Verkehrssicherungsgeräte sind auf der Beifahrerseite zu verlasten</t>
  </si>
  <si>
    <t>Gibt es autorisierte Vertragswerkstätten für den Aufbau im Land Brandenburg oder einem benachbarten Bundesland?
Nein = 0 Punkte
mind. 1 = 30 Punkte
mind. 2 = 60 Punkte 
mind. 3 = 100 Punkte</t>
  </si>
  <si>
    <t>An 365 Tagen im Jahr gibt es einen telefonischen 24 h Kundenservice in deutscher Sprache.</t>
  </si>
  <si>
    <t>Das Fahrgestell entspricht:
- der Kategorie 1 nach DIN EN 1846-1 und
- der Massenklasse M III nach DIN SPEC 14502-1:2016-12</t>
  </si>
  <si>
    <t>N01 = Konfiguration vom Fahrgestell-Hersteller beifügen!</t>
  </si>
  <si>
    <t>N04 = Energiebilanz beifügen!</t>
  </si>
  <si>
    <r>
      <t>Motor und Wechselgetriebe sind für eine Dauerbelastung von mehr als 12 h bei Nennleistung im Drehleiterbetrieb und einer Umgebungstemperatur bis zu + 40 °C ausgelegt</t>
    </r>
    <r>
      <rPr>
        <sz val="10"/>
        <rFont val="Arial"/>
        <family val="2"/>
      </rPr>
      <t xml:space="preserve">, ohne zu überhitzen.
</t>
    </r>
  </si>
  <si>
    <t>Die Verschlüsse der beiden Behälter für Kraft- und Hilfsstoff sind gegen einen unbefugten Zugang zu schützen.</t>
  </si>
  <si>
    <t>Nach ECE-R29/3 zertifizierte, schall- und wärmeisolierte Sicherheitskabine ohne Rückwandfenster für eine Trupp Besatzung 1/2. Die Einstiegstüren haben einen Öffnungswinkel von mind. 80°.</t>
  </si>
  <si>
    <t>Die verwendeten Aufbaumaterialien sind gegen atmosphärische- und Kontaktkorrosion dauerhaft zu schützen und Schnittflächen wieder dauerhaft zu versiegeln</t>
  </si>
  <si>
    <t>Alle Hohlräume vom Aufbau und Podium sind mit einem kriechfähigem Korrosionsschutzfett zu versiegeln.</t>
  </si>
  <si>
    <t>Angabe der Rh 
in m:
(N14.1)</t>
  </si>
  <si>
    <t>Angabe der Ausladung in m:
(N14.2)</t>
  </si>
  <si>
    <t>Angabe der Rh in m:
(N14.3)</t>
  </si>
  <si>
    <t xml:space="preserve">Das angebotene Hubrettungsgerät erreicht eine max. Rettungshöhe von mind. 23 m, bei 90° Drehwinkel und 12 m Ausladung, gemessen von der Außenkante der Abstützung bis zur Korbbodenvorderkante sowie von der Standfläche vom Fahrzeug bis zur Korbbodenoberseite 
</t>
  </si>
  <si>
    <t xml:space="preserve">Automatische Niveauregulierung (ANR) bis mind. 7° Schräglage im gesamten Benutzungsbereich gemäß DIN EN 14043 Pkt. 5.1.5.3. Der Niveauausgleich ist über das Drehgestell zu realisieren. </t>
  </si>
  <si>
    <t>Hebeeinrichtung (Lastöse) am unteren Leiterteil, Tragkraft mind. 2.000 kg bei einem Aufrichtewinkel von 0°, senk- und verschwenkbar ohne Hilfmittel</t>
  </si>
  <si>
    <t>Angabe der Belastung in kg:</t>
  </si>
  <si>
    <t>Lastöse an der Oberleiter für Auf- und Abseilgerät, 
Tragkraft mind. 300 kg</t>
  </si>
  <si>
    <t>Ja oder Nein</t>
  </si>
  <si>
    <t>Das angebotene Hubrettungsgerät verfügt über eine technische Funktion, welche einen sofortigen Einstieg vor der Fahrerkabine realisiert. Angebotene Lösungen stellen eine Überwachung des Arbeitsbereiches vor der Fahrerkabine sicher (Videosystem oder Zwei-Personen-Betrieb)</t>
  </si>
  <si>
    <t>Fernstart für Stromerzeuger vom Hauptbedienstand des Hubrettungsgerätes</t>
  </si>
  <si>
    <t>Fahren der Bewegungen nur aus der Nullstellung der Bedienhebel heraus</t>
  </si>
  <si>
    <t>Rettungskorb mit mind. 300 kg Nutzlast, geeignet für den Transport von mind. drei Personen á 90 kg; mit variabler Zugangsmöglichkeit (Eine ausführliche Beschreibung vom angebotenen Rettungskorb ist als Nachweis beizufügen!)</t>
  </si>
  <si>
    <t xml:space="preserve">Am Rettungskorb ist eine elektronisch überwachte Aufnahmeeinrichtung vorhanden, die es ermöglicht, Zusatzausstattungen wie z.B. Wenderohr, Krankentragenlagerung oder Abseilvorrichtung funktionsgerecht anzubringen. </t>
  </si>
  <si>
    <t xml:space="preserve">Akustische Warnanlage Martin-Horn® mit vier Schallbechern und Schneeschutzkappen </t>
  </si>
  <si>
    <t>Aufbau lackiert in Feuerrot (RAL 3000)</t>
  </si>
  <si>
    <t xml:space="preserve">Die tatsächlichen Abmessungen vom Fahrzeug (Länge, Höhe und Breite inkl. Spiegel sowie zul. Gesamtmasse) sind im Sichtbereich des Fahrers mit diesem Piktogramm anzubringen.
</t>
  </si>
  <si>
    <t>in Grad:</t>
  </si>
  <si>
    <t>Ein Serviceblatt vom Kundenservice ist mit vollständigen Kontaktdaten und den Ansprechzeiten als Anlage beizufügen.</t>
  </si>
  <si>
    <t xml:space="preserve">Für die Produktgruppe "Hubrettungsfahrzeuge" vom Online-Shop der Zentralstelle für Beschaffung des Landes Brandenburg (ZfB), organisatorisch eingerichtet im Zentraldienst der Polizei des Landes Brandenburg (ZDPol), werden Fahrzeuge vom oben benannten Fahrzeugtyp benötigt.  </t>
  </si>
  <si>
    <t>Das Fahrzeug hat bei Leermasse eine Gesamthöhe von max. 3.300 mm.</t>
  </si>
  <si>
    <t>Grunddaten zum Fahrzeug</t>
  </si>
  <si>
    <t>N06 = Zertifizierung und Ausbaubeschrei-bung beifügen!</t>
  </si>
  <si>
    <t>N07= Beschreibung beifügen!</t>
  </si>
  <si>
    <t>N08 = Zeichnung beifügen!</t>
  </si>
  <si>
    <t>N09 = Aufbaukonfiguration beifügen!</t>
  </si>
  <si>
    <t>Der Eintrag von Schmutz und Feuchtigkeit in die Geräteräume durch Öffnung der Rollläden ist durch geeignete Maßnahmen zu verhindern.</t>
  </si>
  <si>
    <t>N12 = Beschreibung beifügen!</t>
  </si>
  <si>
    <t>N13 = Beschreibung beifügen!</t>
  </si>
  <si>
    <t>O 07 = Preisneutral?</t>
  </si>
  <si>
    <t>O 08 = Preisneutral?</t>
  </si>
  <si>
    <t>O 09 = Preisneutral?</t>
  </si>
  <si>
    <t>O 10 = Preisneutral?</t>
  </si>
  <si>
    <t>O 11 = Preisneutral?</t>
  </si>
  <si>
    <t>O 12 = Preisneutral?</t>
  </si>
  <si>
    <t>O 13 = Preisneutral?</t>
  </si>
  <si>
    <t>O 14 = Preisneutral?</t>
  </si>
  <si>
    <t>Kabine lackiert in Feuerrot (RAL 3000)</t>
  </si>
  <si>
    <r>
      <rPr>
        <u/>
        <sz val="10"/>
        <rFont val="Arial"/>
        <family val="2"/>
      </rPr>
      <t>Alternativposition:</t>
    </r>
    <r>
      <rPr>
        <sz val="10"/>
        <rFont val="Arial"/>
        <family val="2"/>
      </rPr>
      <t xml:space="preserve">
retroreflektierende seitliche Beschriftung "FEUERWEHR" und Telefonsymbol mit "112" in Gelb</t>
    </r>
  </si>
  <si>
    <t>Für Auftraggeber im Land Brandenburg ist zusätzlich zum KFZ-Kennzeichen nach DIN 14035 auch die ISSI(Einzelrufnummer) des MRT als Dachkennzeichnung anzubringen.</t>
  </si>
  <si>
    <t>Zwei identische Warndreiecke nach StVZO,
- 1x Fahrgestell
- 1x Normbeladung Pos. 6.03</t>
  </si>
  <si>
    <t>Zwei identische Warnleuchten nach StVZO, inkl. Batterien
- 1x Fahrgestell
- 1x Normbeladung Pos. 6.04</t>
  </si>
  <si>
    <r>
      <rPr>
        <u/>
        <sz val="10"/>
        <rFont val="Arial"/>
        <family val="2"/>
      </rPr>
      <t>Alternativposition:</t>
    </r>
    <r>
      <rPr>
        <sz val="10"/>
        <rFont val="Arial"/>
        <family val="2"/>
      </rPr>
      <t xml:space="preserve">
Warnmarkierung nach DIN 14502-3, vollflächig retroreflektierend in weiß-rot nach Regelung Land Brandenburg "Kennzeichnung von Feuerwehrfahrzeugen" am Frontbereich des über die Fahrzeugkontur stehenden Rettungskorb</t>
    </r>
  </si>
  <si>
    <r>
      <rPr>
        <u/>
        <sz val="10"/>
        <rFont val="Arial"/>
        <family val="2"/>
      </rPr>
      <t>Alternativposition:</t>
    </r>
    <r>
      <rPr>
        <sz val="10"/>
        <rFont val="Arial"/>
        <family val="2"/>
      </rPr>
      <t xml:space="preserve">
Heckwarnmarkierung nach DIN 14502-3, vollflächig retroreflektierend in weiß-rot nach Regelung Land Brandenburg "Kennzeichnung von Feuerwehrfahrzeugen" </t>
    </r>
  </si>
  <si>
    <t>Die Ausführung der Entnahmeeinrichtung verhindert eine fehlerhafte Einspeisung in das fahrzeugseitige Druckluftsystem.</t>
  </si>
  <si>
    <t>abschaltbare Antriebs-Schlupfregelung (ASR) / Traktionskontrolle oder gleichwertig</t>
  </si>
  <si>
    <t>abschaltbares elektronisches Stabilitätsprogramm wie ESP oder gleichwertig</t>
  </si>
  <si>
    <t>Elektrische Fensterheber für Fahrer- und Beifahrerseite</t>
  </si>
  <si>
    <t>Angabe der Abstützbreite (b), bei der die Nennausladung und Nennrettungshöhe für die Leiterklasse 30 (für Deutschland 23/12) erreicht werden:
- Korbbelastung 2.943 N (300 kg) und
- Drehwinkel 90°</t>
  </si>
  <si>
    <t>Leitersprossen mit Schutzüberzug gemäß den Anforderungen der DIN EN 14043 in der aktuellen Fassung.</t>
  </si>
  <si>
    <t>Die Anstoßsicherung ist deaktivierbar, um ein "Freifahren"  aus Engstellen zu ermöglichen.</t>
  </si>
  <si>
    <t>Angabe der Nutzlast in kg:</t>
  </si>
  <si>
    <r>
      <rPr>
        <u/>
        <sz val="10"/>
        <rFont val="Arial"/>
        <family val="2"/>
      </rPr>
      <t>Alternativposition:</t>
    </r>
    <r>
      <rPr>
        <sz val="10"/>
        <rFont val="Arial"/>
        <family val="2"/>
      </rPr>
      <t xml:space="preserve">
Kabine lackiert in Reinweiß (RAL 9010)
Die Folienbeklebung ist bei Abruf separat zu vereinbaren!</t>
    </r>
  </si>
  <si>
    <r>
      <rPr>
        <u/>
        <sz val="10"/>
        <rFont val="Arial"/>
        <family val="2"/>
      </rPr>
      <t>Alternativposition:</t>
    </r>
    <r>
      <rPr>
        <sz val="10"/>
        <rFont val="Arial"/>
        <family val="2"/>
      </rPr>
      <t xml:space="preserve">
Aufbau lackiert in Reinweiß (RAL 9010)
Die Folienbeklebung ist bei Abruf separat zu vereinbaren!</t>
    </r>
  </si>
  <si>
    <r>
      <rPr>
        <u/>
        <sz val="10"/>
        <rFont val="Arial"/>
        <family val="2"/>
      </rPr>
      <t>Alternativposition:</t>
    </r>
    <r>
      <rPr>
        <sz val="10"/>
        <rFont val="Arial"/>
        <family val="2"/>
      </rPr>
      <t xml:space="preserve">
Stoßfänger vorn lackiert in Reinweiß (RAL 9010)</t>
    </r>
  </si>
  <si>
    <r>
      <rPr>
        <u/>
        <sz val="10"/>
        <rFont val="Arial"/>
        <family val="2"/>
      </rPr>
      <t>Alternativposition:</t>
    </r>
    <r>
      <rPr>
        <sz val="10"/>
        <rFont val="Arial"/>
        <family val="2"/>
      </rPr>
      <t xml:space="preserve">
Kotflügel der Vorderachse lackiert in Reinweiß (RAL 9010)</t>
    </r>
  </si>
  <si>
    <t>Mobiles LKW-Einsatzstellen-Navigationssystem mit inkludierter TETRA-BOS-Funkbedienung, mit:
- Navigation zur Einsatzstelle nach automatischer Übermittlung der Einsatzadresse per TETRA SDS;
- Funkbedienung für angebundenes FUG MRT;</t>
  </si>
  <si>
    <t>- automatische Anpassung der Displayhelligkeit an die Umgebung;
- gleichzeitige Anzeige von Navigation und Funkbedienung;
- mit robuster metallischer Cockpithalterung inkl. Diebstahlschutz und 12/24 V Anschluss;</t>
  </si>
  <si>
    <t>- mit aktuellster Kartenversion für Deutschland und Polen zum Zeitpunkt der Auslieferung;
- TFT-Touchscreen mit mind. 7" Displaygröße;
- mind. 2 GHz Octa-Core Prozessor, 4G Netzwerk Anbindung;
- mind. 64-Kanal GPS-Empfänger;</t>
  </si>
  <si>
    <t>Wenderohr mit B-Anschluss sowie Druckabgang für den Betrieb eines handgeführten C-Rohres, 
- aufsteckbar auf Rettungskorb, 
- Schwenkbereich: horizontal mind. 30 ° rechts und links, vertikal mind. +/- 60 °, 
- mind. 2.000 l/min,</t>
  </si>
  <si>
    <t>Zwei blaue LED-Warnleuchten mit Abstrahlrichtung nach vorn, innerhalb der Fahrzeugkontur montiert:
- Initialisierung zusammen mit Warnleuchten vorn (Kabinendach)
- separat abschaltbar</t>
  </si>
  <si>
    <t xml:space="preserve">Unfalldatenschreiber (Versionsstand mind. UDS-ATp - 1.1.20) ohne manuelle Löschfunktion, mit zugänglicher Schnittstelle zum Auslesen bzw. -drucken, UDS-Taster (während der Fahrt vom Fahrer auffind- und erreichbar) sowie </t>
  </si>
  <si>
    <t>Angabe b
in m:</t>
  </si>
  <si>
    <r>
      <rPr>
        <b/>
        <u/>
        <sz val="10"/>
        <rFont val="Arial"/>
        <family val="2"/>
      </rPr>
      <t>Auftaktgespräch:</t>
    </r>
    <r>
      <rPr>
        <sz val="10"/>
        <rFont val="Arial"/>
        <family val="2"/>
      </rPr>
      <t xml:space="preserve">
Nach der Zuschlagserteilung wird zwischen der Landesschule und Technischen Einrichtung für Brand- und Katastrophenschutz (LSTE) und dem Auftragnehmer ein Termin für das Auftaktgespräch abgestimmt. In diesem Gespräch werden unter Beteiligung von Vertretern des Ministeriums des Innern und für Kommunales (MIK) sowie des Zentraldienstes der Polizei (ZDPol) alle Fragen zum Leistungsumfang und zur Leistungserbringung aufgeklärt sowie die weitere Auftragsabwicklung abgestimmt.</t>
    </r>
  </si>
  <si>
    <r>
      <rPr>
        <b/>
        <u/>
        <sz val="10"/>
        <rFont val="Arial"/>
        <family val="2"/>
      </rPr>
      <t>Informationsveranstaltung:</t>
    </r>
    <r>
      <rPr>
        <sz val="10"/>
        <rFont val="Arial"/>
        <family val="2"/>
      </rPr>
      <t xml:space="preserve">
Es ist vom Auftragnehmer mind. eine Informationsveran-staltung als Videokonferenz für die Bezugsberechtigten anzubieten.
Für das Land Brandenburg wird diese Veranstaltung unter Koordination der LSTE und Beteiligung des ZDPol geplant.
</t>
    </r>
    <r>
      <rPr>
        <u/>
        <sz val="10"/>
        <rFont val="Arial"/>
        <family val="2"/>
      </rPr>
      <t xml:space="preserve">geplanter Ablauf:  </t>
    </r>
    <r>
      <rPr>
        <sz val="10"/>
        <rFont val="Arial"/>
        <family val="2"/>
      </rPr>
      <t xml:space="preserve">
Teil I = Allgemeine Vorstellung des Leistungsumfanges durch den AN
Teil II = Allgemeine Fragerunde</t>
    </r>
  </si>
  <si>
    <r>
      <rPr>
        <b/>
        <u/>
        <sz val="10"/>
        <rFont val="Arial"/>
        <family val="2"/>
      </rPr>
      <t>Musterbaufreigabe:</t>
    </r>
    <r>
      <rPr>
        <sz val="10"/>
        <rFont val="Arial"/>
        <family val="2"/>
      </rPr>
      <t xml:space="preserve">
Vor Beginn einer Serienfertigung findet am ersten Fahrzeug durch den ZDPol und der LSTE eine Musterbaufreigabe statt. Die Freigabe wird durch Protokoll der LSTE erteilt.</t>
    </r>
  </si>
  <si>
    <t>Der Ort der Musterbaufreigabe und der Übergaben an die Auftraggeber muss sich in der Bundesrepublik Deutschland befinden. Es kann der Sitz des Auftragnehmers oder eines angegebenen Servicepartners sein.</t>
  </si>
  <si>
    <t>Die Vertreter des Beauftragten der Rahmenvereinbarung haben im Verlauf der Fertigung die Möglichkeit, jederzeit den Baufortschritt vor Ort zu verfolgen und die Konformität und Einhaltung der angebotenen Leistung aus dem Vergabeverfahren zu prüfen.</t>
  </si>
  <si>
    <r>
      <t xml:space="preserve">Zu den </t>
    </r>
    <r>
      <rPr>
        <b/>
        <u/>
        <sz val="10"/>
        <rFont val="Arial"/>
        <family val="2"/>
      </rPr>
      <t>Auftragsunterlagen</t>
    </r>
    <r>
      <rPr>
        <sz val="10"/>
        <rFont val="Arial"/>
        <family val="2"/>
      </rPr>
      <t xml:space="preserve"> gehören mind.:
- Konfiguration vom Fahrgestell
- Konfiguration vom Aufbau
- Beladeplan mit vollständigen Beladungsumfang Anlage 1
- Zeichnungssatz linke und rechte Seite, 
  Heck- und Draufsicht 
- Produktbild in quadratischer Form </t>
    </r>
  </si>
  <si>
    <t>Der Meilensteinplan enthält mind. folgende Angaben:
- laufende Nummer vom Abruf
- eigene Fertigungs-/ Auftragsnummer 
- Name des zugeordneten Auftraggebers
- Liefertermin Fahrgestell
- Termin der Produktfertigstellung
- geplanter Zeitraum für die Technische Abnahme
- verbindlicher Liefertermin je Abruf</t>
  </si>
  <si>
    <t>Mit der Anzahlungsrechnung für das Fahrgestell sind dem Auftraggeber der ordnungsgemäße Eingang vom Fahrgestell zu bestätigen.
Das Dokument enthält mind. folgende Angaben:
- Datum der Anlieferung
- Auftragsnummer des AN
- Fahrgestell-Ident-Nr.
- gewogene Leermasse Fahrgestell bei Anlieferung 
- Prüfprotokoll mit Unterschrift des Prüfers vom Auftragnehmer</t>
  </si>
  <si>
    <t>Mit der Anzahlungsrechnung für die Beladung sind dem Auftraggeber der ordnungsgemäße Eingang zu bestätigen.
Das Dokument enthält mind. folgende Angaben:
- Datum der Anlieferung
- Auftragsnummer des AN
- Artikelliste mit Benennung von Fehlteilen 
- Prüfprotokoll mit Unterschrift des Prüfers vom Auftragnehmer</t>
  </si>
  <si>
    <r>
      <rPr>
        <b/>
        <u/>
        <sz val="10"/>
        <rFont val="Arial"/>
        <family val="2"/>
      </rPr>
      <t>Vertragserfüllung:</t>
    </r>
    <r>
      <rPr>
        <sz val="10"/>
        <rFont val="Arial"/>
        <family val="2"/>
      </rPr>
      <t xml:space="preserve">
Dem ZDPol ist jede erfolgreiche Übergabe an einen Auftraggeber mit folgenden Dokumenten anzuzeigen:
- Kopie vom unterzeichneten Übergabeprotokoll,
- Kopie der Abnahmeniederschrift LSTE mit Mängelprotokoll
- Bestätigung der Mängelabstellung vom AN </t>
    </r>
  </si>
  <si>
    <t xml:space="preserve">Der Liefereingang aller Fahrgestelle für die Mindestabrufmenge ist bis zum Freitag der Woche im angegebenen Kalenderjahr geplant? </t>
  </si>
  <si>
    <t>Die Gesamtlieferung der Mindestabrufmenge wird bis zum Freitag der angebenen Kalenderwoche zugesichert.</t>
  </si>
  <si>
    <t>Vollständige Postanschrift eines angebotenen
Ausführungsort für die Musterbaufreigabe innerhalb der Bundesrepublik Deutschland (Teil C -Entwurf RV §8)</t>
  </si>
  <si>
    <t>Vollständige Postanschrift eines angebotenen
Ausführungsort für die Technischen Abnahmen (Teil C -Entwurf RV §8)</t>
  </si>
  <si>
    <t>Vollständige Postanschrift eines angebotenen
Ortes für die Übergaben an die Auftraggeber innerhalb der Bundesrepublik Deutschland (Teil C -Entwurf RV §8)</t>
  </si>
  <si>
    <t>Die für dieses Fahrzeug zutreffende Aufbaurichtlinie vom Fahrgestellhersteller ist grundsätzlich einzuhalten. Die Zulässigkeit von Abweichungen ist durch diesen bis zur technischen Abnahme zu bestätigen.</t>
  </si>
  <si>
    <t xml:space="preserve">Zusätzlich zum geforderten Leistungsumfang sind auch Anforderungen an Zusatz- bzw. Alternativausstattung enthalten, die jeder Auftraggeber mit seinem Abruf beauftragen kann. Diese Positionen wurden als Optionen mit "O" gekennzeichnet und sind zwingend anzubieten. Die Beauftragung von Positionen der Alternativ- und Zusatzausstattung darf nicht zum Entfall oder Reduzierung des geforderten Leistungsumfanges führen. </t>
  </si>
  <si>
    <t>Der äußere Wendekreisdurchmesser vom Fahrzeug beträgt inklusive Rettungskorb max. 20 m</t>
  </si>
  <si>
    <t>Der statische Kippwinkel nach DIN EN 14043 vom Fahrzeug beträgt mind. 28°</t>
  </si>
  <si>
    <t>Angabe der Gesamtlänge vom Fahrzeug inklusive Rettungskorb</t>
  </si>
  <si>
    <t>Die Abgasanlage muss den beschädigungsfreien Anschluss an das ortsfeste Abgasabführungssystem vom Auftraggeber (z.B. Fabrikat Nederman mit pneumatischer Befestigung) auf der linken Fahrzeugseite gewährleisten.
Das Abgasendrohr ist mit Nut nach DIN auszuführen.</t>
  </si>
  <si>
    <t>Die Druckluftbremsanlage ist gemäß DIN EN 1846-2 auszuführen.</t>
  </si>
  <si>
    <t>Die üblichen Durchflussmengen an Tanksäulen sind durch die Entlüftungssysteme beim Betanken des Behälters für den Hilfsstoff ohne Leckagen zu realisieren.</t>
  </si>
  <si>
    <t>Die üblichen Durchflussmengen an LKW-Tanksäulen sind durch die Entlüftungssysteme beim Betanken vom Kraftstoffbehälter ohne Leckagen zu realisieren.</t>
  </si>
  <si>
    <t>Angabe aus
Gruppe 2.0:</t>
  </si>
  <si>
    <t>Am Fahrzeug vorn und hinten je zwei Schäkel mind. 100 kN, geeignet zur Eigenbergung und gegen Verlieren gesichert.</t>
  </si>
  <si>
    <t>Die Befestigungspunkte für die Schäkel am Fahrzeug müssen für je mind. 80 kN ausgelegt sein.</t>
  </si>
  <si>
    <t>Die Benutzung der Schäkel am Fahrzeug inklusive des zulässigen Schrägzuges muss uneingeschränkt möglich sein.</t>
  </si>
  <si>
    <t>Für jeden Einstieg Haltegriffe links und rechts</t>
  </si>
  <si>
    <t>Ein Haltegriff im Deckenbreich, über dem Mittelsitz montiert</t>
  </si>
  <si>
    <t>Von jedem Sitzplatz in der Kabine muss die Lagerung eines Nothammers mit integriertem Gurtmesser zur Selbstrettung zugänglich sein.</t>
  </si>
  <si>
    <t>Innenbeleuchtung der Kabine, geschaltet über Türkontaktschalter und bei geschlossenen Türen separat schaltbar</t>
  </si>
  <si>
    <t>Akustische Warneinrichtung bei Rückwärtsfahrt:
- zwangsgeschaltet über Rückfahrstufe;
- nach jeder Initialisierung der Rückfahrstufe erneut
  abtastbar;
- Lautstärke mind. 80dB</t>
  </si>
  <si>
    <t>Unterbodenschutz (Steinschlag- und Korrosionsschutz) als geschlossene Beschichtung an der Aufbau- und Podiumsunterseite</t>
  </si>
  <si>
    <t>Das Fahrzeug muss innerhalb der Konturbreite von 2,50 m abgestützt werden können. (Eine Toleranz von +10% ist zulässig)</t>
  </si>
  <si>
    <t>Trittstufen allwettertauglich für einen sicheren Auf- und Abstieg ausgeführt, beidseitig mit Haltebügel oder Handlauf.</t>
  </si>
  <si>
    <t>Die Rettungshöhe (Rh), gemessen von der Standfläche des Fahrzeuges bis zur Korbbodenoberseite beträgt mindestens 30,0 m.</t>
  </si>
  <si>
    <t>- mit Verbindungsleitung zur Leiterspitze
- B-Storzkupplung nutzbar für Hohlstrahldüse und Kombinationsschaumrohr
- alle B-Storzkupplungen mit Sperrklinke (Verhinderung des unbeabsichtigten Lösen) 
- C-Druckabgang als Niederschraubventil ausgeführt</t>
  </si>
  <si>
    <t>Frontbeschriftung "FEUERWEHR" in Weiß</t>
  </si>
  <si>
    <r>
      <rPr>
        <u/>
        <sz val="10"/>
        <rFont val="Arial"/>
        <family val="2"/>
      </rPr>
      <t>Alternativposition:</t>
    </r>
    <r>
      <rPr>
        <sz val="10"/>
        <rFont val="Arial"/>
        <family val="2"/>
      </rPr>
      <t xml:space="preserve">
Frontbeschriftung "FEUERWEHR" in Gelb </t>
    </r>
  </si>
  <si>
    <t>seitliche Beschriftung "FEUERWEHR"  und Telefonsymbol mit "112" in Weiß</t>
  </si>
  <si>
    <r>
      <rPr>
        <u/>
        <sz val="10"/>
        <rFont val="Arial"/>
        <family val="2"/>
      </rPr>
      <t>Alternativposition:</t>
    </r>
    <r>
      <rPr>
        <sz val="10"/>
        <rFont val="Arial"/>
        <family val="2"/>
      </rPr>
      <t xml:space="preserve">
seitliche Beschriftung "FEUERWEHR" und Telefonsymbol mit "112" in Gelb</t>
    </r>
  </si>
  <si>
    <r>
      <rPr>
        <u/>
        <sz val="10"/>
        <rFont val="Arial"/>
        <family val="2"/>
      </rPr>
      <t>Alternativposition:</t>
    </r>
    <r>
      <rPr>
        <sz val="10"/>
        <rFont val="Arial"/>
        <family val="2"/>
      </rPr>
      <t xml:space="preserve">
retroreflektierende seitliche Beschriftung "FEUERWEHR" und Telefonsymbol mit "112" in Weiß</t>
    </r>
  </si>
  <si>
    <t xml:space="preserve">retroreflektierende Kontur- bzw. Streifenmarkierung entsprechend ECE-R 104 an den Fahrzeugseiten, seitlich am Leiterpark und an den Seiten des über die Fahrzeugkontur hinausstehenden Rettungskorb in Weiß </t>
  </si>
  <si>
    <r>
      <rPr>
        <u/>
        <sz val="10"/>
        <rFont val="Arial"/>
        <family val="2"/>
      </rPr>
      <t>Alternativposition:</t>
    </r>
    <r>
      <rPr>
        <sz val="10"/>
        <rFont val="Arial"/>
        <family val="2"/>
      </rPr>
      <t xml:space="preserve">
retroreflektierende Kontur- bzw. Streifenmarkierung entsprechend ECE-R 104 an den Fahrzeugseiten, seitlich am Leiterpark und an den Seiten des über die Fahrzeugkontur hinausstehenden Rettungskorb in Gelb
</t>
    </r>
  </si>
  <si>
    <t>Die gesamte Beladung der Anlage 1, ist korrosions- und witterungsgeschützt zu lagern. 
Ausgenommen:
- Verkehrsleitkegel 
- 20l Kraftstoffkanister für Stromerzeuger
- Auffahrbohlen</t>
  </si>
  <si>
    <t>Die Warnkleidung (Westen) sind in der Kabine zu verlasten:
- 1x Fahrerseite
- 2x Beifahrerseite</t>
  </si>
  <si>
    <t>Je Fahrzeug sind mind. vier Einsatzkräfte des jeweiligen AG ausführlich (mind. 14 h) in die Bedienung des Einsatzfahrzeuges und die Funktionsweise der Sicherheitseinrichtungen durch deutschsprachiges Personal einzuweisen. Die Schulung ist namentlich nachzuweisen und dem Auftraggeber zu übersenden. Jeder Teilnehmer erhält ein Teilnahmezertifikat.</t>
  </si>
  <si>
    <t>Das angebotene Fahrgestell ist zum Aufbau des oben genannten Fahrzeugtyps geeignet und gewährleistet eine sichere Handhabung über das gesamte Geschwindig-keitsspektrum bis zur definierten Höchstgeschwindigkeit. Dabei ist die Spezifik von Fahrzeugen mit Drehleiteraufbau besonders zu beachten.</t>
  </si>
  <si>
    <t>Höchstgeschwindigkeit 100 km/h
(eine Toleranz von -5 km/h ist zulässig)</t>
  </si>
  <si>
    <r>
      <t xml:space="preserve">- Ein-/Ausschaltung über Zündung;
- versteckte Verlegung der Stromversorgung;
- mit TMC-Antenne;
</t>
    </r>
    <r>
      <rPr>
        <b/>
        <sz val="10"/>
        <rFont val="Arial"/>
        <family val="2"/>
      </rPr>
      <t>Referenzprodukt:</t>
    </r>
    <r>
      <rPr>
        <sz val="10"/>
        <rFont val="Arial"/>
        <family val="2"/>
      </rPr>
      <t xml:space="preserve"> LardisOne in Diebstahlschutz ARAT oder vergleichbar</t>
    </r>
  </si>
  <si>
    <t>N10 = Produkt-datenblatt beifügen!</t>
  </si>
  <si>
    <t>N11 = Produkt-datenblatt beifügen!</t>
  </si>
  <si>
    <t xml:space="preserve">Lieferung und Montage einer universellen Tablethalterung im Bereich des Beifahrersitzes für die sichere und ergonomische Montage von Tablet mit mind. 10 Zoll </t>
  </si>
  <si>
    <t xml:space="preserve">Der automatische Ausgleich vom Abstützsystem muss ohne Verwendung von Unterbaumaterial unter den Stützen erfolgen. </t>
  </si>
  <si>
    <r>
      <rPr>
        <u/>
        <sz val="10"/>
        <rFont val="Arial"/>
        <family val="2"/>
      </rPr>
      <t>Alternativposition:</t>
    </r>
    <r>
      <rPr>
        <sz val="10"/>
        <rFont val="Arial"/>
        <family val="2"/>
      </rPr>
      <t xml:space="preserve">
retroreflektierende Frontbeschriftung "FEUERWEHR" 
in Gelb </t>
    </r>
  </si>
  <si>
    <r>
      <rPr>
        <u/>
        <sz val="10"/>
        <rFont val="Arial"/>
        <family val="2"/>
      </rPr>
      <t>Alternativposition:</t>
    </r>
    <r>
      <rPr>
        <sz val="10"/>
        <rFont val="Arial"/>
        <family val="2"/>
      </rPr>
      <t xml:space="preserve">
retroreflektierende Frontbeschriftung "FEUERWEHR"
in Weiß</t>
    </r>
  </si>
  <si>
    <t>O 15 = Preisneutral?</t>
  </si>
  <si>
    <t>O 16 = Preisneutral?</t>
  </si>
  <si>
    <t>O 17 = Preisneutral?</t>
  </si>
  <si>
    <t>O 18 = Preisneutral?</t>
  </si>
  <si>
    <t>O 19 = Preisneutral?</t>
  </si>
  <si>
    <t xml:space="preserve">Verfügt das angebotene Hubrettungsgerät über eine Memory-Funktion, welche die erfolgten Leiterbewegungen beliebig oft wiederholen kann?
Nein = 0 Punkte
Ja = 100 Punkte </t>
  </si>
  <si>
    <t>Ist das Fahrzeug mit einem Assistenzsystem ausgestattet, welches das aufzubringende Lenkmoment am Lenkrad beim Manövrieren reduziert und bei höheren Geschwindigkeiten durch ein höheres Lenkmoment spurstabilisierend wirkt?
Nein = 0 Pkt.
Ja = 200 Pkt.</t>
  </si>
  <si>
    <t>Sind die Befestigungspunkte am Fahrzeug für mind. 100 kN freigegeben?
Nein = 0 Punkte
Ja = 100 Punkte</t>
  </si>
  <si>
    <t>Beträgt die Auftrittstiefe jeder Stufe mind. 300 mm?
Nein = 0 Punkte
Ja = 100 Punkte</t>
  </si>
  <si>
    <t>Ist die Beleuchtung aller Trittstufen zum Podium als Lichtband über die gesamte Auftrittsbreite ausgeführt?
Nein = 0 Punkte
Ja = 100 Punkte</t>
  </si>
  <si>
    <t>Beträgt die maximale Rettungshöhe mehr als 30,0 m? 
Nein = 0 Punkte
Ja, je 10 cm mehr = 10 Punkte (maximal 350 Punkte)</t>
  </si>
  <si>
    <t>Beträgt die Ausladung bei 90° Drehwinkel und 0° Aufrichtwinkel an der 1-Mann Freistandsgrenze mit Rettungskorb bei maximaler Abstützbreite, gemessen von der vorderen Außenkante Rettungskorb bis zur Außenkante Abstützung mehr als 19,0 m?
Nein = 0 Punkte
Ja, je 10 cm mehr = 5 Punkte (maximal 400 Punkte)</t>
  </si>
  <si>
    <t>Ist die geringst mögliche Rettungshöhe (Rh) bei 90° Drehwinkel, an der 3-Mann Freistandsgrenze bei maximal möglicher mechanischer Leiterlänge und maximaler Abstützbreite, gemessen von der Standfläche des Fahrzeuges bis zur Korbbodenoberseite geringer als 23,0 m?
Nein = 0 Punkte
Ja, je 10 cm geringer = 3 Punkte (maximal 330 Punkte)</t>
  </si>
  <si>
    <t>Erreicht das angebotene Hubrettungsgerät eine max. Rettungshöhe von über 23 m, bei 90° Drehwinkel und 12 m Ausladung, gemessen von der Außenkante der Abstützung bis zur Korbbodenvorderkante sowie von der Standfläche vom Fahrzeug bis zur Korbbodenoberseite? 
Nein = 0 Punkte
Ja, je 10 cm mehr = 10 Punkte (maximal 300 Punkte)</t>
  </si>
  <si>
    <t>Kann der Niveauausgleich auch vom Korbbedienstand deaktiviert werden? 
Nein = 0 Punkte
Ja = 50 Punkte</t>
  </si>
  <si>
    <t>Ist die Krankentragenlagerung für eine Belastbarkeit von mind. 250 kg zugelassen? 
Nein = 0 Punkte 
Ja = 50 Punkte</t>
  </si>
  <si>
    <t>Ist am Korbboden eine Lastöse oder eine vergleichbare Einrichtung angebracht, die zum Durchführen der statischen Überlastprüfung mit 1,5 x Korbnennlast verwendet werden kann?
Nein = 0 Punkte
Ja = 50 Punkte</t>
  </si>
  <si>
    <t>Angabe aus der Anlage 1, Pos. 9.03 einfügen!</t>
  </si>
  <si>
    <t>Gibt es mind. 15 Vertragswerkstätten für das Fahrgestell innerhalb der Länder Brandenburg und Berlin? 
Nein = 0 Punkte
Ja = 50 Punkte</t>
  </si>
  <si>
    <t>Wieviel Monate Herstellergarantie werden für das Fahrgestell ab Erstzulassung Fahrzeug gewährt?
Je Monat = 1 Punkt (max. 60 Punkte)</t>
  </si>
  <si>
    <t>Wieviel Monate Garantie gegen Durchrostung werden für das Fahrgestell ab Erstzulassung Fahrzeug gewährt?
Je Monat = 1 Punkt (max. 60 Punkte)</t>
  </si>
  <si>
    <t>Wieviel Monate Herstellergarantie werden für den Aufbau ab Erstzulassung Fahrzeug, ohne Zusatzbedingungen, gewährt?
Je Monat = 1 Punkt (max. 60 Punkte)</t>
  </si>
  <si>
    <t>Wieviel Monate Garantie werden für die angebotene Beladung ab Erstzulassung Fahrzeug gewährt?
Je Monat = 1 Punkt (max. 60 Punkte)</t>
  </si>
  <si>
    <t>Mind. ein abschaltbarer, nach vorn gerichteter LED-Arbeitsscheinwerfer zur Ausleuchtung von Anleiterpunkten vor dem Rettungskorb</t>
  </si>
  <si>
    <t>Mind. zwei abschaltbare, nach unten gerichtete LED-Arbeitsscheinwerfer (Streustrahler) zur Ausleuchtung der Korbumgebung unterhalb des Rettungskorbs.</t>
  </si>
  <si>
    <t xml:space="preserve">An beiden Bedienständen sind identische Bedienelemente vorhanden. </t>
  </si>
  <si>
    <t xml:space="preserve">Vom Korb aus sind alle Bewegungen mit maximaler Geschwindigkeit steuerbar. </t>
  </si>
  <si>
    <t>Die Vorrangsteuerung des Hauptbedienstandes muss unabhängig vom Betriebszustand des Korbes realisiert werden können.</t>
  </si>
  <si>
    <t>230 V Einspeisung auf der Fahrerseite für das Automatik-Ladegerät; mit Motoranlasssperre und Auswurf; geschützte Installation; mit selbstschließender Abdeckung; optische Statusanzeige der Fahrzeugbatterien und integrierter Drucklufteinspeisung, die eine Einspeisung über Schuko Steckdosen aus dem öffentlichen 230 V Netz ermöglicht (LEAB PowAirBox oder gleichwertig); Die 230 V-Installationen und Bauelemente sind so ausgelegt (z.B. allpolige Absicherung), dass eine Einspeisung über eine Anschlussleitung mit  einem Schukostecker mind. IP 67 möglich ist.</t>
  </si>
  <si>
    <r>
      <rPr>
        <b/>
        <u/>
        <sz val="10"/>
        <rFont val="Arial"/>
        <family val="2"/>
      </rPr>
      <t>Rahmenvereinbarung:</t>
    </r>
    <r>
      <rPr>
        <sz val="10"/>
        <rFont val="Arial"/>
        <family val="2"/>
      </rPr>
      <t xml:space="preserve">
Zu den im Vergabeverfahren vereinbarten Bedingungen wird über den Leistungsumfang zwischen dem Auftragnehmer (AN) und dem ZDPol eine Rahmenvereinbarung geschlossen.</t>
    </r>
  </si>
  <si>
    <t>Der AN erhält vom ZDPol die Kontaktdaten der Bezugsberechtigten für die Mindestabrufmenge.</t>
  </si>
  <si>
    <t>Einzelaufzeichnung mindestens folgender Signale:
- Zündung
- Stand-, Abblend- und Fernlicht
- Fahrtrichtungsanzeiger links, rechts und Warnblinklicht 
- Bremslicht
- Rückfahrlicht
- Sondersignal (Blaues Blinklicht und Einsatzhorn)</t>
  </si>
  <si>
    <t xml:space="preserve">Auf den Rettungskorb aufsteckbare Krankentragenlagerung mit einer Belastung von mind. 200 kg, drehbare Übernahmemöglichkeiten nach allen Seiten, sowie deren Verlastung; geeignet für die mitgeführte Schleifkorbtrage </t>
  </si>
  <si>
    <t xml:space="preserve">Sind auf dem angebotenen Fahrzeug Leerkisten zur Lagerung zusätzlicher Ausrüstung mit den Abmessungen mind. 400mm x 600mm x 320mm (LxBxH) vorhanden? Jede Leerkiste wird in der Gewichtsbilanz mit einem Gewicht von 20 kg eingerechnet. 
Wert 0 = 0 Punkte
Wert 1 = 50 Punkte
Wert 2 = 100 Punkte </t>
  </si>
  <si>
    <t>N14 = Diagramme beifügen!</t>
  </si>
  <si>
    <t xml:space="preserve">Angabe der max.
Rh in m:
(N14.4)
</t>
  </si>
  <si>
    <t xml:space="preserve">Ja oder Nein </t>
  </si>
  <si>
    <t xml:space="preserve">
</t>
  </si>
  <si>
    <t>N15 = Beschreibung beifügen!</t>
  </si>
  <si>
    <t xml:space="preserve">N16 - Beschreibung beifügen!
</t>
  </si>
  <si>
    <t xml:space="preserve">Angabe der ANR in Grad:
</t>
  </si>
  <si>
    <t xml:space="preserve">
N17 = Beschreibung beifügen!
</t>
  </si>
  <si>
    <t xml:space="preserve">
Ja oder Nein
 </t>
  </si>
  <si>
    <t>N18 = Beschreibung beifügen!</t>
  </si>
  <si>
    <t>N19 = Service-unterlagen beifügen!</t>
  </si>
  <si>
    <t>N20 = Kurzdarstellung beifügen!</t>
  </si>
  <si>
    <t xml:space="preserve">
Anzahl:
</t>
  </si>
  <si>
    <t xml:space="preserve">Im Rettungskorb sind zwei Höhensicherungsgeräte (HSG) nach DIN EN 360 betriebsbereit verlastet und montiert. Die Bandlänge beträgt ca. 2,8 m. Jedes HSG ermöglicht einen direkten Anschluss an einen Auffanggurt gem. DIN EN 361. 
Für Wartungs- und Prüfarbeiten sind die Systeme entnehmbar. </t>
  </si>
  <si>
    <t xml:space="preserve">Anschlagpunkte zum Halten nach DIN EN 14043:2014-04, 5.1.5.4.3, sind nach DIN CEN/TS 15989 (DIN SPEC 14003) zu kennzeichnen. </t>
  </si>
  <si>
    <t>Lieferung und Einbau von einem Funklautsprecher in der Kabine zur Aktiv-Ladehalterung für ein BOS-Handsprechfunkgerät</t>
  </si>
  <si>
    <t>Alle Mindestforderungen der E DIN 14701-2 in der zum Zeitpunkt der Angebotsabgabe gültigen Fassung sind einzuhalten.</t>
  </si>
  <si>
    <t xml:space="preserve">Anschlagpunkte zur Absturzsicherung mit den HSG, sind nach DIN EN 795 auszuführen und nach DIN CEN/TS 16415 gelb markiert und gekennzeichnet. </t>
  </si>
  <si>
    <t>der Batteriehauptschalter ist so zu montieren &amp; anzuordnen, dass dieser gegen unbefugte Benutzung gesichert ist</t>
  </si>
  <si>
    <r>
      <t xml:space="preserve">Verfügt das angebotene Hubrettungsgerät über eine aktive Schwingungsdämpfung, welche vertikale </t>
    </r>
    <r>
      <rPr>
        <u/>
        <sz val="10"/>
        <rFont val="Arial"/>
        <family val="2"/>
      </rPr>
      <t>und</t>
    </r>
    <r>
      <rPr>
        <sz val="10"/>
        <rFont val="Arial"/>
        <family val="2"/>
      </rPr>
      <t xml:space="preserve"> horizontale Bewegungen stabilisiert?
(Bei "Ja" ist eine detaillierte Beschreibung der aktiven Schwingungsdämpfung als Nachweis beizufügen!)
Nein = 0 Punkte
Ja = 350 Punkte</t>
    </r>
  </si>
  <si>
    <t>Beträgt im gesamten Benutzungsbereich der Wert der maximalen Schräglage im Arbeitsbereich der automatischen Niveauregulierung im Drehgestell, bis zu der eine Niveauregulierung auf 0 Grad erfolgt, mehr als 7 Grad?
Nein = 0 Punkte
Ja, je Grad mehr = 50 Punkte (maximal 300 Punkte)</t>
  </si>
  <si>
    <t>Niveauregulierung separat ein- und ausschaltbar</t>
  </si>
  <si>
    <t>Feste Verrohrung der Oberleiter für die Wasserversorgung des Wenderohrs, mit B-Storz Kupplung und Sicherung an jedem Ende der Rohrleitung</t>
  </si>
  <si>
    <t xml:space="preserve">Das Fahrzeug verfügt über jeweils zwei Anschlagpunkte nach EN 795 zur Absturzsicherung an Leitersatz, Drehgestell und Rettungskorb; gelb markiert nach
DIN CEN/TS 16415 </t>
  </si>
  <si>
    <t xml:space="preserve">Verfügt das angebotene Hubrettungsfahrzeug über ein System, welches bei Vorgabe der Rettungskorbbewegungsrichtung alle notwendigen Bewegungen des Hubrettungssatzes  (Vertikal, Drehbewegung, Ausfahren des Leitersatzes, Winkeln des Gelenkteils) selbstständig ausführt?
Nein = 0 Punkte
Ja = 350 Punkte (Nachweis erforderlich)  </t>
  </si>
  <si>
    <t>Sprechverbindung zwischen Hauptbedienstand und  Rettungskorb (Mikrofonlautsprecher oder vergleichbare technische Lösung)</t>
  </si>
  <si>
    <t xml:space="preserve">Hauptbedienstand links, Bediensitz aus witterungsunempfindlichem Material, mit regelbarer Sitzheizung, integrierten Steuerhebeln an den Armlehnen, in Längsrichtung verstellbar, Sitzlehnenverstellung, Schutzgeländer links, abnehmbarem Witterungsschutz </t>
  </si>
  <si>
    <t>Verfügt der angebotene Rettungskorb über eine Nutzlast von mehr als 300 kg?
Nein = 0 Punkte
Ja, mind. 400 kg = 200 Punkte
Ja, mind. 500 kg = 300 Punkte</t>
  </si>
  <si>
    <t>26-716.V0.06.02</t>
  </si>
  <si>
    <t>Dem Angebot ist eine Energiebilanz entsprechend 
E DIN 14502-2 beizufügen.</t>
  </si>
  <si>
    <t>N05 = Eigen-erklärung beifügen!</t>
  </si>
  <si>
    <t>N03 = Eigen-erklärung beifügen!</t>
  </si>
  <si>
    <t>N02 = Eigen-erklärung mit Angabe der einzelnen Normen beifügen!</t>
  </si>
  <si>
    <t>Die Bestellung über den Online-Shop der ZfB wird nach dem Informationsgespräch für die Bezugsberechtigten freigegeben.</t>
  </si>
  <si>
    <r>
      <rPr>
        <u/>
        <sz val="10"/>
        <rFont val="Arial"/>
        <family val="2"/>
      </rPr>
      <t>Alternativposition 1:</t>
    </r>
    <r>
      <rPr>
        <sz val="10"/>
        <rFont val="Arial"/>
        <family val="2"/>
      </rPr>
      <t xml:space="preserve">
Kabine lackiert in Verkehrsrot (RAL 3020)
</t>
    </r>
  </si>
  <si>
    <r>
      <rPr>
        <u/>
        <sz val="10"/>
        <rFont val="Arial"/>
        <family val="2"/>
      </rPr>
      <t>Alternativposition 2:</t>
    </r>
    <r>
      <rPr>
        <sz val="10"/>
        <rFont val="Arial"/>
        <family val="2"/>
      </rPr>
      <t xml:space="preserve">
Kabine lackiert in Leuchtrot (RAL 3024)
</t>
    </r>
  </si>
  <si>
    <r>
      <rPr>
        <u/>
        <sz val="10"/>
        <rFont val="Arial"/>
        <family val="2"/>
      </rPr>
      <t>Alternativposition 3:</t>
    </r>
    <r>
      <rPr>
        <sz val="10"/>
        <rFont val="Arial"/>
        <family val="2"/>
      </rPr>
      <t xml:space="preserve">
Kabine lackiert in Leuchthellrot (RAL 3026)
</t>
    </r>
  </si>
  <si>
    <r>
      <rPr>
        <u/>
        <sz val="10"/>
        <rFont val="Arial"/>
        <family val="2"/>
      </rPr>
      <t>Alternativposition 1:</t>
    </r>
    <r>
      <rPr>
        <sz val="10"/>
        <rFont val="Arial"/>
        <family val="2"/>
      </rPr>
      <t xml:space="preserve">
Aufbau lackiert in Verkehrsrot (RAL 3020)
</t>
    </r>
  </si>
  <si>
    <r>
      <rPr>
        <u/>
        <sz val="10"/>
        <rFont val="Arial"/>
        <family val="2"/>
      </rPr>
      <t>Alternativposition 2:</t>
    </r>
    <r>
      <rPr>
        <sz val="10"/>
        <rFont val="Arial"/>
        <family val="2"/>
      </rPr>
      <t xml:space="preserve">
Aufbau lackiert in Leuchtrot (RAL 3024)
</t>
    </r>
  </si>
  <si>
    <r>
      <rPr>
        <u/>
        <sz val="10"/>
        <rFont val="Arial"/>
        <family val="2"/>
      </rPr>
      <t>Alternativposition 3:</t>
    </r>
    <r>
      <rPr>
        <sz val="10"/>
        <rFont val="Arial"/>
        <family val="2"/>
      </rPr>
      <t xml:space="preserve">
Aufbau lackiert in Leuchthellrot (RAL 3026)
</t>
    </r>
  </si>
  <si>
    <t>O 20 = Preisneutral?</t>
  </si>
  <si>
    <t>O 21 = Preisneutral?</t>
  </si>
  <si>
    <t>O 22 = Preisneutral?</t>
  </si>
  <si>
    <t>O 23 = Preisneutral?</t>
  </si>
  <si>
    <t>O 24 = Preisneutral?</t>
  </si>
  <si>
    <t>O 25 = Preisneutral?</t>
  </si>
  <si>
    <t>O 26 = Beschreibung beifügen!</t>
  </si>
  <si>
    <t>Die Einhaltung des vereinbarten Liefer- und Leistungsumfanges wird für das Land Brandenburg durch den Zentraldienst der Polizei (ZDPol) überwacht und durch die Landesschule und Technischen Einrichtung für Brand- und Katastrophenschutz (LSTE) fachtechnisch begleitet.</t>
  </si>
  <si>
    <t>Die Baubegleitung sowie die Prüfung zur Einhaltung des vereinbarten Liefer- und Leistungsumfanges führen die bezugsberechtigte Bundesländer Mecklenburg-Vorpommern, Thüringen und Sachsen in eigener Verantwortung durch. Die Änderungen sind mit den Vertretern des jeweiligen Bundeslandes separat zu vereinbaren.</t>
  </si>
  <si>
    <r>
      <rPr>
        <b/>
        <u/>
        <sz val="10"/>
        <rFont val="Arial"/>
        <family val="2"/>
      </rPr>
      <t>Online-Shop:</t>
    </r>
    <r>
      <rPr>
        <sz val="10"/>
        <rFont val="Arial"/>
        <family val="2"/>
      </rPr>
      <t xml:space="preserve">
Der Auftragnehmer (AN) erteilt dem ZDPol im Anschluss des Auftaktgespräches die Freigabe der leistungsbezogenen Dokumente für den Downloadbereich des Leistungsgegenstandes im Online-Shop der ZfB. </t>
    </r>
  </si>
  <si>
    <t xml:space="preserve">Jeder Bezugsberechtigte bestellt beim Auftragnehmer verbindlich seinen Leistungsumfang über den Online Shop der ZfB. Durch Erhalt der Abrufbestätigung wird der jeweilige Bezugsberechtigte zum Auftraggeber seines beauftragten Leistungsumfanges. </t>
  </si>
  <si>
    <r>
      <rPr>
        <b/>
        <u/>
        <sz val="10"/>
        <rFont val="Arial"/>
        <family val="2"/>
      </rPr>
      <t>Auftragsbestätigung:</t>
    </r>
    <r>
      <rPr>
        <sz val="10"/>
        <rFont val="Arial"/>
        <family val="2"/>
      </rPr>
      <t xml:space="preserve">
Jeder Auftraggeber (AG) erhält nach seiner Bestellung vom AN eine Auftragsbestätigung. Der ZDPol ist als Beauftragter der Rahmenvereinbarung bei jeder Auftragsbestätigung zu beteiligen.</t>
    </r>
  </si>
  <si>
    <r>
      <rPr>
        <b/>
        <u/>
        <sz val="10"/>
        <rFont val="Arial"/>
        <family val="2"/>
      </rPr>
      <t>Meilensteinplan</t>
    </r>
    <r>
      <rPr>
        <sz val="10"/>
        <rFont val="Arial"/>
        <family val="2"/>
      </rPr>
      <t xml:space="preserve">
Der Auftragnehmer erstellt eine tabellarische Übersicht der terminlichen Fertigungsplanung.
Nach vollständigen Abruf der Mindestabrufmenge, nach jedem Einzelabruf sowie nach vereinbarten Terminänderungen ist der Meilensteinplan dem ZDPol in aktueller Version zu übersenden.</t>
    </r>
  </si>
  <si>
    <t>Kann der Notbremsassistent bei aktivierter Sondersignalanlage über einen Taster mit einfacher Tasthandlung deaktiviert und aktiviert werden?
Nein = 0 Punkte
Ja = 100 Punkte</t>
  </si>
  <si>
    <t>Kann der Spurhalteassistent bei aktivierter Sondersignalanlage, über einen Taster mit einfacher Tasthandlung deaktiviert und aktiviert werden?
Nein = 0 Punkte
Ja = 100 Punkte</t>
  </si>
  <si>
    <t>Kann die Verkehrszeichenerkennung bei aktivierter Sondersignalanlage über einen Taster mit einfacher Tasthandlung deaktiviert und aktiviert werden?
Nein = 0 Punkte
Ja = 50 Punkte</t>
  </si>
  <si>
    <t>Wird das Fahrzeug mit einem für Einsatzfahrzeuge der Feuerwehr geeigneten Automatik-Wandlergetriebe angeboten?
Nein = 0 Punkte
Ja = 200 Punkte</t>
  </si>
  <si>
    <t>O 01 = Beschreibung beifügen!</t>
  </si>
  <si>
    <t>O 02 = Beschreibung beifügen!</t>
  </si>
  <si>
    <t>O 03 = Beschreibung beifügen!</t>
  </si>
  <si>
    <t>O 04 = Beschreibung beifügen!</t>
  </si>
  <si>
    <t>O 05 = Beschreibung beifügen!</t>
  </si>
  <si>
    <t>O 06 = Beschreibung beifügen!</t>
  </si>
  <si>
    <t>Anschluss und Montage der Kfz-Ladehalterung für die Wärmebildkamera</t>
  </si>
  <si>
    <t>O 27 = Beschreibung beifügen!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</si>
</sst>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quot;Gesamtpunktzahl:&quot;\ #,###"/>
  </numFmts>
  <fonts count="29" x14ac:knownFonts="1">
    <font>
      <sz val="10"/>
      <name val="Arial"/>
      <family val="2"/>
    </font>
    <font>
      <sz val="10"/>
      <name val="Arial"/>
      <family val="2"/>
    </font>
    <font>
      <sz val="14"/>
      <name val="Arial"/>
      <family val="2"/>
    </font>
    <font>
      <b/>
      <sz val="14"/>
      <name val="Arial"/>
      <family val="2"/>
    </font>
    <font>
      <b/>
      <sz val="10"/>
      <name val="Arial"/>
      <family val="2"/>
    </font>
    <font>
      <sz val="10"/>
      <name val="Arial Narrow"/>
      <family val="2"/>
    </font>
    <font>
      <sz val="8"/>
      <color indexed="9"/>
      <name val="Arial Narrow"/>
      <family val="2"/>
    </font>
    <font>
      <sz val="8"/>
      <name val="Arial"/>
      <family val="2"/>
    </font>
    <font>
      <b/>
      <u/>
      <sz val="14"/>
      <name val="Arial"/>
      <family val="2"/>
    </font>
    <font>
      <sz val="10"/>
      <color theme="0" tint="-0.14999847407452621"/>
      <name val="Arial"/>
      <family val="2"/>
    </font>
    <font>
      <sz val="10"/>
      <color theme="4" tint="0.79998168889431442"/>
      <name val="Arial"/>
      <family val="2"/>
    </font>
    <font>
      <sz val="8"/>
      <color theme="0" tint="-0.14999847407452621"/>
      <name val="Arial"/>
      <family val="2"/>
    </font>
    <font>
      <b/>
      <sz val="8"/>
      <name val="Arial"/>
      <family val="2"/>
    </font>
    <font>
      <sz val="8"/>
      <color theme="4" tint="0.79998168889431442"/>
      <name val="Arial"/>
      <family val="2"/>
    </font>
    <font>
      <sz val="18"/>
      <name val="Arial"/>
      <family val="2"/>
    </font>
    <font>
      <sz val="18"/>
      <color theme="4" tint="0.79998168889431442"/>
      <name val="Arial"/>
      <family val="2"/>
    </font>
    <font>
      <b/>
      <sz val="11"/>
      <name val="Arial"/>
      <family val="2"/>
    </font>
    <font>
      <sz val="12"/>
      <name val="Arial"/>
      <family val="2"/>
    </font>
    <font>
      <b/>
      <sz val="12"/>
      <name val="Arial"/>
      <family val="2"/>
    </font>
    <font>
      <sz val="12"/>
      <color theme="4" tint="0.79998168889431442"/>
      <name val="Arial"/>
      <family val="2"/>
    </font>
    <font>
      <sz val="10"/>
      <color theme="1"/>
      <name val="Arial"/>
      <family val="2"/>
    </font>
    <font>
      <sz val="10"/>
      <color indexed="8"/>
      <name val="Arial"/>
      <family val="2"/>
    </font>
    <font>
      <sz val="10"/>
      <color theme="4" tint="0.59999389629810485"/>
      <name val="Arial"/>
      <family val="2"/>
    </font>
    <font>
      <sz val="10"/>
      <color theme="4" tint="-0.249977111117893"/>
      <name val="Arial"/>
      <family val="2"/>
    </font>
    <font>
      <u/>
      <sz val="10"/>
      <name val="Arial"/>
      <family val="2"/>
    </font>
    <font>
      <b/>
      <sz val="8"/>
      <color theme="0" tint="-0.14999847407452621"/>
      <name val="Arial"/>
      <family val="2"/>
    </font>
    <font>
      <b/>
      <u/>
      <sz val="10"/>
      <name val="Arial"/>
      <family val="2"/>
    </font>
    <font>
      <sz val="8"/>
      <color theme="0" tint="-0.34998626667073579"/>
      <name val="Arial"/>
      <family val="2"/>
    </font>
    <font>
      <sz val="8"/>
      <color theme="0" tint="-0.34998626667073579"/>
      <name val="Arial Narrow"/>
      <family val="2"/>
    </font>
  </fonts>
  <fills count="12">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7"/>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right style="thin">
        <color indexed="64"/>
      </right>
      <top style="thin">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4">
    <xf numFmtId="0" fontId="0" fillId="0" borderId="0"/>
    <xf numFmtId="43" fontId="1" fillId="0" borderId="0" applyFont="0" applyFill="0" applyBorder="0" applyAlignment="0" applyProtection="0"/>
    <xf numFmtId="0" fontId="1" fillId="0" borderId="0"/>
    <xf numFmtId="0" fontId="1" fillId="0" borderId="0"/>
  </cellStyleXfs>
  <cellXfs count="270">
    <xf numFmtId="0" fontId="0" fillId="0" borderId="0" xfId="0"/>
    <xf numFmtId="0" fontId="0" fillId="0" borderId="6"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wrapText="1"/>
      <protection locked="0"/>
    </xf>
    <xf numFmtId="0" fontId="1" fillId="0" borderId="6" xfId="0" applyFont="1" applyFill="1" applyBorder="1" applyAlignment="1" applyProtection="1">
      <alignment horizontal="center" vertical="center" wrapText="1"/>
      <protection locked="0"/>
    </xf>
    <xf numFmtId="0" fontId="2" fillId="0" borderId="0" xfId="0" applyFont="1" applyAlignment="1" applyProtection="1">
      <alignment vertical="center"/>
    </xf>
    <xf numFmtId="0" fontId="3" fillId="0" borderId="0" xfId="0" applyFont="1" applyAlignment="1" applyProtection="1">
      <alignment vertical="center"/>
    </xf>
    <xf numFmtId="0" fontId="1" fillId="0" borderId="0" xfId="0" applyFont="1" applyFill="1" applyBorder="1" applyAlignment="1" applyProtection="1">
      <alignment horizontal="center"/>
    </xf>
    <xf numFmtId="0" fontId="5" fillId="0" borderId="0" xfId="2" applyFont="1" applyFill="1" applyAlignment="1" applyProtection="1">
      <alignment horizontal="center" vertical="top"/>
    </xf>
    <xf numFmtId="14" fontId="4" fillId="0" borderId="0" xfId="0" applyNumberFormat="1" applyFont="1" applyFill="1" applyAlignment="1" applyProtection="1">
      <alignment horizontal="center" vertical="center" wrapText="1"/>
    </xf>
    <xf numFmtId="0" fontId="2" fillId="0" borderId="0" xfId="0" applyFont="1" applyFill="1" applyAlignment="1" applyProtection="1">
      <alignment horizontal="center" vertical="top" wrapText="1"/>
    </xf>
    <xf numFmtId="0" fontId="0" fillId="0" borderId="0" xfId="0" applyBorder="1" applyAlignment="1" applyProtection="1">
      <alignment horizontal="center" vertical="center"/>
    </xf>
    <xf numFmtId="0" fontId="1" fillId="0" borderId="0" xfId="0" applyFont="1" applyFill="1" applyAlignment="1" applyProtection="1">
      <alignment horizontal="center" vertical="center"/>
    </xf>
    <xf numFmtId="0" fontId="0" fillId="0" borderId="0" xfId="2" applyFont="1" applyFill="1" applyBorder="1" applyAlignment="1" applyProtection="1">
      <alignment horizontal="center" vertical="center"/>
    </xf>
    <xf numFmtId="0" fontId="3" fillId="3" borderId="3" xfId="0" applyFont="1" applyFill="1" applyBorder="1" applyAlignment="1" applyProtection="1">
      <alignment horizontal="center" vertical="center"/>
    </xf>
    <xf numFmtId="0" fontId="8" fillId="3" borderId="3" xfId="0" applyFont="1" applyFill="1" applyBorder="1" applyAlignment="1" applyProtection="1">
      <alignment horizontal="left" vertical="center" wrapText="1"/>
    </xf>
    <xf numFmtId="0" fontId="10" fillId="3" borderId="3" xfId="0" applyFont="1" applyFill="1" applyBorder="1" applyAlignment="1" applyProtection="1">
      <alignment horizontal="center" vertical="center"/>
    </xf>
    <xf numFmtId="0" fontId="1" fillId="3" borderId="4" xfId="2" applyFont="1" applyFill="1" applyBorder="1" applyAlignment="1" applyProtection="1">
      <alignment horizontal="center" vertical="center"/>
    </xf>
    <xf numFmtId="0" fontId="10" fillId="3" borderId="3" xfId="0" applyFont="1" applyFill="1" applyBorder="1" applyAlignment="1" applyProtection="1">
      <alignment horizontal="center" vertical="center" wrapText="1"/>
    </xf>
    <xf numFmtId="0" fontId="0" fillId="3" borderId="3" xfId="0" applyFill="1" applyBorder="1" applyAlignment="1" applyProtection="1">
      <alignment horizontal="center" vertical="center" wrapText="1"/>
    </xf>
    <xf numFmtId="0" fontId="0" fillId="0" borderId="1" xfId="0" applyFill="1" applyBorder="1" applyAlignment="1" applyProtection="1">
      <alignment horizontal="center" vertical="center"/>
    </xf>
    <xf numFmtId="0" fontId="0" fillId="3" borderId="5" xfId="0" applyFont="1" applyFill="1" applyBorder="1" applyAlignment="1" applyProtection="1">
      <alignment vertical="center" wrapText="1"/>
    </xf>
    <xf numFmtId="0" fontId="0" fillId="0" borderId="1" xfId="0" applyFont="1" applyFill="1" applyBorder="1" applyAlignment="1" applyProtection="1">
      <alignment vertical="center" wrapText="1"/>
    </xf>
    <xf numFmtId="49" fontId="0" fillId="0" borderId="6" xfId="0" applyNumberFormat="1" applyFont="1" applyFill="1" applyBorder="1" applyAlignment="1" applyProtection="1">
      <alignment horizontal="center" vertical="center" wrapText="1"/>
      <protection locked="0"/>
    </xf>
    <xf numFmtId="0" fontId="20" fillId="3" borderId="14" xfId="2" applyFont="1" applyFill="1" applyBorder="1" applyAlignment="1" applyProtection="1">
      <alignment vertical="center"/>
    </xf>
    <xf numFmtId="1" fontId="1" fillId="0" borderId="6" xfId="1" applyNumberFormat="1" applyFont="1" applyFill="1" applyBorder="1" applyAlignment="1" applyProtection="1">
      <alignment horizontal="center" vertical="center" wrapText="1"/>
      <protection locked="0"/>
    </xf>
    <xf numFmtId="0" fontId="0" fillId="0" borderId="0" xfId="0" applyProtection="1"/>
    <xf numFmtId="0" fontId="0" fillId="0" borderId="1" xfId="0" applyFont="1" applyFill="1" applyBorder="1" applyAlignment="1" applyProtection="1">
      <alignment horizontal="center" vertical="center"/>
    </xf>
    <xf numFmtId="0" fontId="0" fillId="3" borderId="3" xfId="0" applyFont="1" applyFill="1" applyBorder="1" applyAlignment="1" applyProtection="1">
      <alignment vertical="center" wrapText="1"/>
    </xf>
    <xf numFmtId="0" fontId="1" fillId="9" borderId="1" xfId="0" applyFont="1" applyFill="1" applyBorder="1" applyAlignment="1" applyProtection="1">
      <alignment horizontal="center" vertical="center"/>
    </xf>
    <xf numFmtId="0" fontId="0" fillId="5" borderId="1" xfId="0" applyFont="1" applyFill="1" applyBorder="1" applyAlignment="1" applyProtection="1">
      <alignment vertical="center" wrapText="1"/>
    </xf>
    <xf numFmtId="0" fontId="0" fillId="0" borderId="1" xfId="2" applyFont="1" applyFill="1" applyBorder="1" applyAlignment="1" applyProtection="1">
      <alignment vertical="center" wrapText="1"/>
    </xf>
    <xf numFmtId="0" fontId="1" fillId="0" borderId="1" xfId="3" applyFont="1" applyFill="1" applyBorder="1" applyAlignment="1" applyProtection="1">
      <alignment vertical="center" wrapText="1"/>
    </xf>
    <xf numFmtId="0" fontId="0" fillId="3" borderId="5" xfId="2" applyFont="1" applyFill="1" applyBorder="1" applyAlignment="1" applyProtection="1">
      <alignment horizontal="left" vertical="center" wrapText="1"/>
    </xf>
    <xf numFmtId="0" fontId="4" fillId="4" borderId="0" xfId="2" applyFont="1" applyFill="1" applyBorder="1" applyAlignment="1" applyProtection="1">
      <alignment horizontal="center" vertical="center"/>
    </xf>
    <xf numFmtId="0" fontId="4" fillId="4" borderId="7" xfId="2" applyFont="1" applyFill="1" applyBorder="1" applyAlignment="1" applyProtection="1">
      <alignment horizontal="center" vertical="center"/>
    </xf>
    <xf numFmtId="0" fontId="0" fillId="0" borderId="17" xfId="0" applyFont="1" applyFill="1" applyBorder="1" applyAlignment="1" applyProtection="1">
      <alignment horizontal="center" vertical="center" wrapText="1"/>
      <protection locked="0"/>
    </xf>
    <xf numFmtId="1" fontId="1" fillId="0" borderId="6" xfId="1" applyNumberFormat="1" applyFont="1" applyFill="1" applyBorder="1" applyAlignment="1" applyProtection="1">
      <alignment horizontal="center" vertical="center"/>
      <protection locked="0"/>
    </xf>
    <xf numFmtId="0" fontId="0" fillId="3" borderId="0" xfId="0" applyFill="1" applyBorder="1" applyAlignment="1" applyProtection="1">
      <alignment horizontal="center" vertical="center" wrapText="1"/>
    </xf>
    <xf numFmtId="0" fontId="9" fillId="3" borderId="0" xfId="2" applyFont="1" applyFill="1" applyBorder="1" applyAlignment="1" applyProtection="1">
      <alignment vertical="top" wrapText="1"/>
    </xf>
    <xf numFmtId="0" fontId="25" fillId="4" borderId="0" xfId="2" applyFont="1" applyFill="1" applyBorder="1" applyAlignment="1" applyProtection="1">
      <alignment vertical="top" wrapText="1"/>
    </xf>
    <xf numFmtId="0" fontId="1" fillId="0" borderId="1" xfId="0" applyFont="1" applyFill="1" applyBorder="1" applyAlignment="1" applyProtection="1">
      <alignment horizontal="center" vertical="center"/>
    </xf>
    <xf numFmtId="0" fontId="9" fillId="3" borderId="13" xfId="2" applyFont="1" applyFill="1" applyBorder="1" applyAlignment="1" applyProtection="1">
      <alignment vertical="top" wrapText="1"/>
    </xf>
    <xf numFmtId="0" fontId="0" fillId="3" borderId="5" xfId="0" applyFont="1" applyFill="1" applyBorder="1" applyAlignment="1" applyProtection="1">
      <alignment vertical="top" wrapText="1"/>
    </xf>
    <xf numFmtId="0" fontId="1" fillId="0" borderId="1" xfId="3" applyFont="1" applyFill="1" applyBorder="1" applyAlignment="1" applyProtection="1">
      <alignment horizontal="center" vertical="center"/>
    </xf>
    <xf numFmtId="0" fontId="1" fillId="3" borderId="5" xfId="0" applyFont="1" applyFill="1" applyBorder="1" applyAlignment="1" applyProtection="1">
      <alignment vertical="center" wrapText="1"/>
    </xf>
    <xf numFmtId="49" fontId="12" fillId="3" borderId="2" xfId="3" applyNumberFormat="1" applyFont="1" applyFill="1" applyBorder="1" applyAlignment="1" applyProtection="1">
      <alignment horizontal="center" vertical="center"/>
    </xf>
    <xf numFmtId="0" fontId="12" fillId="3" borderId="3" xfId="0" applyFont="1" applyFill="1" applyBorder="1" applyAlignment="1" applyProtection="1">
      <alignment vertical="center" wrapText="1"/>
    </xf>
    <xf numFmtId="49" fontId="13" fillId="3" borderId="0" xfId="0" applyNumberFormat="1" applyFont="1" applyFill="1" applyBorder="1" applyAlignment="1" applyProtection="1">
      <alignment horizontal="center" vertical="center"/>
    </xf>
    <xf numFmtId="0" fontId="11" fillId="3" borderId="0" xfId="2" applyFont="1" applyFill="1" applyBorder="1" applyAlignment="1" applyProtection="1">
      <alignment vertical="top" wrapText="1"/>
    </xf>
    <xf numFmtId="0" fontId="7" fillId="3" borderId="4" xfId="0" applyFont="1" applyFill="1" applyBorder="1" applyAlignment="1" applyProtection="1">
      <alignment horizontal="center" vertical="center" wrapText="1"/>
    </xf>
    <xf numFmtId="0" fontId="14" fillId="3" borderId="1" xfId="0" applyFont="1" applyFill="1" applyBorder="1" applyAlignment="1" applyProtection="1">
      <alignment horizontal="center" vertical="center"/>
    </xf>
    <xf numFmtId="0" fontId="4" fillId="5" borderId="1" xfId="0" applyFont="1" applyFill="1" applyBorder="1" applyAlignment="1" applyProtection="1">
      <alignment vertical="center" wrapText="1"/>
    </xf>
    <xf numFmtId="49" fontId="10" fillId="3" borderId="13" xfId="0" applyNumberFormat="1" applyFont="1" applyFill="1" applyBorder="1" applyAlignment="1" applyProtection="1">
      <alignment horizontal="center" vertical="center"/>
    </xf>
    <xf numFmtId="0" fontId="9" fillId="3" borderId="16" xfId="2" applyFont="1" applyFill="1" applyBorder="1" applyAlignment="1" applyProtection="1">
      <alignment vertical="top" wrapText="1"/>
    </xf>
    <xf numFmtId="0" fontId="16" fillId="3" borderId="7" xfId="0" applyFont="1" applyFill="1" applyBorder="1" applyAlignment="1" applyProtection="1">
      <alignment vertical="center" wrapText="1"/>
    </xf>
    <xf numFmtId="0" fontId="3" fillId="4" borderId="7" xfId="2" applyFont="1" applyFill="1" applyBorder="1" applyAlignment="1" applyProtection="1">
      <alignment horizontal="center" vertical="center"/>
    </xf>
    <xf numFmtId="0" fontId="11" fillId="3" borderId="4" xfId="0" applyFont="1" applyFill="1" applyBorder="1" applyAlignment="1" applyProtection="1">
      <alignment horizontal="center" vertical="center"/>
    </xf>
    <xf numFmtId="0" fontId="11" fillId="3" borderId="4" xfId="2" applyFont="1" applyFill="1" applyBorder="1" applyAlignment="1" applyProtection="1">
      <alignment vertical="center" wrapText="1"/>
    </xf>
    <xf numFmtId="0" fontId="13" fillId="3" borderId="0" xfId="2" applyFont="1" applyFill="1" applyBorder="1" applyAlignment="1" applyProtection="1">
      <alignment vertical="top" wrapText="1"/>
    </xf>
    <xf numFmtId="0" fontId="11" fillId="3" borderId="4" xfId="2" applyFont="1" applyFill="1" applyBorder="1" applyAlignment="1" applyProtection="1">
      <alignment vertical="top" wrapText="1"/>
    </xf>
    <xf numFmtId="0" fontId="3" fillId="3" borderId="4" xfId="0" applyFont="1" applyFill="1" applyBorder="1" applyAlignment="1" applyProtection="1">
      <alignment horizontal="center" vertical="center"/>
    </xf>
    <xf numFmtId="0" fontId="8" fillId="3" borderId="4" xfId="0" applyFont="1" applyFill="1" applyBorder="1" applyAlignment="1" applyProtection="1">
      <alignment horizontal="left" vertical="center" wrapText="1"/>
    </xf>
    <xf numFmtId="0" fontId="10" fillId="3" borderId="4" xfId="0" applyFont="1" applyFill="1" applyBorder="1" applyAlignment="1" applyProtection="1">
      <alignment horizontal="center" vertical="center"/>
    </xf>
    <xf numFmtId="0" fontId="0" fillId="3" borderId="4" xfId="0" applyFill="1" applyBorder="1" applyAlignment="1" applyProtection="1">
      <alignment horizontal="center" vertical="center" wrapText="1"/>
    </xf>
    <xf numFmtId="49" fontId="18" fillId="3" borderId="2" xfId="3" applyNumberFormat="1" applyFont="1" applyFill="1" applyBorder="1" applyAlignment="1" applyProtection="1">
      <alignment horizontal="center" vertical="center"/>
    </xf>
    <xf numFmtId="0" fontId="18" fillId="3" borderId="2" xfId="0" applyFont="1" applyFill="1" applyBorder="1" applyAlignment="1" applyProtection="1">
      <alignment vertical="center" wrapText="1"/>
    </xf>
    <xf numFmtId="49" fontId="19" fillId="3" borderId="2" xfId="0" applyNumberFormat="1" applyFont="1" applyFill="1" applyBorder="1" applyAlignment="1" applyProtection="1">
      <alignment horizontal="center" vertical="center"/>
    </xf>
    <xf numFmtId="0" fontId="1" fillId="3" borderId="0" xfId="2" applyFont="1" applyFill="1" applyBorder="1" applyAlignment="1" applyProtection="1">
      <alignment horizontal="center" vertical="center"/>
    </xf>
    <xf numFmtId="0" fontId="17" fillId="3" borderId="2" xfId="0" applyFont="1" applyFill="1" applyBorder="1" applyAlignment="1" applyProtection="1">
      <alignment horizontal="center" vertical="center" wrapText="1"/>
    </xf>
    <xf numFmtId="0" fontId="1" fillId="0" borderId="1" xfId="3"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center" vertical="center"/>
    </xf>
    <xf numFmtId="49" fontId="1" fillId="3" borderId="5" xfId="0" applyNumberFormat="1" applyFont="1" applyFill="1" applyBorder="1" applyAlignment="1" applyProtection="1">
      <alignment vertical="center"/>
    </xf>
    <xf numFmtId="49" fontId="1" fillId="3" borderId="9" xfId="0" applyNumberFormat="1" applyFont="1" applyFill="1" applyBorder="1" applyAlignment="1" applyProtection="1">
      <alignment vertical="center"/>
    </xf>
    <xf numFmtId="49" fontId="18" fillId="3" borderId="2" xfId="0" applyNumberFormat="1" applyFont="1" applyFill="1" applyBorder="1" applyAlignment="1" applyProtection="1">
      <alignment horizontal="center" vertical="center"/>
    </xf>
    <xf numFmtId="0" fontId="10" fillId="3" borderId="2" xfId="0" applyFont="1" applyFill="1" applyBorder="1" applyAlignment="1" applyProtection="1">
      <alignment horizontal="center" vertical="center"/>
    </xf>
    <xf numFmtId="0" fontId="0" fillId="3" borderId="2" xfId="0" applyFill="1" applyBorder="1" applyAlignment="1" applyProtection="1">
      <alignment horizontal="center" vertical="center" wrapText="1"/>
    </xf>
    <xf numFmtId="0" fontId="1" fillId="5" borderId="1" xfId="0" applyFont="1" applyFill="1" applyBorder="1" applyAlignment="1" applyProtection="1">
      <alignment vertical="center" wrapText="1"/>
    </xf>
    <xf numFmtId="0" fontId="18" fillId="3" borderId="3" xfId="0" applyFont="1" applyFill="1" applyBorder="1" applyAlignment="1" applyProtection="1">
      <alignment vertical="center" wrapText="1"/>
    </xf>
    <xf numFmtId="0" fontId="1" fillId="3" borderId="13" xfId="2" applyFont="1" applyFill="1" applyBorder="1" applyAlignment="1" applyProtection="1">
      <alignment horizontal="center" vertical="center"/>
    </xf>
    <xf numFmtId="0" fontId="1" fillId="3" borderId="2" xfId="2" applyFont="1" applyFill="1" applyBorder="1" applyAlignment="1" applyProtection="1">
      <alignment horizontal="center" vertical="center"/>
    </xf>
    <xf numFmtId="49" fontId="0" fillId="11" borderId="1" xfId="0" applyNumberFormat="1" applyFont="1" applyFill="1" applyBorder="1" applyAlignment="1" applyProtection="1">
      <alignment horizontal="center" vertical="center"/>
    </xf>
    <xf numFmtId="0" fontId="1" fillId="3" borderId="15" xfId="2" applyFont="1" applyFill="1" applyBorder="1" applyAlignment="1" applyProtection="1">
      <alignment horizontal="center" vertical="center"/>
    </xf>
    <xf numFmtId="49" fontId="1" fillId="5" borderId="1" xfId="0" applyNumberFormat="1" applyFont="1" applyFill="1" applyBorder="1" applyAlignment="1" applyProtection="1">
      <alignment horizontal="center" vertical="center"/>
    </xf>
    <xf numFmtId="0" fontId="21" fillId="5" borderId="1" xfId="0" applyFont="1" applyFill="1" applyBorder="1" applyAlignment="1" applyProtection="1">
      <alignment vertical="center" wrapText="1"/>
    </xf>
    <xf numFmtId="49" fontId="18" fillId="3" borderId="3" xfId="0" applyNumberFormat="1" applyFont="1" applyFill="1" applyBorder="1" applyAlignment="1" applyProtection="1">
      <alignment horizontal="center" vertical="center"/>
    </xf>
    <xf numFmtId="0" fontId="1" fillId="3" borderId="0" xfId="2" applyFont="1" applyFill="1" applyBorder="1" applyAlignment="1" applyProtection="1">
      <alignment horizontal="center" vertical="top"/>
    </xf>
    <xf numFmtId="0" fontId="0" fillId="0" borderId="1" xfId="0" applyFont="1" applyBorder="1" applyAlignment="1" applyProtection="1">
      <alignment horizontal="left" vertical="center" wrapText="1"/>
    </xf>
    <xf numFmtId="0" fontId="1" fillId="3" borderId="2" xfId="2" applyFont="1" applyFill="1" applyBorder="1" applyAlignment="1" applyProtection="1">
      <alignment horizontal="center" vertical="top"/>
    </xf>
    <xf numFmtId="0" fontId="1" fillId="3" borderId="5" xfId="2" applyFont="1" applyFill="1" applyBorder="1" applyAlignment="1" applyProtection="1">
      <alignment horizontal="center" vertical="top"/>
    </xf>
    <xf numFmtId="0" fontId="1" fillId="3" borderId="10" xfId="2" applyFont="1" applyFill="1" applyBorder="1" applyAlignment="1" applyProtection="1">
      <alignment horizontal="center" vertical="top"/>
    </xf>
    <xf numFmtId="0" fontId="1" fillId="3" borderId="4" xfId="2" applyFont="1" applyFill="1" applyBorder="1" applyAlignment="1" applyProtection="1">
      <alignment horizontal="center" vertical="top"/>
    </xf>
    <xf numFmtId="49" fontId="0" fillId="0" borderId="1" xfId="0" applyNumberFormat="1" applyFont="1" applyFill="1" applyBorder="1" applyAlignment="1" applyProtection="1">
      <alignment horizontal="center" vertical="center"/>
    </xf>
    <xf numFmtId="49" fontId="0" fillId="10" borderId="1" xfId="0" applyNumberFormat="1" applyFont="1" applyFill="1" applyBorder="1" applyAlignment="1" applyProtection="1">
      <alignment horizontal="center" vertical="center"/>
    </xf>
    <xf numFmtId="0" fontId="1" fillId="3" borderId="15" xfId="2" applyFont="1" applyFill="1" applyBorder="1" applyAlignment="1" applyProtection="1">
      <alignment horizontal="center" vertical="top"/>
    </xf>
    <xf numFmtId="0" fontId="7" fillId="3" borderId="0" xfId="2" applyFont="1" applyFill="1" applyBorder="1" applyAlignment="1" applyProtection="1">
      <alignment horizontal="center" vertical="center"/>
    </xf>
    <xf numFmtId="0" fontId="12" fillId="4" borderId="0" xfId="2" applyFont="1" applyFill="1" applyBorder="1" applyAlignment="1" applyProtection="1">
      <alignment horizontal="center" vertical="center"/>
    </xf>
    <xf numFmtId="49" fontId="13" fillId="3" borderId="2" xfId="0" applyNumberFormat="1" applyFont="1" applyFill="1" applyBorder="1" applyAlignment="1" applyProtection="1">
      <alignment horizontal="center" vertical="center"/>
    </xf>
    <xf numFmtId="0" fontId="8" fillId="3" borderId="4" xfId="0" applyFont="1" applyFill="1" applyBorder="1" applyAlignment="1" applyProtection="1">
      <alignment horizontal="left" vertical="center"/>
    </xf>
    <xf numFmtId="0" fontId="18" fillId="3" borderId="0" xfId="0" applyFont="1" applyFill="1" applyBorder="1" applyAlignment="1" applyProtection="1">
      <alignment vertical="center" wrapText="1"/>
    </xf>
    <xf numFmtId="0" fontId="0" fillId="3" borderId="10" xfId="0" applyFont="1" applyFill="1" applyBorder="1" applyAlignment="1" applyProtection="1">
      <alignment vertical="top" wrapText="1"/>
    </xf>
    <xf numFmtId="0" fontId="1" fillId="5" borderId="6" xfId="2" applyFont="1" applyFill="1" applyBorder="1" applyAlignment="1" applyProtection="1">
      <alignment horizontal="center" vertical="center"/>
    </xf>
    <xf numFmtId="49" fontId="0" fillId="10" borderId="1" xfId="0" applyNumberFormat="1" applyFill="1" applyBorder="1" applyAlignment="1" applyProtection="1">
      <alignment horizontal="center" vertical="center"/>
    </xf>
    <xf numFmtId="0" fontId="1" fillId="3" borderId="1" xfId="2" applyFill="1" applyBorder="1" applyAlignment="1" applyProtection="1">
      <alignment horizontal="center" vertical="center"/>
    </xf>
    <xf numFmtId="0" fontId="0" fillId="3" borderId="0" xfId="0" applyFill="1" applyAlignment="1" applyProtection="1">
      <alignment horizontal="center" vertical="center" wrapText="1"/>
    </xf>
    <xf numFmtId="0" fontId="1" fillId="0" borderId="1" xfId="0" applyFont="1" applyBorder="1" applyAlignment="1" applyProtection="1">
      <alignment vertical="center" wrapText="1"/>
    </xf>
    <xf numFmtId="1" fontId="4" fillId="4" borderId="7" xfId="2" applyNumberFormat="1" applyFont="1" applyFill="1" applyBorder="1" applyAlignment="1" applyProtection="1">
      <alignment horizontal="center" vertical="center"/>
    </xf>
    <xf numFmtId="0" fontId="1" fillId="0" borderId="1" xfId="0" applyFont="1" applyFill="1" applyBorder="1" applyAlignment="1" applyProtection="1">
      <alignment vertical="center" wrapText="1"/>
    </xf>
    <xf numFmtId="0" fontId="1" fillId="10" borderId="1" xfId="0" applyFont="1" applyFill="1" applyBorder="1" applyAlignment="1" applyProtection="1">
      <alignment horizontal="center" vertical="center"/>
    </xf>
    <xf numFmtId="0" fontId="1" fillId="0" borderId="1" xfId="0" applyFont="1" applyBorder="1" applyAlignment="1" applyProtection="1">
      <alignment horizontal="center" vertical="center"/>
    </xf>
    <xf numFmtId="0" fontId="2" fillId="2" borderId="14" xfId="0" applyFont="1" applyFill="1" applyBorder="1" applyAlignment="1" applyProtection="1">
      <alignment horizontal="center" vertical="center"/>
    </xf>
    <xf numFmtId="49" fontId="13" fillId="3" borderId="4" xfId="0" applyNumberFormat="1" applyFont="1" applyFill="1" applyBorder="1" applyAlignment="1" applyProtection="1">
      <alignment horizontal="center" vertical="center"/>
    </xf>
    <xf numFmtId="0" fontId="1" fillId="3" borderId="16" xfId="2" applyFont="1" applyFill="1" applyBorder="1" applyAlignment="1" applyProtection="1">
      <alignment horizontal="center" vertical="top"/>
    </xf>
    <xf numFmtId="0" fontId="11" fillId="3" borderId="4" xfId="0" applyFont="1" applyFill="1" applyBorder="1" applyAlignment="1" applyProtection="1">
      <alignment vertical="center" wrapText="1"/>
    </xf>
    <xf numFmtId="0" fontId="11" fillId="3" borderId="4" xfId="0" applyFont="1" applyFill="1" applyBorder="1" applyAlignment="1" applyProtection="1">
      <alignment vertical="top" wrapText="1"/>
    </xf>
    <xf numFmtId="0" fontId="8" fillId="3" borderId="4" xfId="0" applyFont="1" applyFill="1" applyBorder="1" applyAlignment="1" applyProtection="1">
      <alignment vertical="center" wrapText="1"/>
    </xf>
    <xf numFmtId="0" fontId="1" fillId="5" borderId="1" xfId="2" applyFont="1" applyFill="1" applyBorder="1" applyAlignment="1" applyProtection="1">
      <alignment horizontal="center" vertical="center"/>
    </xf>
    <xf numFmtId="0" fontId="4" fillId="4" borderId="0" xfId="0" applyFont="1" applyFill="1" applyProtection="1"/>
    <xf numFmtId="0" fontId="13" fillId="3" borderId="4" xfId="0" applyFont="1" applyFill="1" applyBorder="1" applyAlignment="1" applyProtection="1">
      <alignment horizontal="center" vertical="center"/>
    </xf>
    <xf numFmtId="0" fontId="7" fillId="3" borderId="2" xfId="0" applyFont="1" applyFill="1" applyBorder="1" applyAlignment="1" applyProtection="1">
      <alignment horizontal="center" vertical="center" wrapText="1"/>
    </xf>
    <xf numFmtId="0" fontId="13" fillId="3" borderId="2" xfId="0" applyFont="1" applyFill="1" applyBorder="1" applyAlignment="1" applyProtection="1">
      <alignment horizontal="center" vertical="center"/>
    </xf>
    <xf numFmtId="0" fontId="11" fillId="3" borderId="0" xfId="2" applyFont="1" applyFill="1" applyBorder="1" applyAlignment="1" applyProtection="1">
      <alignment horizontal="center" vertical="top"/>
    </xf>
    <xf numFmtId="0" fontId="1" fillId="5" borderId="1" xfId="3" applyFont="1" applyFill="1" applyBorder="1" applyAlignment="1" applyProtection="1">
      <alignment vertical="center" wrapText="1"/>
    </xf>
    <xf numFmtId="0" fontId="0" fillId="0" borderId="1" xfId="3" applyFont="1" applyFill="1" applyBorder="1" applyAlignment="1" applyProtection="1">
      <alignment vertical="center" wrapText="1"/>
    </xf>
    <xf numFmtId="0" fontId="20" fillId="0" borderId="1" xfId="3" applyFont="1" applyBorder="1" applyAlignment="1" applyProtection="1">
      <alignment vertical="center" wrapText="1"/>
    </xf>
    <xf numFmtId="0" fontId="9" fillId="3" borderId="16" xfId="2" applyFont="1" applyFill="1" applyBorder="1" applyAlignment="1" applyProtection="1">
      <alignment horizontal="center" vertical="top"/>
    </xf>
    <xf numFmtId="0" fontId="1" fillId="3" borderId="0" xfId="3" applyFont="1" applyFill="1" applyBorder="1" applyAlignment="1" applyProtection="1">
      <alignment horizontal="center" vertical="center"/>
    </xf>
    <xf numFmtId="0" fontId="1" fillId="3" borderId="13" xfId="3" applyFont="1" applyFill="1" applyBorder="1" applyAlignment="1" applyProtection="1">
      <alignment horizontal="center" vertical="top"/>
    </xf>
    <xf numFmtId="49" fontId="18" fillId="3" borderId="4" xfId="3" applyNumberFormat="1" applyFont="1" applyFill="1" applyBorder="1" applyAlignment="1" applyProtection="1">
      <alignment horizontal="center" vertical="center"/>
    </xf>
    <xf numFmtId="0" fontId="18" fillId="3" borderId="4" xfId="3" applyFont="1" applyFill="1" applyBorder="1" applyAlignment="1" applyProtection="1">
      <alignment vertical="center" wrapText="1"/>
    </xf>
    <xf numFmtId="0" fontId="1" fillId="3" borderId="3" xfId="0" applyFont="1" applyFill="1" applyBorder="1" applyAlignment="1" applyProtection="1">
      <alignment vertical="center" wrapText="1"/>
    </xf>
    <xf numFmtId="0" fontId="1" fillId="3" borderId="0" xfId="3" applyFont="1" applyFill="1" applyBorder="1" applyAlignment="1" applyProtection="1">
      <alignment horizontal="center" vertical="top"/>
    </xf>
    <xf numFmtId="0" fontId="1" fillId="3" borderId="5" xfId="3" applyFont="1" applyFill="1" applyBorder="1" applyAlignment="1" applyProtection="1">
      <alignment vertical="center"/>
    </xf>
    <xf numFmtId="0" fontId="12" fillId="3" borderId="0" xfId="0" applyFont="1" applyFill="1" applyBorder="1" applyAlignment="1" applyProtection="1">
      <alignment vertical="center" wrapText="1"/>
    </xf>
    <xf numFmtId="0" fontId="0" fillId="3" borderId="0" xfId="0" applyFill="1" applyAlignment="1" applyProtection="1">
      <alignment horizontal="center" vertical="center"/>
    </xf>
    <xf numFmtId="165" fontId="4" fillId="3" borderId="0" xfId="0" applyNumberFormat="1" applyFont="1" applyFill="1" applyAlignment="1" applyProtection="1">
      <alignment horizontal="left" vertical="center"/>
    </xf>
    <xf numFmtId="0" fontId="10" fillId="3" borderId="0" xfId="0" applyFont="1" applyFill="1" applyAlignment="1" applyProtection="1">
      <alignment horizontal="center" vertical="center"/>
    </xf>
    <xf numFmtId="0" fontId="1" fillId="3" borderId="0" xfId="0" applyFont="1" applyFill="1" applyBorder="1" applyAlignment="1" applyProtection="1">
      <alignment vertical="top" wrapText="1"/>
    </xf>
    <xf numFmtId="164" fontId="23" fillId="3" borderId="0" xfId="1" applyNumberFormat="1" applyFont="1" applyFill="1" applyAlignment="1" applyProtection="1">
      <alignment horizontal="center" vertical="center"/>
    </xf>
    <xf numFmtId="164" fontId="22" fillId="3" borderId="0" xfId="1" applyNumberFormat="1" applyFont="1" applyFill="1" applyAlignment="1" applyProtection="1">
      <alignment horizontal="center" vertical="center"/>
    </xf>
    <xf numFmtId="0" fontId="7" fillId="3" borderId="0" xfId="0" applyFont="1" applyFill="1" applyBorder="1" applyAlignment="1" applyProtection="1">
      <alignment horizontal="center" vertical="center"/>
    </xf>
    <xf numFmtId="0" fontId="7" fillId="3" borderId="0" xfId="0" applyFont="1" applyFill="1" applyAlignment="1" applyProtection="1">
      <alignment horizontal="center" vertical="center"/>
    </xf>
    <xf numFmtId="0" fontId="7" fillId="3" borderId="0" xfId="0" applyFont="1" applyFill="1" applyAlignment="1" applyProtection="1">
      <alignment vertical="center"/>
    </xf>
    <xf numFmtId="0" fontId="13" fillId="3" borderId="0" xfId="0" applyFont="1" applyFill="1" applyAlignment="1" applyProtection="1">
      <alignment horizontal="center" vertical="center"/>
    </xf>
    <xf numFmtId="0" fontId="7" fillId="3" borderId="0" xfId="0" applyFont="1" applyFill="1" applyAlignment="1" applyProtection="1">
      <alignment vertical="top"/>
    </xf>
    <xf numFmtId="0" fontId="0" fillId="0" borderId="0" xfId="0" applyAlignment="1" applyProtection="1">
      <alignment vertical="center"/>
    </xf>
    <xf numFmtId="0" fontId="2" fillId="2" borderId="14" xfId="0" applyFont="1" applyFill="1" applyBorder="1" applyAlignment="1" applyProtection="1">
      <alignment vertical="center"/>
    </xf>
    <xf numFmtId="0" fontId="0" fillId="2" borderId="0" xfId="0" applyFill="1" applyBorder="1" applyProtection="1"/>
    <xf numFmtId="0" fontId="1" fillId="2" borderId="0" xfId="0" applyFont="1" applyFill="1" applyBorder="1" applyAlignment="1" applyProtection="1">
      <alignment horizontal="center" vertical="center"/>
    </xf>
    <xf numFmtId="0" fontId="0" fillId="2" borderId="0" xfId="0" applyFill="1" applyBorder="1" applyAlignment="1" applyProtection="1">
      <alignment horizontal="center" vertical="center"/>
    </xf>
    <xf numFmtId="0" fontId="2" fillId="2" borderId="0" xfId="0" applyFont="1" applyFill="1" applyBorder="1" applyAlignment="1" applyProtection="1">
      <alignment vertical="center"/>
    </xf>
    <xf numFmtId="0" fontId="7" fillId="2" borderId="0" xfId="0" applyFont="1" applyFill="1" applyBorder="1" applyProtection="1"/>
    <xf numFmtId="0" fontId="17" fillId="3" borderId="0" xfId="0" applyFont="1" applyFill="1" applyBorder="1" applyAlignment="1" applyProtection="1">
      <alignment vertical="center"/>
    </xf>
    <xf numFmtId="0" fontId="7" fillId="8" borderId="0" xfId="0" applyFont="1" applyFill="1" applyBorder="1" applyAlignment="1" applyProtection="1">
      <alignment vertical="center"/>
    </xf>
    <xf numFmtId="0" fontId="17" fillId="2" borderId="0" xfId="0" applyFont="1" applyFill="1" applyBorder="1" applyAlignment="1" applyProtection="1">
      <alignment vertical="center"/>
    </xf>
    <xf numFmtId="0" fontId="7" fillId="2" borderId="0" xfId="0" applyFont="1" applyFill="1" applyBorder="1" applyAlignment="1" applyProtection="1">
      <alignment vertical="center"/>
    </xf>
    <xf numFmtId="0" fontId="0" fillId="0" borderId="0" xfId="0" applyBorder="1" applyProtection="1"/>
    <xf numFmtId="0" fontId="1" fillId="0" borderId="19" xfId="0" quotePrefix="1" applyFont="1" applyBorder="1" applyAlignment="1" applyProtection="1">
      <alignment vertical="center" wrapText="1"/>
    </xf>
    <xf numFmtId="0" fontId="1" fillId="3" borderId="15" xfId="3" applyFont="1" applyFill="1" applyBorder="1" applyAlignment="1" applyProtection="1">
      <alignment horizontal="center" vertical="top"/>
    </xf>
    <xf numFmtId="0" fontId="20" fillId="0" borderId="1" xfId="0" applyFont="1" applyFill="1" applyBorder="1" applyAlignment="1" applyProtection="1">
      <alignment vertical="center" wrapText="1"/>
    </xf>
    <xf numFmtId="49" fontId="0" fillId="3" borderId="5" xfId="0" applyNumberFormat="1" applyFont="1" applyFill="1" applyBorder="1" applyAlignment="1" applyProtection="1">
      <alignment vertical="center" wrapText="1"/>
    </xf>
    <xf numFmtId="0" fontId="4" fillId="4" borderId="7" xfId="2" applyNumberFormat="1" applyFont="1" applyFill="1" applyBorder="1" applyAlignment="1" applyProtection="1">
      <alignment horizontal="center" vertical="center"/>
    </xf>
    <xf numFmtId="0" fontId="0" fillId="0" borderId="1" xfId="0" applyFont="1" applyFill="1" applyBorder="1" applyAlignment="1" applyProtection="1">
      <alignment horizontal="left" vertical="center" wrapText="1"/>
    </xf>
    <xf numFmtId="0" fontId="0" fillId="0" borderId="18" xfId="0" quotePrefix="1" applyFont="1" applyFill="1" applyBorder="1" applyAlignment="1" applyProtection="1">
      <alignment horizontal="left" vertical="center" wrapText="1"/>
    </xf>
    <xf numFmtId="0" fontId="0" fillId="0" borderId="15" xfId="0" quotePrefix="1" applyFont="1" applyFill="1" applyBorder="1" applyAlignment="1" applyProtection="1">
      <alignment horizontal="left" vertical="center" wrapText="1"/>
    </xf>
    <xf numFmtId="0" fontId="0" fillId="0" borderId="12" xfId="0" quotePrefix="1" applyFont="1" applyFill="1" applyBorder="1" applyAlignment="1" applyProtection="1">
      <alignment horizontal="left" vertical="center" wrapText="1"/>
    </xf>
    <xf numFmtId="0" fontId="1" fillId="0" borderId="1" xfId="2" applyFont="1" applyFill="1" applyBorder="1" applyAlignment="1" applyProtection="1">
      <alignment vertical="center" wrapText="1"/>
    </xf>
    <xf numFmtId="0" fontId="1" fillId="0" borderId="1" xfId="0" applyFont="1" applyFill="1" applyBorder="1" applyAlignment="1" applyProtection="1">
      <alignment horizontal="left" vertical="center" wrapText="1"/>
    </xf>
    <xf numFmtId="0" fontId="1" fillId="0" borderId="6" xfId="0" applyFont="1" applyFill="1" applyBorder="1" applyAlignment="1" applyProtection="1">
      <alignment vertical="center" wrapText="1"/>
    </xf>
    <xf numFmtId="0" fontId="0" fillId="0" borderId="1" xfId="0" applyFill="1" applyBorder="1" applyAlignment="1" applyProtection="1">
      <alignment horizontal="left" vertical="center" wrapText="1"/>
    </xf>
    <xf numFmtId="0" fontId="1" fillId="0" borderId="1" xfId="2" applyFont="1" applyFill="1" applyBorder="1" applyAlignment="1" applyProtection="1">
      <alignment horizontal="left" vertical="center" wrapText="1"/>
    </xf>
    <xf numFmtId="0" fontId="20" fillId="0" borderId="1" xfId="2" applyFont="1" applyFill="1" applyBorder="1" applyAlignment="1" applyProtection="1">
      <alignment horizontal="left" vertical="center" wrapText="1"/>
    </xf>
    <xf numFmtId="0" fontId="1" fillId="0" borderId="10" xfId="3" applyFont="1" applyFill="1" applyBorder="1" applyAlignment="1" applyProtection="1">
      <alignment horizontal="left" vertical="center" wrapText="1"/>
    </xf>
    <xf numFmtId="0" fontId="0" fillId="0" borderId="5" xfId="0" applyFill="1" applyBorder="1" applyAlignment="1" applyProtection="1">
      <alignment vertical="center" wrapText="1"/>
    </xf>
    <xf numFmtId="0" fontId="0" fillId="0" borderId="1" xfId="0" applyFill="1" applyBorder="1" applyAlignment="1" applyProtection="1">
      <alignment vertical="center" wrapText="1"/>
    </xf>
    <xf numFmtId="0" fontId="0" fillId="0" borderId="5" xfId="0" applyFont="1" applyFill="1" applyBorder="1" applyAlignment="1" applyProtection="1">
      <alignment vertical="center" wrapText="1"/>
    </xf>
    <xf numFmtId="0" fontId="7" fillId="0" borderId="0" xfId="0" applyFont="1" applyFill="1" applyAlignment="1" applyProtection="1">
      <alignment horizontal="center" vertical="center"/>
    </xf>
    <xf numFmtId="0" fontId="4" fillId="0" borderId="0" xfId="2" applyFont="1" applyFill="1" applyBorder="1" applyAlignment="1" applyProtection="1">
      <alignment horizontal="center" vertical="center"/>
    </xf>
    <xf numFmtId="0" fontId="25" fillId="0" borderId="0" xfId="2" applyFont="1" applyFill="1" applyBorder="1" applyAlignment="1" applyProtection="1">
      <alignment vertical="top" wrapText="1"/>
    </xf>
    <xf numFmtId="0" fontId="3" fillId="0" borderId="0" xfId="2" applyFont="1" applyFill="1" applyBorder="1" applyAlignment="1" applyProtection="1">
      <alignment horizontal="center" vertical="center"/>
    </xf>
    <xf numFmtId="0" fontId="12" fillId="0" borderId="0" xfId="2" applyFont="1" applyFill="1" applyBorder="1" applyAlignment="1" applyProtection="1">
      <alignment horizontal="center" vertical="center"/>
    </xf>
    <xf numFmtId="1" fontId="4" fillId="0" borderId="0" xfId="2" applyNumberFormat="1" applyFont="1" applyFill="1" applyBorder="1" applyAlignment="1" applyProtection="1">
      <alignment horizontal="center" vertical="center"/>
    </xf>
    <xf numFmtId="0" fontId="4" fillId="0" borderId="0" xfId="2" applyNumberFormat="1" applyFont="1" applyFill="1" applyBorder="1" applyAlignment="1" applyProtection="1">
      <alignment horizontal="center" vertical="center"/>
    </xf>
    <xf numFmtId="0" fontId="4" fillId="0" borderId="0" xfId="0" applyFont="1" applyFill="1" applyProtection="1"/>
    <xf numFmtId="0" fontId="7" fillId="0" borderId="0" xfId="0" applyFont="1" applyFill="1" applyBorder="1" applyAlignment="1" applyProtection="1">
      <alignment horizontal="center" vertical="center"/>
    </xf>
    <xf numFmtId="0" fontId="0" fillId="0" borderId="0" xfId="0" applyFill="1" applyProtection="1"/>
    <xf numFmtId="0" fontId="1" fillId="0" borderId="1" xfId="2" applyFill="1" applyBorder="1" applyAlignment="1" applyProtection="1">
      <alignment vertical="center" wrapText="1"/>
    </xf>
    <xf numFmtId="0" fontId="0" fillId="0" borderId="12" xfId="0" applyFont="1" applyFill="1" applyBorder="1" applyAlignment="1" applyProtection="1">
      <alignment horizontal="left" vertical="center" wrapText="1"/>
    </xf>
    <xf numFmtId="0" fontId="1" fillId="0" borderId="1" xfId="3" applyFill="1" applyBorder="1" applyAlignment="1" applyProtection="1">
      <alignment horizontal="left" vertical="center" wrapText="1"/>
    </xf>
    <xf numFmtId="0" fontId="20" fillId="0" borderId="2" xfId="0" applyFont="1" applyFill="1" applyBorder="1" applyAlignment="1" applyProtection="1">
      <alignment vertical="center" wrapText="1"/>
    </xf>
    <xf numFmtId="0" fontId="0" fillId="0" borderId="11" xfId="0" applyFont="1" applyFill="1" applyBorder="1" applyAlignment="1" applyProtection="1">
      <alignment vertical="center" wrapText="1"/>
    </xf>
    <xf numFmtId="0" fontId="0" fillId="0" borderId="19" xfId="0" quotePrefix="1" applyFont="1" applyFill="1" applyBorder="1" applyAlignment="1" applyProtection="1">
      <alignment vertical="center" wrapText="1"/>
    </xf>
    <xf numFmtId="0" fontId="0" fillId="0" borderId="1" xfId="2" applyFont="1" applyFill="1" applyBorder="1" applyAlignment="1" applyProtection="1">
      <alignment horizontal="left" vertical="center" wrapText="1"/>
    </xf>
    <xf numFmtId="0" fontId="1" fillId="0" borderId="0" xfId="0" applyFont="1" applyFill="1" applyAlignment="1" applyProtection="1">
      <alignment vertical="center" wrapText="1"/>
    </xf>
    <xf numFmtId="0" fontId="1" fillId="0" borderId="0" xfId="2" applyFill="1" applyAlignment="1" applyProtection="1">
      <alignment vertical="center" wrapText="1"/>
    </xf>
    <xf numFmtId="0" fontId="1" fillId="0" borderId="1" xfId="2" applyFill="1" applyBorder="1" applyAlignment="1" applyProtection="1">
      <alignment horizontal="left" vertical="center" wrapText="1"/>
    </xf>
    <xf numFmtId="0" fontId="0" fillId="0" borderId="0" xfId="0" applyFill="1" applyAlignment="1" applyProtection="1">
      <alignment vertical="center" wrapText="1"/>
    </xf>
    <xf numFmtId="0" fontId="0" fillId="0" borderId="3" xfId="0" applyFont="1" applyFill="1" applyBorder="1" applyAlignment="1" applyProtection="1">
      <alignment vertical="center" wrapText="1"/>
    </xf>
    <xf numFmtId="3" fontId="1" fillId="0" borderId="6" xfId="0" applyNumberFormat="1" applyFont="1" applyFill="1" applyBorder="1" applyAlignment="1" applyProtection="1">
      <alignment horizontal="center" vertical="center" wrapText="1"/>
      <protection locked="0"/>
    </xf>
    <xf numFmtId="3" fontId="1" fillId="3" borderId="6" xfId="0" applyNumberFormat="1" applyFont="1" applyFill="1" applyBorder="1" applyAlignment="1" applyProtection="1">
      <alignment horizontal="center" vertical="center" wrapText="1"/>
    </xf>
    <xf numFmtId="164" fontId="0" fillId="0" borderId="6" xfId="1" applyNumberFormat="1" applyFont="1" applyFill="1" applyBorder="1" applyAlignment="1" applyProtection="1">
      <alignment horizontal="center" vertical="center" wrapText="1"/>
      <protection locked="0"/>
    </xf>
    <xf numFmtId="0" fontId="0" fillId="0" borderId="11" xfId="0" applyFill="1" applyBorder="1" applyAlignment="1" applyProtection="1">
      <alignment vertical="center" wrapText="1"/>
    </xf>
    <xf numFmtId="0" fontId="1" fillId="0" borderId="3" xfId="0" applyFont="1" applyFill="1" applyBorder="1" applyAlignment="1" applyProtection="1">
      <alignment vertical="center" wrapText="1"/>
    </xf>
    <xf numFmtId="0" fontId="1" fillId="0" borderId="2" xfId="0" applyFont="1" applyFill="1" applyBorder="1" applyAlignment="1" applyProtection="1">
      <alignment vertical="center" wrapText="1"/>
    </xf>
    <xf numFmtId="0" fontId="1" fillId="0" borderId="12" xfId="3" applyFill="1" applyBorder="1" applyAlignment="1" applyProtection="1">
      <alignment horizontal="left" vertical="center" wrapText="1"/>
    </xf>
    <xf numFmtId="0" fontId="1" fillId="0" borderId="11" xfId="0" applyFont="1" applyBorder="1" applyAlignment="1" applyProtection="1">
      <alignment horizontal="center" vertical="center"/>
    </xf>
    <xf numFmtId="49" fontId="1" fillId="0" borderId="20" xfId="0" applyNumberFormat="1" applyFont="1" applyFill="1" applyBorder="1" applyAlignment="1" applyProtection="1">
      <alignment horizontal="center" vertical="center"/>
    </xf>
    <xf numFmtId="0" fontId="1" fillId="0" borderId="20" xfId="0" applyFont="1" applyBorder="1" applyAlignment="1" applyProtection="1">
      <alignment horizontal="center" vertical="center"/>
    </xf>
    <xf numFmtId="0" fontId="1" fillId="0" borderId="20" xfId="0" applyFont="1" applyFill="1" applyBorder="1" applyAlignment="1" applyProtection="1">
      <alignment horizontal="center" vertical="center"/>
    </xf>
    <xf numFmtId="0" fontId="27" fillId="7" borderId="0" xfId="0" applyFont="1" applyFill="1" applyAlignment="1" applyProtection="1">
      <alignment horizontal="center" vertical="center"/>
    </xf>
    <xf numFmtId="0" fontId="27" fillId="7" borderId="0" xfId="0" applyFont="1" applyFill="1" applyAlignment="1" applyProtection="1">
      <alignment horizontal="center" vertical="center" wrapText="1"/>
    </xf>
    <xf numFmtId="0" fontId="28" fillId="7" borderId="0" xfId="2" applyFont="1" applyFill="1" applyAlignment="1" applyProtection="1">
      <alignment horizontal="center" vertical="center"/>
    </xf>
    <xf numFmtId="0" fontId="0" fillId="0" borderId="11" xfId="0" applyFont="1" applyFill="1" applyBorder="1" applyAlignment="1" applyProtection="1">
      <alignment horizontal="left" vertical="center" wrapText="1"/>
    </xf>
    <xf numFmtId="0" fontId="0" fillId="0" borderId="11" xfId="0" applyFill="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 xfId="3" applyFill="1" applyBorder="1" applyAlignment="1" applyProtection="1">
      <alignment horizontal="center" vertical="center"/>
    </xf>
    <xf numFmtId="0" fontId="1" fillId="0" borderId="1" xfId="3" applyFill="1" applyBorder="1" applyAlignment="1" applyProtection="1">
      <alignment vertical="center" wrapText="1"/>
    </xf>
    <xf numFmtId="49" fontId="1" fillId="6" borderId="1" xfId="0" applyNumberFormat="1" applyFont="1" applyFill="1" applyBorder="1" applyAlignment="1" applyProtection="1">
      <alignment horizontal="center" vertical="center"/>
    </xf>
    <xf numFmtId="0" fontId="1" fillId="3" borderId="1" xfId="2" applyFont="1" applyFill="1" applyBorder="1" applyAlignment="1" applyProtection="1">
      <alignment horizontal="center" vertical="center"/>
    </xf>
    <xf numFmtId="0" fontId="1" fillId="0" borderId="11" xfId="0" applyFont="1" applyBorder="1" applyAlignment="1" applyProtection="1">
      <alignment vertical="center" wrapText="1"/>
    </xf>
    <xf numFmtId="0" fontId="1" fillId="3" borderId="12" xfId="2" applyFill="1" applyBorder="1" applyAlignment="1" applyProtection="1">
      <alignment horizontal="center" vertical="center"/>
    </xf>
    <xf numFmtId="0" fontId="6" fillId="0" borderId="0" xfId="0" applyFont="1" applyProtection="1"/>
    <xf numFmtId="0" fontId="7" fillId="0" borderId="0" xfId="0" applyFont="1" applyProtection="1"/>
    <xf numFmtId="4" fontId="0" fillId="0" borderId="0" xfId="0" applyNumberFormat="1" applyAlignment="1" applyProtection="1">
      <alignment horizontal="center" vertical="center"/>
    </xf>
    <xf numFmtId="0" fontId="0" fillId="0" borderId="0" xfId="0" applyAlignment="1" applyProtection="1">
      <alignment horizontal="center" vertical="center"/>
    </xf>
    <xf numFmtId="0" fontId="0" fillId="0" borderId="0" xfId="0" applyProtection="1">
      <protection locked="0"/>
    </xf>
    <xf numFmtId="2" fontId="1" fillId="0" borderId="6" xfId="0" applyNumberFormat="1" applyFont="1" applyFill="1" applyBorder="1" applyAlignment="1" applyProtection="1">
      <alignment horizontal="center" vertical="center" wrapText="1"/>
      <protection locked="0"/>
    </xf>
    <xf numFmtId="4" fontId="1" fillId="0" borderId="6" xfId="0" applyNumberFormat="1" applyFont="1" applyBorder="1" applyAlignment="1" applyProtection="1">
      <alignment horizontal="center" vertical="center" wrapText="1"/>
      <protection locked="0"/>
    </xf>
    <xf numFmtId="3" fontId="1" fillId="0" borderId="6" xfId="0" applyNumberFormat="1" applyFont="1" applyBorder="1" applyAlignment="1" applyProtection="1">
      <alignment horizontal="center" vertical="center" wrapText="1"/>
      <protection locked="0"/>
    </xf>
    <xf numFmtId="4" fontId="1" fillId="0" borderId="6" xfId="0" applyNumberFormat="1" applyFont="1" applyBorder="1" applyAlignment="1" applyProtection="1">
      <alignment vertical="center" wrapText="1"/>
      <protection locked="0"/>
    </xf>
    <xf numFmtId="49" fontId="0" fillId="0" borderId="5" xfId="0" applyNumberFormat="1" applyFont="1" applyFill="1" applyBorder="1" applyAlignment="1" applyProtection="1">
      <alignment vertical="center"/>
      <protection locked="0"/>
    </xf>
    <xf numFmtId="49" fontId="1" fillId="0" borderId="6" xfId="0" applyNumberFormat="1" applyFont="1" applyFill="1" applyBorder="1" applyAlignment="1" applyProtection="1">
      <alignment vertical="center"/>
      <protection locked="0"/>
    </xf>
    <xf numFmtId="0" fontId="0" fillId="0" borderId="11" xfId="0" applyFont="1" applyFill="1" applyBorder="1" applyAlignment="1" applyProtection="1">
      <alignment horizontal="left" vertical="center" wrapText="1"/>
    </xf>
    <xf numFmtId="0" fontId="1" fillId="0" borderId="15" xfId="0" applyFont="1" applyFill="1" applyBorder="1" applyAlignment="1" applyProtection="1">
      <alignment horizontal="left" vertical="center" wrapText="1"/>
    </xf>
    <xf numFmtId="0" fontId="1" fillId="0" borderId="12" xfId="0" applyFont="1" applyFill="1" applyBorder="1" applyAlignment="1" applyProtection="1">
      <alignment horizontal="left" vertical="center" wrapText="1"/>
    </xf>
    <xf numFmtId="0" fontId="0" fillId="0" borderId="11" xfId="0" applyFill="1" applyBorder="1" applyAlignment="1" applyProtection="1">
      <alignment horizontal="center" vertical="center"/>
    </xf>
    <xf numFmtId="0" fontId="0" fillId="0" borderId="15"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5"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0" fillId="3" borderId="10" xfId="0" applyFont="1" applyFill="1" applyBorder="1" applyAlignment="1" applyProtection="1">
      <alignment horizontal="center" vertical="center" wrapText="1"/>
    </xf>
    <xf numFmtId="0" fontId="1" fillId="3" borderId="13" xfId="0" applyFont="1" applyFill="1" applyBorder="1" applyAlignment="1" applyProtection="1">
      <alignment horizontal="center" vertical="center" wrapText="1"/>
    </xf>
    <xf numFmtId="0" fontId="1" fillId="3" borderId="9" xfId="0" applyFont="1" applyFill="1" applyBorder="1" applyAlignment="1" applyProtection="1">
      <alignment horizontal="center" vertical="center" wrapText="1"/>
    </xf>
    <xf numFmtId="49" fontId="0" fillId="0" borderId="1" xfId="0" applyNumberFormat="1" applyFont="1" applyFill="1" applyBorder="1" applyAlignment="1" applyProtection="1">
      <alignment vertical="center"/>
      <protection locked="0"/>
    </xf>
    <xf numFmtId="49" fontId="1" fillId="0" borderId="1" xfId="0" applyNumberFormat="1" applyFont="1" applyFill="1" applyBorder="1" applyAlignment="1" applyProtection="1">
      <alignment vertical="center"/>
      <protection locked="0"/>
    </xf>
    <xf numFmtId="0" fontId="0" fillId="0" borderId="2" xfId="0" applyBorder="1" applyAlignment="1" applyProtection="1">
      <alignment horizontal="center" vertical="center"/>
    </xf>
    <xf numFmtId="49" fontId="0" fillId="5" borderId="1" xfId="0" applyNumberFormat="1" applyFont="1" applyFill="1" applyBorder="1" applyAlignment="1" applyProtection="1">
      <alignment vertical="center"/>
      <protection locked="0"/>
    </xf>
    <xf numFmtId="49" fontId="1" fillId="5" borderId="1" xfId="0" applyNumberFormat="1" applyFont="1" applyFill="1" applyBorder="1" applyAlignment="1" applyProtection="1">
      <alignment vertical="center"/>
      <protection locked="0"/>
    </xf>
    <xf numFmtId="0" fontId="1" fillId="0" borderId="1" xfId="3" applyFill="1" applyBorder="1" applyAlignment="1" applyProtection="1">
      <alignment horizontal="center" vertical="center"/>
    </xf>
    <xf numFmtId="0" fontId="1" fillId="0" borderId="1" xfId="3" applyFill="1" applyBorder="1" applyAlignment="1" applyProtection="1">
      <alignment vertical="center" wrapText="1"/>
    </xf>
    <xf numFmtId="49" fontId="1" fillId="6" borderId="1" xfId="0" applyNumberFormat="1" applyFont="1" applyFill="1" applyBorder="1" applyAlignment="1" applyProtection="1">
      <alignment horizontal="center" vertical="center"/>
    </xf>
    <xf numFmtId="0" fontId="1" fillId="3" borderId="1" xfId="2" applyFont="1" applyFill="1" applyBorder="1" applyAlignment="1" applyProtection="1">
      <alignment horizontal="center" vertical="center"/>
    </xf>
    <xf numFmtId="0" fontId="1" fillId="0" borderId="11" xfId="0" applyFont="1" applyBorder="1" applyAlignment="1" applyProtection="1">
      <alignment vertical="center" wrapText="1"/>
    </xf>
    <xf numFmtId="0" fontId="1" fillId="0" borderId="12" xfId="0" applyFont="1" applyBorder="1" applyAlignment="1" applyProtection="1">
      <alignment vertical="center" wrapText="1"/>
    </xf>
    <xf numFmtId="0" fontId="1" fillId="5" borderId="11" xfId="2" applyFont="1" applyFill="1" applyBorder="1" applyAlignment="1" applyProtection="1">
      <alignment horizontal="center" vertical="center"/>
    </xf>
    <xf numFmtId="0" fontId="1" fillId="5" borderId="12" xfId="2" applyFont="1" applyFill="1" applyBorder="1" applyAlignment="1" applyProtection="1">
      <alignment horizontal="center" vertical="center"/>
    </xf>
    <xf numFmtId="0" fontId="1" fillId="3" borderId="11" xfId="2" applyFill="1" applyBorder="1" applyAlignment="1" applyProtection="1">
      <alignment horizontal="center" vertical="center"/>
    </xf>
    <xf numFmtId="0" fontId="1" fillId="3" borderId="12" xfId="2" applyFill="1" applyBorder="1" applyAlignment="1" applyProtection="1">
      <alignment horizontal="center" vertical="center"/>
    </xf>
    <xf numFmtId="0" fontId="0" fillId="0" borderId="11" xfId="0" applyFont="1" applyBorder="1" applyAlignment="1" applyProtection="1">
      <alignment vertical="center" wrapText="1"/>
    </xf>
    <xf numFmtId="0" fontId="1" fillId="0" borderId="11" xfId="0" applyFont="1" applyFill="1" applyBorder="1" applyAlignment="1" applyProtection="1">
      <alignment vertical="center" wrapText="1"/>
    </xf>
    <xf numFmtId="0" fontId="1" fillId="0" borderId="12" xfId="0" applyFont="1" applyFill="1" applyBorder="1" applyAlignment="1" applyProtection="1">
      <alignment vertical="center" wrapText="1"/>
    </xf>
    <xf numFmtId="0" fontId="2" fillId="2" borderId="0" xfId="0" applyFont="1" applyFill="1" applyAlignment="1">
      <alignment vertical="center"/>
    </xf>
    <xf numFmtId="0" fontId="0" fillId="0" borderId="1" xfId="0" applyBorder="1" applyAlignment="1">
      <alignment horizontal="center" vertical="center"/>
    </xf>
    <xf numFmtId="0" fontId="1" fillId="5" borderId="1" xfId="0" applyFont="1" applyFill="1" applyBorder="1" applyAlignment="1">
      <alignment vertical="center" wrapText="1"/>
    </xf>
    <xf numFmtId="0" fontId="1" fillId="10" borderId="1" xfId="0" applyFont="1" applyFill="1" applyBorder="1" applyAlignment="1">
      <alignment horizontal="center" vertical="center"/>
    </xf>
    <xf numFmtId="0" fontId="1" fillId="3" borderId="0" xfId="2" applyFill="1" applyAlignment="1">
      <alignment horizontal="center" vertical="top"/>
    </xf>
    <xf numFmtId="0" fontId="0" fillId="3" borderId="5" xfId="0" applyFill="1" applyBorder="1" applyAlignment="1">
      <alignment vertical="center" wrapText="1"/>
    </xf>
    <xf numFmtId="0" fontId="1" fillId="0" borderId="6" xfId="0" applyFont="1" applyBorder="1" applyAlignment="1" applyProtection="1">
      <alignment horizontal="center" vertical="center" wrapText="1"/>
      <protection locked="0"/>
    </xf>
    <xf numFmtId="0" fontId="0" fillId="3" borderId="0" xfId="0" applyFill="1" applyAlignment="1">
      <alignment horizontal="center" vertical="center" wrapText="1"/>
    </xf>
    <xf numFmtId="0" fontId="4" fillId="4" borderId="0" xfId="0" applyFont="1" applyFill="1"/>
  </cellXfs>
  <cellStyles count="4">
    <cellStyle name="Komma" xfId="1" builtinId="3"/>
    <cellStyle name="Standard" xfId="0" builtinId="0"/>
    <cellStyle name="Standard 2 2" xfId="2" xr:uid="{00000000-0005-0000-0000-000002000000}"/>
    <cellStyle name="Standard 2 2 2" xfId="3" xr:uid="{00000000-0005-0000-0000-000003000000}"/>
  </cellStyles>
  <dxfs count="61">
    <dxf>
      <fill>
        <patternFill>
          <bgColor rgb="FFFFFFCC"/>
        </patternFill>
      </fill>
    </dxf>
    <dxf>
      <fill>
        <patternFill>
          <bgColor theme="9" tint="0.59996337778862885"/>
        </patternFill>
      </fill>
    </dxf>
    <dxf>
      <fill>
        <patternFill>
          <bgColor theme="9" tint="0.39994506668294322"/>
        </patternFill>
      </fill>
    </dxf>
    <dxf>
      <fill>
        <patternFill>
          <bgColor theme="6" tint="0.39994506668294322"/>
        </patternFill>
      </fill>
    </dxf>
    <dxf>
      <font>
        <color rgb="FF9C5700"/>
      </font>
      <fill>
        <patternFill>
          <bgColor rgb="FFFFEB9C"/>
        </patternFill>
      </fill>
    </dxf>
    <dxf>
      <fill>
        <patternFill>
          <bgColor rgb="FFFFFF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FF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FFCC"/>
        </patternFill>
      </fill>
    </dxf>
    <dxf>
      <fill>
        <patternFill>
          <bgColor theme="9" tint="0.59996337778862885"/>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theme="9" tint="0.39994506668294322"/>
        </patternFill>
      </fill>
    </dxf>
    <dxf>
      <fill>
        <patternFill>
          <bgColor theme="6" tint="0.39994506668294322"/>
        </patternFill>
      </fill>
    </dxf>
    <dxf>
      <font>
        <color rgb="FF006100"/>
      </font>
      <fill>
        <patternFill>
          <bgColor rgb="FFC6EFCE"/>
        </patternFill>
      </fill>
    </dxf>
    <dxf>
      <fill>
        <patternFill>
          <bgColor theme="6" tint="0.59996337778862885"/>
        </patternFill>
      </fill>
    </dxf>
    <dxf>
      <fill>
        <patternFill>
          <bgColor rgb="FFFFFF99"/>
        </patternFill>
      </fill>
      <border>
        <left/>
        <right/>
        <vertical/>
        <horizontal/>
      </border>
    </dxf>
    <dxf>
      <fill>
        <patternFill>
          <bgColor indexed="42"/>
        </patternFill>
      </fill>
    </dxf>
    <dxf>
      <fill>
        <patternFill>
          <bgColor theme="4" tint="0.79998168889431442"/>
        </patternFill>
      </fill>
    </dxf>
    <dxf>
      <fill>
        <patternFill>
          <bgColor theme="7" tint="0.59996337778862885"/>
        </patternFill>
      </fill>
    </dxf>
    <dxf>
      <fill>
        <patternFill>
          <bgColor theme="4" tint="0.79998168889431442"/>
        </patternFill>
      </fill>
    </dxf>
    <dxf>
      <fill>
        <patternFill>
          <bgColor theme="7" tint="0.59996337778862885"/>
        </patternFill>
      </fill>
    </dxf>
    <dxf>
      <fill>
        <patternFill>
          <bgColor theme="4" tint="0.79998168889431442"/>
        </patternFill>
      </fill>
    </dxf>
    <dxf>
      <fill>
        <patternFill>
          <bgColor theme="7" tint="0.59996337778862885"/>
        </patternFill>
      </fill>
    </dxf>
    <dxf>
      <fill>
        <patternFill>
          <bgColor theme="4" tint="0.79998168889431442"/>
        </patternFill>
      </fill>
    </dxf>
    <dxf>
      <fill>
        <patternFill>
          <bgColor theme="7" tint="0.59996337778862885"/>
        </patternFill>
      </fill>
    </dxf>
    <dxf>
      <fill>
        <patternFill>
          <bgColor theme="4" tint="0.79998168889431442"/>
        </patternFill>
      </fill>
    </dxf>
    <dxf>
      <fill>
        <patternFill>
          <bgColor theme="7" tint="0.59996337778862885"/>
        </patternFill>
      </fill>
    </dxf>
    <dxf>
      <fill>
        <patternFill>
          <bgColor theme="4" tint="0.79998168889431442"/>
        </patternFill>
      </fill>
    </dxf>
    <dxf>
      <fill>
        <patternFill>
          <bgColor theme="7" tint="0.59996337778862885"/>
        </patternFill>
      </fill>
    </dxf>
    <dxf>
      <fill>
        <patternFill>
          <bgColor theme="4" tint="0.79998168889431442"/>
        </patternFill>
      </fill>
    </dxf>
    <dxf>
      <fill>
        <patternFill>
          <bgColor theme="7" tint="0.59996337778862885"/>
        </patternFill>
      </fill>
    </dxf>
    <dxf>
      <fill>
        <patternFill>
          <bgColor theme="4" tint="0.79998168889431442"/>
        </patternFill>
      </fill>
    </dxf>
    <dxf>
      <fill>
        <patternFill>
          <bgColor theme="7" tint="0.59996337778862885"/>
        </patternFill>
      </fill>
    </dxf>
    <dxf>
      <fill>
        <patternFill>
          <bgColor theme="4" tint="0.79998168889431442"/>
        </patternFill>
      </fill>
    </dxf>
    <dxf>
      <fill>
        <patternFill>
          <bgColor theme="7" tint="0.59996337778862885"/>
        </patternFill>
      </fill>
    </dxf>
    <dxf>
      <fill>
        <patternFill>
          <bgColor theme="4" tint="0.79998168889431442"/>
        </patternFill>
      </fill>
    </dxf>
    <dxf>
      <fill>
        <patternFill>
          <bgColor theme="7" tint="0.59996337778862885"/>
        </patternFill>
      </fill>
    </dxf>
    <dxf>
      <fill>
        <patternFill>
          <bgColor theme="4" tint="0.79998168889431442"/>
        </patternFill>
      </fill>
    </dxf>
    <dxf>
      <fill>
        <patternFill>
          <bgColor theme="7" tint="0.59996337778862885"/>
        </patternFill>
      </fill>
    </dxf>
    <dxf>
      <fill>
        <patternFill>
          <bgColor theme="4" tint="0.79998168889431442"/>
        </patternFill>
      </fill>
    </dxf>
    <dxf>
      <fill>
        <patternFill>
          <bgColor theme="7" tint="0.59996337778862885"/>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761999</xdr:colOff>
      <xdr:row>408</xdr:row>
      <xdr:rowOff>678461</xdr:rowOff>
    </xdr:from>
    <xdr:to>
      <xdr:col>2</xdr:col>
      <xdr:colOff>3362325</xdr:colOff>
      <xdr:row>408</xdr:row>
      <xdr:rowOff>1283594</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4" r="684"/>
        <a:stretch/>
      </xdr:blipFill>
      <xdr:spPr>
        <a:xfrm>
          <a:off x="1638299" y="201675011"/>
          <a:ext cx="2600326" cy="605133"/>
        </a:xfrm>
        <a:prstGeom prst="rect">
          <a:avLst/>
        </a:prstGeom>
        <a:ln cmpd="sng">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olizei.bb.local\librarydatadfs\mwendt1\Documents\Aktuell-Fahrzeugbeschaffung\10_Zentralverzeichnisse\ZV-L&#246;schfahrzeug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Leistungsverzeichnis"/>
      <sheetName val="1 TSF"/>
      <sheetName val="2 TSF-W"/>
      <sheetName val="3 MLF"/>
      <sheetName val="4 LF10"/>
      <sheetName val="5 HLF10"/>
      <sheetName val="6 LF 20"/>
      <sheetName val="7 HLF20"/>
      <sheetName val="8 RW"/>
      <sheetName val="TLF 5000"/>
    </sheetNames>
    <sheetDataSet>
      <sheetData sheetId="0"/>
      <sheetData sheetId="1">
        <row r="1">
          <cell r="N1">
            <v>1</v>
          </cell>
          <cell r="O1">
            <v>2</v>
          </cell>
          <cell r="P1">
            <v>3</v>
          </cell>
          <cell r="Q1">
            <v>4</v>
          </cell>
          <cell r="R1">
            <v>5</v>
          </cell>
          <cell r="S1">
            <v>6</v>
          </cell>
          <cell r="T1">
            <v>7</v>
          </cell>
          <cell r="U1">
            <v>8</v>
          </cell>
          <cell r="V1">
            <v>9</v>
          </cell>
          <cell r="W1">
            <v>10</v>
          </cell>
          <cell r="X1">
            <v>11</v>
          </cell>
          <cell r="Y1">
            <v>12</v>
          </cell>
          <cell r="Z1">
            <v>13</v>
          </cell>
          <cell r="AA1">
            <v>14</v>
          </cell>
        </row>
        <row r="3">
          <cell r="B3">
            <v>3</v>
          </cell>
          <cell r="C3" t="str">
            <v>Form</v>
          </cell>
          <cell r="D3">
            <v>5</v>
          </cell>
          <cell r="E3">
            <v>50</v>
          </cell>
          <cell r="F3">
            <v>3</v>
          </cell>
          <cell r="G3">
            <v>20</v>
          </cell>
          <cell r="H3">
            <v>8</v>
          </cell>
          <cell r="I3">
            <v>6</v>
          </cell>
          <cell r="J3">
            <v>6</v>
          </cell>
          <cell r="K3">
            <v>23</v>
          </cell>
          <cell r="L3">
            <v>50</v>
          </cell>
          <cell r="N3" t="str">
            <v>TSF</v>
          </cell>
          <cell r="O3" t="str">
            <v>TSF-W</v>
          </cell>
          <cell r="P3" t="str">
            <v>MLF</v>
          </cell>
          <cell r="Q3" t="str">
            <v>LF10</v>
          </cell>
          <cell r="R3" t="str">
            <v>HLF10</v>
          </cell>
          <cell r="S3" t="str">
            <v>LF20</v>
          </cell>
          <cell r="T3" t="str">
            <v>HLF20</v>
          </cell>
          <cell r="U3" t="str">
            <v>RW</v>
          </cell>
        </row>
        <row r="4">
          <cell r="B4">
            <v>4</v>
          </cell>
          <cell r="D4" t="str">
            <v>Nr.</v>
          </cell>
          <cell r="E4" t="str">
            <v>Text</v>
          </cell>
          <cell r="F4" t="str">
            <v>KG</v>
          </cell>
          <cell r="G4" t="str">
            <v>Angaben des Bieters</v>
          </cell>
          <cell r="I4" t="str">
            <v>Punkte</v>
          </cell>
          <cell r="J4" t="str">
            <v>Formel</v>
          </cell>
          <cell r="K4" t="str">
            <v>Datum der letzten
Änderung</v>
          </cell>
          <cell r="L4" t="str">
            <v>Erläuterungen</v>
          </cell>
          <cell r="N4" t="str">
            <v>Kat-Nr</v>
          </cell>
          <cell r="O4" t="str">
            <v>Kat-Nr</v>
          </cell>
          <cell r="P4" t="str">
            <v>Kat-Nr</v>
          </cell>
          <cell r="Q4" t="str">
            <v>Kat-Nr</v>
          </cell>
          <cell r="R4" t="str">
            <v>Kat-Nr</v>
          </cell>
          <cell r="S4" t="str">
            <v>Kat-Nr</v>
          </cell>
          <cell r="T4" t="str">
            <v>Kat-Nr</v>
          </cell>
          <cell r="U4" t="str">
            <v>Kat-Nr</v>
          </cell>
          <cell r="V4" t="str">
            <v>Kat-Nr</v>
          </cell>
          <cell r="W4" t="str">
            <v>Kat-Nr</v>
          </cell>
          <cell r="X4" t="str">
            <v>Kat-Nr</v>
          </cell>
          <cell r="Y4" t="str">
            <v>Kat-Nr</v>
          </cell>
          <cell r="Z4" t="str">
            <v>Kat-Nr</v>
          </cell>
          <cell r="AA4" t="str">
            <v>Kat-Nr</v>
          </cell>
        </row>
        <row r="5">
          <cell r="B5">
            <v>5</v>
          </cell>
          <cell r="C5" t="str">
            <v>SG14</v>
          </cell>
          <cell r="D5" t="str">
            <v>1.</v>
          </cell>
          <cell r="E5" t="str">
            <v>Allgemeine Grundlagen</v>
          </cell>
          <cell r="F5" t="str">
            <v>X</v>
          </cell>
          <cell r="G5" t="str">
            <v>ZDPol2023DP1.1</v>
          </cell>
          <cell r="K5" t="str">
            <v xml:space="preserve">
</v>
          </cell>
          <cell r="N5" t="str">
            <v>X</v>
          </cell>
          <cell r="O5" t="str">
            <v>X</v>
          </cell>
          <cell r="P5" t="str">
            <v>X</v>
          </cell>
          <cell r="Q5" t="str">
            <v>Ü</v>
          </cell>
          <cell r="R5" t="str">
            <v>Ü</v>
          </cell>
          <cell r="S5" t="str">
            <v>Ü</v>
          </cell>
          <cell r="T5" t="str">
            <v>Ü</v>
          </cell>
          <cell r="U5" t="str">
            <v>Ü</v>
          </cell>
          <cell r="V5" t="str">
            <v>Ü</v>
          </cell>
          <cell r="W5" t="str">
            <v>Ü</v>
          </cell>
          <cell r="X5" t="str">
            <v>Ü</v>
          </cell>
          <cell r="Y5" t="str">
            <v>Ü</v>
          </cell>
          <cell r="Z5" t="str">
            <v>Ü</v>
          </cell>
          <cell r="AA5" t="str">
            <v>Ü</v>
          </cell>
        </row>
        <row r="6">
          <cell r="B6">
            <v>6</v>
          </cell>
          <cell r="C6" t="str">
            <v>SG14</v>
          </cell>
          <cell r="D6">
            <v>6</v>
          </cell>
          <cell r="E6" t="str">
            <v>Löschfahrzeug TSF-W in Anlehnung an die DIN 14530-17 mit einer PFPN 10-1500, einer Schnellangriffseinrichtung, einem Löschwasserbehälter mit mind. 500 l nutzbarer Wassermenge und einer feuerwehrtechnischen Beladung für eine Gruppe (1/8). Die Besatzung besteht aus einer Staffel (1/5).</v>
          </cell>
          <cell r="F6" t="str">
            <v>G</v>
          </cell>
          <cell r="G6" t="str">
            <v>formatiert</v>
          </cell>
          <cell r="K6">
            <v>44855</v>
          </cell>
          <cell r="O6" t="str">
            <v>X</v>
          </cell>
          <cell r="P6" t="str">
            <v/>
          </cell>
          <cell r="Q6" t="str">
            <v/>
          </cell>
          <cell r="R6" t="str">
            <v/>
          </cell>
          <cell r="S6" t="str">
            <v/>
          </cell>
          <cell r="T6" t="str">
            <v/>
          </cell>
        </row>
        <row r="7">
          <cell r="B7">
            <v>7</v>
          </cell>
          <cell r="C7" t="str">
            <v>SG14</v>
          </cell>
          <cell r="D7">
            <v>7</v>
          </cell>
          <cell r="E7" t="str">
            <v>Löschfahrzeug MLF in Anlehnung an die DIN 14530-25 mit einer FPN 10-1000, einer Schnellangriffseinrichtung, einem Löschwasserbehälter mit einem Volumen von mind. 1000 l und einer feuerwehrtechnischen Beladung für eine Gruppe (1/8). Die Besatzung besteht aus einer Staffel (1/5).</v>
          </cell>
          <cell r="F7" t="str">
            <v>G</v>
          </cell>
          <cell r="G7" t="str">
            <v>formatiert</v>
          </cell>
          <cell r="K7">
            <v>44855</v>
          </cell>
          <cell r="O7" t="str">
            <v/>
          </cell>
          <cell r="P7" t="str">
            <v>X</v>
          </cell>
          <cell r="Q7" t="str">
            <v/>
          </cell>
          <cell r="R7" t="str">
            <v/>
          </cell>
          <cell r="S7" t="str">
            <v/>
          </cell>
          <cell r="T7" t="str">
            <v/>
          </cell>
        </row>
        <row r="8">
          <cell r="B8">
            <v>8</v>
          </cell>
          <cell r="C8" t="str">
            <v>SG14</v>
          </cell>
          <cell r="D8">
            <v>8</v>
          </cell>
          <cell r="E8" t="str">
            <v xml:space="preserve">Löschfahrzeug LF 10 nach DIN 14530-5 mit Allradantrieb, einer vom Fahrzeugmotor angetriebenen mind. FPN 10-2000, einer Einrichtung zur schnellen Wasserabgabe, einem Löschwasserbehälter von mind. 1.200 l nutzbarem Inhalt und einer feuerwehrtechnischen Beladung für eine Gruppe, das überwiegend zur Brandbekämpfung, Wasserförderung und zum Durchführen einfacher technischer Hilfe dient. Die Besatzung besteht aus einer Gruppe (1/8). </v>
          </cell>
          <cell r="F8" t="str">
            <v>G</v>
          </cell>
          <cell r="G8" t="str">
            <v>formatiert</v>
          </cell>
          <cell r="K8">
            <v>44883</v>
          </cell>
          <cell r="O8" t="str">
            <v/>
          </cell>
          <cell r="P8" t="str">
            <v/>
          </cell>
          <cell r="Q8" t="str">
            <v>X</v>
          </cell>
          <cell r="R8" t="str">
            <v/>
          </cell>
          <cell r="S8" t="str">
            <v/>
          </cell>
          <cell r="T8" t="str">
            <v/>
          </cell>
        </row>
        <row r="9">
          <cell r="B9">
            <v>9</v>
          </cell>
          <cell r="C9" t="str">
            <v>SG14</v>
          </cell>
          <cell r="D9">
            <v>9</v>
          </cell>
          <cell r="E9" t="str">
            <v xml:space="preserve">Löschfahrzeug HLF 10 nach DIN 14530-26 mit Allradantrieb, einer vom Fahrzeugmotor angetriebenen mind. FPN 10-2000, einer Einrichtung zur schnellen Wasserabgabe, einem Löschwasserbehälter von mind. 1.000 l nutzbarem Inhalt und einer feuerwehrtechnischen Beladung für eine Gruppe sowie einer gegenüber dem LF 10 erweiterten Mindestbeladung zur Technischen Hilfeleistung. Die Besatzung besteht aus einer Gruppe (1/8). </v>
          </cell>
          <cell r="F9" t="str">
            <v>G</v>
          </cell>
          <cell r="G9" t="str">
            <v>formatiert</v>
          </cell>
          <cell r="K9">
            <v>44883</v>
          </cell>
          <cell r="O9" t="str">
            <v/>
          </cell>
          <cell r="P9" t="str">
            <v/>
          </cell>
          <cell r="Q9" t="str">
            <v/>
          </cell>
          <cell r="R9" t="str">
            <v>X</v>
          </cell>
          <cell r="S9" t="str">
            <v/>
          </cell>
          <cell r="T9" t="str">
            <v/>
          </cell>
        </row>
        <row r="10">
          <cell r="B10">
            <v>10</v>
          </cell>
          <cell r="C10" t="str">
            <v>SG14</v>
          </cell>
          <cell r="D10">
            <v>10</v>
          </cell>
          <cell r="E10" t="str">
            <v xml:space="preserve">Löschfahrzeug LF 20 nach DIN 14530-11 mit Allradantrieb, einer vom Fahrzeugmotor angetriebenen mind. FPN 10-2000, einer Schnellangriffseinrichtung, einem Löschwasserbehälter von mind. 2.000 l nutzbarem Inhalt, einem Schaummittelbehälter von mind. 200 l nutzbarem Inhalt und einer feuerwehrtechnischen Beladung für eine Gruppe. Die Besatzung besteht aus einer Gruppe (1/8). </v>
          </cell>
          <cell r="F10" t="str">
            <v>G</v>
          </cell>
          <cell r="G10" t="str">
            <v>formatiert</v>
          </cell>
          <cell r="K10">
            <v>44855</v>
          </cell>
          <cell r="O10" t="str">
            <v/>
          </cell>
          <cell r="P10" t="str">
            <v/>
          </cell>
          <cell r="Q10" t="str">
            <v/>
          </cell>
          <cell r="R10" t="str">
            <v/>
          </cell>
          <cell r="S10" t="str">
            <v>X</v>
          </cell>
          <cell r="T10" t="str">
            <v/>
          </cell>
        </row>
        <row r="11">
          <cell r="B11">
            <v>11</v>
          </cell>
          <cell r="C11" t="str">
            <v>SG14</v>
          </cell>
          <cell r="D11">
            <v>11</v>
          </cell>
          <cell r="E11" t="str">
            <v>Löschfahrzeug HLF 20 nach DIN 14530-27 mit Allradantrieb, einer vom Fahrzeugmotor angetriebenen mind. FPN 10-2000, einer Einrichtung zur schnellen Wasserabgabe, einem Löschwasserbehälter von mind. 1.600 l nutzbarem Inhalt und einer feuerwehrtechnischen Beladung für eine Gruppe sowie einer gegenüber dem LF 20 erweiterten Mindestbeladung zur Technischen Hilfeleistung. Die Besatzung besteht aus einer Gruppe (1/8).</v>
          </cell>
          <cell r="F11" t="str">
            <v>G</v>
          </cell>
          <cell r="G11" t="str">
            <v>formatiert</v>
          </cell>
          <cell r="K11">
            <v>44855</v>
          </cell>
          <cell r="O11" t="str">
            <v/>
          </cell>
          <cell r="P11" t="str">
            <v/>
          </cell>
          <cell r="Q11" t="str">
            <v/>
          </cell>
          <cell r="R11" t="str">
            <v/>
          </cell>
          <cell r="S11" t="str">
            <v/>
          </cell>
          <cell r="T11" t="str">
            <v>X</v>
          </cell>
        </row>
        <row r="12">
          <cell r="B12">
            <v>12</v>
          </cell>
          <cell r="C12" t="str">
            <v>SG14</v>
          </cell>
          <cell r="D12">
            <v>12</v>
          </cell>
          <cell r="E12" t="str">
            <v>Rüstwagen nach DIN 14555-3 mit Allradantrieb, einer eingebauten, vom Fahrzeugmotor angetriebenen Zugeinrichtung mit maschinellem Antrieb, einer feuerwehrtechnischen Beladung und einem vom Fahrzeugmotor angetriebenen Stromerzeuger. Die Besatzung besteht aus einem Trupp (1/2).</v>
          </cell>
          <cell r="F12" t="str">
            <v>G</v>
          </cell>
          <cell r="G12" t="str">
            <v>formatiert</v>
          </cell>
          <cell r="K12">
            <v>45005</v>
          </cell>
          <cell r="O12" t="str">
            <v/>
          </cell>
          <cell r="P12" t="str">
            <v/>
          </cell>
          <cell r="Q12" t="str">
            <v/>
          </cell>
          <cell r="R12" t="str">
            <v/>
          </cell>
          <cell r="S12" t="str">
            <v/>
          </cell>
          <cell r="T12" t="str">
            <v/>
          </cell>
          <cell r="U12" t="str">
            <v>X</v>
          </cell>
        </row>
        <row r="13">
          <cell r="B13">
            <v>13</v>
          </cell>
          <cell r="C13" t="str">
            <v>SG14</v>
          </cell>
          <cell r="D13">
            <v>13</v>
          </cell>
          <cell r="F13" t="str">
            <v>G</v>
          </cell>
          <cell r="G13" t="str">
            <v>formatiert</v>
          </cell>
          <cell r="O13" t="str">
            <v/>
          </cell>
          <cell r="P13" t="str">
            <v/>
          </cell>
          <cell r="Q13" t="str">
            <v/>
          </cell>
          <cell r="R13" t="str">
            <v/>
          </cell>
          <cell r="S13" t="str">
            <v/>
          </cell>
          <cell r="T13" t="str">
            <v/>
          </cell>
        </row>
        <row r="14">
          <cell r="B14">
            <v>14</v>
          </cell>
          <cell r="C14" t="str">
            <v>SG14</v>
          </cell>
          <cell r="D14">
            <v>14</v>
          </cell>
          <cell r="E14" t="str">
            <v>Das Fahrgestell entspricht:
- der Kategorie 1 nach DIN EN 1846-1 und
- der Massenklasse L II nach DIN SPEC 14502-1:2016-12</v>
          </cell>
          <cell r="F14" t="str">
            <v>G</v>
          </cell>
          <cell r="G14" t="str">
            <v>formatiert</v>
          </cell>
          <cell r="K14">
            <v>44855</v>
          </cell>
          <cell r="O14" t="str">
            <v/>
          </cell>
          <cell r="P14" t="str">
            <v/>
          </cell>
          <cell r="Q14" t="str">
            <v/>
          </cell>
          <cell r="R14" t="str">
            <v/>
          </cell>
          <cell r="S14" t="str">
            <v/>
          </cell>
          <cell r="T14" t="str">
            <v/>
          </cell>
        </row>
        <row r="15">
          <cell r="B15">
            <v>15</v>
          </cell>
          <cell r="C15" t="str">
            <v>SG14</v>
          </cell>
          <cell r="D15">
            <v>15</v>
          </cell>
          <cell r="E15" t="str">
            <v>Das Fahrgestell entspricht:
- der Kategorie 2 nach DIN EN 1846-1 und
- der Massenklasse L II nach DIN SPEC 14502-1:2016-12</v>
          </cell>
          <cell r="F15" t="str">
            <v>G</v>
          </cell>
          <cell r="G15" t="str">
            <v>formatiert</v>
          </cell>
          <cell r="K15">
            <v>44855</v>
          </cell>
          <cell r="O15" t="str">
            <v>X</v>
          </cell>
          <cell r="P15" t="str">
            <v/>
          </cell>
          <cell r="Q15" t="str">
            <v/>
          </cell>
          <cell r="R15" t="str">
            <v/>
          </cell>
          <cell r="S15" t="str">
            <v/>
          </cell>
          <cell r="T15" t="str">
            <v/>
          </cell>
        </row>
        <row r="16">
          <cell r="B16">
            <v>16</v>
          </cell>
          <cell r="C16" t="str">
            <v>SG14</v>
          </cell>
          <cell r="D16">
            <v>16</v>
          </cell>
          <cell r="E16" t="str">
            <v>Das Fahrgestell entspricht: 
- der Kategorie 1 nach DIN EN 1846-1 und
- der Massenklasse M I nach DIN SPEC 14502-1:2016-12</v>
          </cell>
          <cell r="F16" t="str">
            <v>G</v>
          </cell>
          <cell r="G16" t="str">
            <v>formatiert</v>
          </cell>
          <cell r="K16">
            <v>44855</v>
          </cell>
          <cell r="O16" t="str">
            <v/>
          </cell>
          <cell r="P16" t="str">
            <v>X</v>
          </cell>
          <cell r="Q16" t="str">
            <v/>
          </cell>
          <cell r="R16" t="str">
            <v/>
          </cell>
          <cell r="S16" t="str">
            <v/>
          </cell>
          <cell r="T16" t="str">
            <v/>
          </cell>
        </row>
        <row r="17">
          <cell r="B17">
            <v>17</v>
          </cell>
          <cell r="C17" t="str">
            <v>SG14</v>
          </cell>
          <cell r="D17">
            <v>17</v>
          </cell>
          <cell r="E17" t="str">
            <v>Das Fahrgestell entspricht:
- der Kategorie 2 nach DIN EN 1846-1 und
- der Massenklasse M II nach DIN SPEC 14502-1:2016-12</v>
          </cell>
          <cell r="F17" t="str">
            <v>G</v>
          </cell>
          <cell r="G17" t="str">
            <v>formatiert</v>
          </cell>
          <cell r="K17">
            <v>44883</v>
          </cell>
          <cell r="O17" t="str">
            <v/>
          </cell>
          <cell r="P17" t="str">
            <v/>
          </cell>
          <cell r="Q17" t="str">
            <v>X</v>
          </cell>
          <cell r="R17" t="str">
            <v>X</v>
          </cell>
          <cell r="S17" t="str">
            <v/>
          </cell>
          <cell r="T17" t="str">
            <v/>
          </cell>
        </row>
        <row r="18">
          <cell r="B18">
            <v>18</v>
          </cell>
          <cell r="C18" t="str">
            <v>SG14</v>
          </cell>
          <cell r="D18">
            <v>18</v>
          </cell>
          <cell r="E18" t="str">
            <v>Das Fahrgestell entspricht:
- der Kategorie 2 nach DIN EN 1846-1 und
- der Massenklasse M III nach DIN SPEC 14502-1:2016-12</v>
          </cell>
          <cell r="F18" t="str">
            <v>G</v>
          </cell>
          <cell r="G18" t="str">
            <v>formatiert</v>
          </cell>
          <cell r="K18">
            <v>44855</v>
          </cell>
          <cell r="O18" t="str">
            <v/>
          </cell>
          <cell r="P18" t="str">
            <v/>
          </cell>
          <cell r="Q18" t="str">
            <v/>
          </cell>
          <cell r="R18" t="str">
            <v/>
          </cell>
          <cell r="S18" t="str">
            <v>X</v>
          </cell>
          <cell r="T18" t="str">
            <v>X</v>
          </cell>
          <cell r="U18" t="str">
            <v>X</v>
          </cell>
        </row>
        <row r="19">
          <cell r="B19">
            <v>19</v>
          </cell>
          <cell r="C19" t="str">
            <v>SG14</v>
          </cell>
          <cell r="D19">
            <v>19</v>
          </cell>
          <cell r="E19" t="str">
            <v>Angaben in der Zulassungsbescheinigung Teil 1:
F1 = technisch zulässige Gesamtmasse bis max. 9.000 kg
F2 = amtlich zulässige Gesamtmasse bis max. 7.490 kg</v>
          </cell>
          <cell r="F19" t="str">
            <v>G</v>
          </cell>
          <cell r="G19" t="str">
            <v>formatiert</v>
          </cell>
          <cell r="K19">
            <v>44855</v>
          </cell>
          <cell r="O19" t="str">
            <v>X</v>
          </cell>
          <cell r="P19" t="str">
            <v/>
          </cell>
          <cell r="Q19" t="str">
            <v/>
          </cell>
          <cell r="R19" t="str">
            <v/>
          </cell>
          <cell r="S19" t="str">
            <v/>
          </cell>
          <cell r="T19" t="str">
            <v/>
          </cell>
        </row>
        <row r="20">
          <cell r="B20">
            <v>20</v>
          </cell>
          <cell r="C20" t="str">
            <v>SG14</v>
          </cell>
          <cell r="D20">
            <v>20</v>
          </cell>
          <cell r="E20" t="str">
            <v>Angaben in der Zulassungsbescheinigung Teil 1:
F2 = amtlich zulässige Gesamtmasse bis max. 9.000 kg</v>
          </cell>
          <cell r="F20" t="str">
            <v>G</v>
          </cell>
          <cell r="G20" t="str">
            <v>formatiert</v>
          </cell>
          <cell r="K20">
            <v>44855</v>
          </cell>
          <cell r="O20" t="str">
            <v/>
          </cell>
          <cell r="P20" t="str">
            <v>X</v>
          </cell>
          <cell r="Q20" t="str">
            <v/>
          </cell>
          <cell r="R20" t="str">
            <v/>
          </cell>
          <cell r="S20" t="str">
            <v/>
          </cell>
          <cell r="T20" t="str">
            <v/>
          </cell>
        </row>
        <row r="21">
          <cell r="B21">
            <v>21</v>
          </cell>
          <cell r="C21" t="str">
            <v>SG14</v>
          </cell>
          <cell r="D21">
            <v>22</v>
          </cell>
          <cell r="E21" t="str">
            <v>Angaben in der Zulassungsbescheinigung Teil 1:
- amtlich zulässige Gesamtmasse (F2) = max. 14.000 kg
- technisch zulässige Gesamtmasse der HA (7.2)= max. 11.500 kg
- amtlich zulässige Gesamtmasse der HA (8.2) = max. 10.000 kg</v>
          </cell>
          <cell r="F21" t="str">
            <v>G</v>
          </cell>
          <cell r="G21" t="str">
            <v>formatiert</v>
          </cell>
          <cell r="K21">
            <v>44972</v>
          </cell>
          <cell r="O21" t="str">
            <v/>
          </cell>
          <cell r="P21" t="str">
            <v/>
          </cell>
          <cell r="Q21" t="str">
            <v>X</v>
          </cell>
          <cell r="R21" t="str">
            <v>X</v>
          </cell>
          <cell r="S21" t="str">
            <v/>
          </cell>
          <cell r="T21" t="str">
            <v/>
          </cell>
        </row>
        <row r="22">
          <cell r="B22">
            <v>22</v>
          </cell>
          <cell r="C22" t="str">
            <v>SG14</v>
          </cell>
          <cell r="D22">
            <v>22</v>
          </cell>
          <cell r="E22" t="str">
            <v>Angaben in der Zulassungsbescheinigung Teil 1:
- amtlich zulässige Gesamtmasse (F2) = max. 16.000 kg</v>
          </cell>
          <cell r="F22" t="str">
            <v>G</v>
          </cell>
          <cell r="G22" t="str">
            <v>formatiert</v>
          </cell>
          <cell r="K22">
            <v>45005</v>
          </cell>
          <cell r="O22" t="str">
            <v/>
          </cell>
          <cell r="P22" t="str">
            <v/>
          </cell>
          <cell r="Q22" t="str">
            <v/>
          </cell>
          <cell r="R22" t="str">
            <v/>
          </cell>
          <cell r="U22" t="str">
            <v>X</v>
          </cell>
        </row>
        <row r="23">
          <cell r="B23">
            <v>23</v>
          </cell>
          <cell r="C23" t="str">
            <v>SG14</v>
          </cell>
          <cell r="D23">
            <v>23</v>
          </cell>
          <cell r="E23" t="str">
            <v>Angaben in der Zulassungsbescheinigung Teil 1:
- amtlich zulässige Gesamtmasse (F2) = max. 16.000 kg
- technisch zulässige Gesamtmasse der HA (7.2) = max. 11.500 kg
- amtlich zulässige Gesamtmasse der HA (8.2) = max. 10.000 kg</v>
          </cell>
          <cell r="F23" t="str">
            <v>G</v>
          </cell>
          <cell r="G23" t="str">
            <v>formatiert</v>
          </cell>
          <cell r="K23">
            <v>44972</v>
          </cell>
          <cell r="O23" t="str">
            <v/>
          </cell>
          <cell r="P23" t="str">
            <v/>
          </cell>
          <cell r="Q23" t="str">
            <v/>
          </cell>
          <cell r="R23" t="str">
            <v/>
          </cell>
          <cell r="S23" t="str">
            <v>X</v>
          </cell>
          <cell r="T23" t="str">
            <v>X</v>
          </cell>
        </row>
        <row r="24">
          <cell r="B24">
            <v>24</v>
          </cell>
          <cell r="C24" t="str">
            <v>SG14</v>
          </cell>
          <cell r="D24">
            <v>24</v>
          </cell>
          <cell r="E24" t="str">
            <v>Angaben in der Zulassungsbescheinigung Teil 1:
- technisch zulässige Gesamtmasse (F1) = max. 18.000 kg
- amtlich zulässige Gesamtmasse (F2) = max. 16.000 kg
- technisch zulässige Gesamtmasse der HA (7.2) = max. 11.500 kg
- amtlich zulässige Gesamtmasse der HA (8.2) = max. 10.000 kg</v>
          </cell>
          <cell r="F24" t="str">
            <v>G</v>
          </cell>
          <cell r="G24" t="str">
            <v>formatiert</v>
          </cell>
          <cell r="K24">
            <v>44894</v>
          </cell>
          <cell r="O24" t="str">
            <v/>
          </cell>
          <cell r="P24" t="str">
            <v/>
          </cell>
          <cell r="Q24" t="str">
            <v/>
          </cell>
          <cell r="R24" t="str">
            <v/>
          </cell>
        </row>
        <row r="25">
          <cell r="B25">
            <v>25</v>
          </cell>
          <cell r="C25" t="str">
            <v>SG14</v>
          </cell>
          <cell r="D25">
            <v>25</v>
          </cell>
          <cell r="E25" t="str">
            <v>Das angebotene Fahrgestell ist zum Aufbau des oben genannten Fahrzeugtyps geeignet und gewährleistet eine sichere Handhabung über das gesamte Geschwindigkeitsspektrum bis zur Höchstgeschwindigkeit (100 km/h).</v>
          </cell>
          <cell r="F25" t="str">
            <v>G</v>
          </cell>
          <cell r="G25" t="str">
            <v>N03 = Konfiguration vom Fahrgestell-Hersteller beifügen!</v>
          </cell>
          <cell r="H25" t="str">
            <v>?</v>
          </cell>
          <cell r="K25">
            <v>44972</v>
          </cell>
          <cell r="T25" t="str">
            <v/>
          </cell>
          <cell r="U25" t="str">
            <v>X</v>
          </cell>
        </row>
        <row r="26">
          <cell r="B26">
            <v>26</v>
          </cell>
          <cell r="C26" t="str">
            <v>SG14</v>
          </cell>
          <cell r="D26">
            <v>26</v>
          </cell>
          <cell r="E26" t="str">
            <v>Das angebotene Fahrgestell ist zum Aufbau des oben genannten Fahrzeugtyps mit einem Löschwasserbehälter geeignet und gewährleistet eine sichere Handhabung über das gesamte Geschwindigkeitsspektrum bis zur Höchstgeschwindigkeit von max. 100 km/h.</v>
          </cell>
          <cell r="F26" t="str">
            <v>G</v>
          </cell>
          <cell r="G26" t="str">
            <v>N03 = Konfiguration vom Fahrgestell-Hersteller beifügen!</v>
          </cell>
          <cell r="H26" t="str">
            <v>?</v>
          </cell>
          <cell r="K26">
            <v>44972</v>
          </cell>
          <cell r="Q26" t="str">
            <v>X</v>
          </cell>
          <cell r="R26" t="str">
            <v>X</v>
          </cell>
          <cell r="S26" t="str">
            <v>X</v>
          </cell>
          <cell r="T26" t="str">
            <v>X</v>
          </cell>
        </row>
        <row r="27">
          <cell r="B27">
            <v>27</v>
          </cell>
          <cell r="C27" t="str">
            <v>SG14</v>
          </cell>
          <cell r="D27">
            <v>27</v>
          </cell>
          <cell r="E27" t="str">
            <v>Das angebotene Fahrgestell ist zum Aufbau des oben genannten Fahrzeugtyps mit einem Kofferaufbau und integrierten Löschwasserbehälter geeignet und gewährleistet eine sichere Handhabung über das gesamte Geschwindigkeitsspektrum bis zur Höchstgeschwindigkeit von 100 km/h.</v>
          </cell>
          <cell r="F27" t="str">
            <v>G</v>
          </cell>
          <cell r="G27" t="str">
            <v xml:space="preserve">N03 = Konfiguration vom Fahrgestell-Hersteller beifügen!
</v>
          </cell>
          <cell r="H27" t="str">
            <v>?</v>
          </cell>
          <cell r="K27">
            <v>44972</v>
          </cell>
          <cell r="O27" t="str">
            <v>X</v>
          </cell>
          <cell r="P27" t="str">
            <v>X</v>
          </cell>
        </row>
        <row r="28">
          <cell r="B28">
            <v>28</v>
          </cell>
          <cell r="C28" t="str">
            <v>SG14</v>
          </cell>
          <cell r="D28">
            <v>28</v>
          </cell>
          <cell r="E28" t="str">
            <v>Das angebotene Fahrgestell ist zum Aufbau des oben genannten Fahrzeugtyps mit einem Kofferaufbau und fest installierten Löschwasser- und Schaummittelbehälter geeignet und gewährleistet eine sichere Handhabung über das gesamte Geschwindigkeitsspektrum bis zur Höchstgeschwindigkeit von 100 km/h.</v>
          </cell>
          <cell r="F28" t="str">
            <v>G</v>
          </cell>
          <cell r="G28" t="str">
            <v xml:space="preserve">N03 = Konfiguration vom Fahrgestell-Hersteller beifügen!
</v>
          </cell>
          <cell r="H28" t="str">
            <v>?</v>
          </cell>
          <cell r="K28">
            <v>44972</v>
          </cell>
          <cell r="O28" t="str">
            <v/>
          </cell>
          <cell r="P28" t="str">
            <v/>
          </cell>
          <cell r="Q28" t="str">
            <v/>
          </cell>
          <cell r="R28" t="str">
            <v/>
          </cell>
          <cell r="S28" t="str">
            <v/>
          </cell>
          <cell r="T28" t="str">
            <v/>
          </cell>
        </row>
        <row r="29">
          <cell r="B29">
            <v>29</v>
          </cell>
          <cell r="C29" t="str">
            <v>SG14</v>
          </cell>
          <cell r="D29">
            <v>29</v>
          </cell>
          <cell r="E29" t="str">
            <v>Das Fahrzeug hat bei Leermasse eine Gesamthöhe von max. 2.800 mm.</v>
          </cell>
          <cell r="F29" t="str">
            <v>G</v>
          </cell>
          <cell r="G29" t="str">
            <v>Fahrzeug-
gesamthöhe in mm:</v>
          </cell>
          <cell r="H29">
            <v>1000</v>
          </cell>
          <cell r="K29">
            <v>44855</v>
          </cell>
          <cell r="O29" t="str">
            <v>X</v>
          </cell>
          <cell r="P29" t="str">
            <v/>
          </cell>
          <cell r="Q29" t="str">
            <v/>
          </cell>
          <cell r="R29" t="str">
            <v/>
          </cell>
          <cell r="S29" t="str">
            <v/>
          </cell>
          <cell r="T29" t="str">
            <v/>
          </cell>
        </row>
        <row r="30">
          <cell r="B30">
            <v>30</v>
          </cell>
          <cell r="C30" t="str">
            <v>SG14</v>
          </cell>
          <cell r="D30">
            <v>30</v>
          </cell>
          <cell r="E30" t="str">
            <v>Das Fahrzeug hat bei Leermasse eine Gesamthöhe von max. 3.100 mm.</v>
          </cell>
          <cell r="F30" t="str">
            <v>G</v>
          </cell>
          <cell r="G30" t="str">
            <v>Fahrzeug-
gesamthöhe in mm:</v>
          </cell>
          <cell r="H30">
            <v>1000</v>
          </cell>
          <cell r="K30">
            <v>44855</v>
          </cell>
          <cell r="O30" t="str">
            <v/>
          </cell>
          <cell r="P30" t="str">
            <v>X</v>
          </cell>
          <cell r="Q30" t="str">
            <v/>
          </cell>
          <cell r="R30" t="str">
            <v/>
          </cell>
          <cell r="S30" t="str">
            <v/>
          </cell>
          <cell r="T30" t="str">
            <v/>
          </cell>
        </row>
        <row r="31">
          <cell r="B31">
            <v>31</v>
          </cell>
          <cell r="C31" t="str">
            <v>SG14</v>
          </cell>
          <cell r="D31">
            <v>31</v>
          </cell>
          <cell r="E31" t="str">
            <v>Das Fahrzeug hat bei Leermasse eine Gesamthöhe von max. 3.300 mm.</v>
          </cell>
          <cell r="F31" t="str">
            <v>G</v>
          </cell>
          <cell r="G31" t="str">
            <v>Fahrzeug-
gesamthöhe in mm:</v>
          </cell>
          <cell r="H31">
            <v>1000</v>
          </cell>
          <cell r="K31">
            <v>44855</v>
          </cell>
          <cell r="O31" t="str">
            <v/>
          </cell>
          <cell r="P31" t="str">
            <v/>
          </cell>
          <cell r="Q31" t="str">
            <v>X</v>
          </cell>
          <cell r="R31" t="str">
            <v>X</v>
          </cell>
          <cell r="S31" t="str">
            <v>X</v>
          </cell>
          <cell r="T31" t="str">
            <v>X</v>
          </cell>
        </row>
        <row r="32">
          <cell r="B32">
            <v>32</v>
          </cell>
          <cell r="C32" t="str">
            <v>SG14</v>
          </cell>
          <cell r="D32">
            <v>32</v>
          </cell>
          <cell r="E32" t="str">
            <v>Das Fahrzeug hat bei Leermasse eine Gesamthöhe von max. 3.500 mm.</v>
          </cell>
          <cell r="F32" t="str">
            <v>G</v>
          </cell>
          <cell r="G32" t="str">
            <v>Fahrzeug-
gesamthöhe in mm:</v>
          </cell>
          <cell r="H32">
            <v>1000</v>
          </cell>
          <cell r="K32">
            <v>44911</v>
          </cell>
          <cell r="O32" t="str">
            <v/>
          </cell>
          <cell r="P32" t="str">
            <v/>
          </cell>
          <cell r="U32" t="str">
            <v>X</v>
          </cell>
        </row>
        <row r="33">
          <cell r="B33">
            <v>33</v>
          </cell>
          <cell r="C33" t="str">
            <v>SG14</v>
          </cell>
          <cell r="D33">
            <v>33</v>
          </cell>
          <cell r="E33" t="str">
            <v>Das Fahrzeug hat eine Gesamtlänge von max. 6.300 mm.</v>
          </cell>
          <cell r="F33" t="str">
            <v>G</v>
          </cell>
          <cell r="G33" t="str">
            <v>Fahrzeug-
gesamtlänge in mm:</v>
          </cell>
          <cell r="H33">
            <v>1000</v>
          </cell>
          <cell r="K33">
            <v>44855</v>
          </cell>
          <cell r="O33" t="str">
            <v>X</v>
          </cell>
          <cell r="P33" t="str">
            <v/>
          </cell>
          <cell r="Q33" t="str">
            <v/>
          </cell>
          <cell r="R33" t="str">
            <v/>
          </cell>
          <cell r="S33" t="str">
            <v/>
          </cell>
          <cell r="T33" t="str">
            <v/>
          </cell>
        </row>
        <row r="34">
          <cell r="B34">
            <v>34</v>
          </cell>
          <cell r="C34" t="str">
            <v>SG14</v>
          </cell>
          <cell r="D34">
            <v>34</v>
          </cell>
          <cell r="E34" t="str">
            <v>Das Fahrzeug hat eine Gesamtlänge von max. 6.500 mm.</v>
          </cell>
          <cell r="F34" t="str">
            <v>G</v>
          </cell>
          <cell r="G34" t="str">
            <v>Fahrzeug-
gesamtlänge in mm:</v>
          </cell>
          <cell r="H34">
            <v>1000</v>
          </cell>
          <cell r="K34">
            <v>44855</v>
          </cell>
          <cell r="O34" t="str">
            <v/>
          </cell>
          <cell r="P34" t="str">
            <v>X</v>
          </cell>
          <cell r="Q34" t="str">
            <v/>
          </cell>
          <cell r="R34" t="str">
            <v/>
          </cell>
          <cell r="S34" t="str">
            <v/>
          </cell>
          <cell r="T34" t="str">
            <v/>
          </cell>
        </row>
        <row r="35">
          <cell r="B35">
            <v>35</v>
          </cell>
          <cell r="C35" t="str">
            <v>SG14</v>
          </cell>
          <cell r="D35">
            <v>35</v>
          </cell>
          <cell r="E35" t="str">
            <v>Das Fahrzeug hat eine Gesamtlänge von max. 8.600 mm.</v>
          </cell>
          <cell r="F35" t="str">
            <v>G</v>
          </cell>
          <cell r="G35" t="str">
            <v>Fahrzeug-
gesamtlänge in mm:</v>
          </cell>
          <cell r="H35">
            <v>1000</v>
          </cell>
          <cell r="K35">
            <v>44855</v>
          </cell>
          <cell r="O35" t="str">
            <v/>
          </cell>
          <cell r="P35" t="str">
            <v/>
          </cell>
          <cell r="Q35" t="str">
            <v/>
          </cell>
          <cell r="R35" t="str">
            <v/>
          </cell>
          <cell r="S35" t="str">
            <v/>
          </cell>
          <cell r="T35" t="str">
            <v/>
          </cell>
        </row>
        <row r="36">
          <cell r="B36">
            <v>36</v>
          </cell>
          <cell r="C36" t="str">
            <v>SG14</v>
          </cell>
          <cell r="D36">
            <v>36</v>
          </cell>
          <cell r="E36" t="str">
            <v>Alle Mindestforderungen der DIN EN 1846 Teil 1 - 2 in der zum Zeitpunkt der Angebotsabgabe gültigen Fassung sind einzuhalten.</v>
          </cell>
          <cell r="F36" t="str">
            <v>G</v>
          </cell>
          <cell r="G36" t="str">
            <v>N01 = Eigenerklärung beifügen!</v>
          </cell>
          <cell r="H36" t="str">
            <v>?</v>
          </cell>
          <cell r="K36">
            <v>44855</v>
          </cell>
          <cell r="U36" t="str">
            <v>X</v>
          </cell>
        </row>
        <row r="37">
          <cell r="B37">
            <v>37</v>
          </cell>
          <cell r="C37" t="str">
            <v>SG14</v>
          </cell>
          <cell r="D37">
            <v>37</v>
          </cell>
          <cell r="E37" t="str">
            <v>Alle Mindestforderungen der DIN EN 1846 Teil 1 - 3 in der zum Zeitpunkt der Angebotsabgabe gültigen Fassung sind einzuhalten.</v>
          </cell>
          <cell r="F37" t="str">
            <v>G</v>
          </cell>
          <cell r="G37" t="str">
            <v>N01 = Eigenerklärung beifügen!</v>
          </cell>
          <cell r="H37" t="str">
            <v>?</v>
          </cell>
          <cell r="K37">
            <v>44855</v>
          </cell>
          <cell r="O37" t="str">
            <v>X</v>
          </cell>
          <cell r="P37" t="str">
            <v>X</v>
          </cell>
          <cell r="Q37" t="str">
            <v>X</v>
          </cell>
          <cell r="R37" t="str">
            <v>X</v>
          </cell>
          <cell r="S37" t="str">
            <v>X</v>
          </cell>
          <cell r="T37" t="str">
            <v>X</v>
          </cell>
        </row>
        <row r="38">
          <cell r="B38">
            <v>38</v>
          </cell>
          <cell r="C38" t="str">
            <v>SG14</v>
          </cell>
          <cell r="D38">
            <v>38</v>
          </cell>
          <cell r="E38" t="str">
            <v>Alle Mindestforderungen der E DIN 14502 Teil 2 und DIN 14502 Teil 3 in der zum Zeitpunkt der Angebotsabgabe gültigen Fassung sind einzuhalten.</v>
          </cell>
          <cell r="F38" t="str">
            <v>G</v>
          </cell>
          <cell r="G38" t="str">
            <v>N01 = Eigenerklärung beifügen!</v>
          </cell>
          <cell r="H38" t="str">
            <v>?</v>
          </cell>
          <cell r="K38">
            <v>44855</v>
          </cell>
          <cell r="O38" t="str">
            <v>X</v>
          </cell>
          <cell r="P38" t="str">
            <v>X</v>
          </cell>
          <cell r="Q38" t="str">
            <v>X</v>
          </cell>
          <cell r="R38" t="str">
            <v>X</v>
          </cell>
          <cell r="S38" t="str">
            <v>X</v>
          </cell>
          <cell r="T38" t="str">
            <v>X</v>
          </cell>
        </row>
        <row r="39">
          <cell r="B39">
            <v>39</v>
          </cell>
          <cell r="C39" t="str">
            <v>SG14</v>
          </cell>
          <cell r="D39">
            <v>39</v>
          </cell>
          <cell r="E39" t="str">
            <v>Alle Mindestforderungen der DIN 14530 Teil 5 in der zum Zeitpunkt der Angebotsabgabe gültigen Fassung sind einzuhalten.</v>
          </cell>
          <cell r="F39" t="str">
            <v>G</v>
          </cell>
          <cell r="G39" t="str">
            <v>N01 = Eigenerklärung beifügen!</v>
          </cell>
          <cell r="H39" t="str">
            <v>?</v>
          </cell>
          <cell r="K39">
            <v>44855</v>
          </cell>
          <cell r="O39" t="str">
            <v/>
          </cell>
          <cell r="P39" t="str">
            <v/>
          </cell>
          <cell r="Q39" t="str">
            <v>X</v>
          </cell>
          <cell r="R39" t="str">
            <v/>
          </cell>
          <cell r="S39" t="str">
            <v/>
          </cell>
          <cell r="T39" t="str">
            <v/>
          </cell>
        </row>
        <row r="40">
          <cell r="B40">
            <v>40</v>
          </cell>
          <cell r="C40" t="str">
            <v>SG14</v>
          </cell>
          <cell r="D40">
            <v>40</v>
          </cell>
          <cell r="E40" t="str">
            <v>Alle Mindestforderungen der DIN 14530 Teil 11 in der zum Zeitpunkt der Angebotsabgabe gültigen Fassung sind einzuhalten.</v>
          </cell>
          <cell r="F40" t="str">
            <v>G</v>
          </cell>
          <cell r="G40" t="str">
            <v>N01 = Eigenerklärung beifügen!</v>
          </cell>
          <cell r="H40" t="str">
            <v>?</v>
          </cell>
          <cell r="K40">
            <v>44855</v>
          </cell>
          <cell r="O40" t="str">
            <v/>
          </cell>
          <cell r="P40" t="str">
            <v/>
          </cell>
          <cell r="Q40" t="str">
            <v/>
          </cell>
          <cell r="R40" t="str">
            <v/>
          </cell>
          <cell r="S40" t="str">
            <v>X</v>
          </cell>
          <cell r="T40" t="str">
            <v/>
          </cell>
        </row>
        <row r="41">
          <cell r="B41">
            <v>41</v>
          </cell>
          <cell r="C41" t="str">
            <v>SG14</v>
          </cell>
          <cell r="D41">
            <v>41</v>
          </cell>
          <cell r="E41" t="str">
            <v>Alle Mindestforderungen der DIN 14530 Teil 17 in der zum Zeitpunkt der Angebotsabgabe gültigen Fassung sind einzuhalten.</v>
          </cell>
          <cell r="F41" t="str">
            <v>G</v>
          </cell>
          <cell r="G41" t="str">
            <v>N01 = Eigenerklärung beifügen!</v>
          </cell>
          <cell r="H41" t="str">
            <v>?</v>
          </cell>
          <cell r="K41">
            <v>44855</v>
          </cell>
          <cell r="O41" t="str">
            <v>X</v>
          </cell>
          <cell r="P41" t="str">
            <v/>
          </cell>
          <cell r="Q41" t="str">
            <v/>
          </cell>
          <cell r="R41" t="str">
            <v/>
          </cell>
          <cell r="S41" t="str">
            <v/>
          </cell>
          <cell r="T41" t="str">
            <v/>
          </cell>
        </row>
        <row r="42">
          <cell r="B42">
            <v>42</v>
          </cell>
          <cell r="C42" t="str">
            <v>SG14</v>
          </cell>
          <cell r="D42">
            <v>42</v>
          </cell>
          <cell r="E42" t="str">
            <v>Alle Mindestforderungen der DIN 14530 Teil 25 in der zum Zeitpunkt der Angebotsabgabe gültigen Fassung sind einzuhalten.</v>
          </cell>
          <cell r="F42" t="str">
            <v>G</v>
          </cell>
          <cell r="G42" t="str">
            <v>N01 = Eigenerklärung beifügen!</v>
          </cell>
          <cell r="H42" t="str">
            <v>?</v>
          </cell>
          <cell r="K42">
            <v>44855</v>
          </cell>
          <cell r="O42" t="str">
            <v/>
          </cell>
          <cell r="P42" t="str">
            <v>X</v>
          </cell>
          <cell r="Q42" t="str">
            <v/>
          </cell>
          <cell r="R42" t="str">
            <v/>
          </cell>
          <cell r="S42" t="str">
            <v/>
          </cell>
          <cell r="T42" t="str">
            <v/>
          </cell>
        </row>
        <row r="43">
          <cell r="B43">
            <v>43</v>
          </cell>
          <cell r="C43" t="str">
            <v>SG14</v>
          </cell>
          <cell r="D43">
            <v>43</v>
          </cell>
          <cell r="E43" t="str">
            <v>Alle Mindestforderungen der DIN 14530 Teil 26 in der zum Zeitpunkt der Angebotsabgabe gültigen Fassung sind einzuhalten.</v>
          </cell>
          <cell r="F43" t="str">
            <v>G</v>
          </cell>
          <cell r="G43" t="str">
            <v>N01 = Eigenerklärung beifügen!</v>
          </cell>
          <cell r="H43" t="str">
            <v>?</v>
          </cell>
          <cell r="K43">
            <v>44855</v>
          </cell>
          <cell r="O43" t="str">
            <v/>
          </cell>
          <cell r="P43" t="str">
            <v/>
          </cell>
          <cell r="Q43" t="str">
            <v/>
          </cell>
          <cell r="R43" t="str">
            <v>X</v>
          </cell>
          <cell r="S43" t="str">
            <v/>
          </cell>
          <cell r="T43" t="str">
            <v/>
          </cell>
        </row>
        <row r="44">
          <cell r="B44">
            <v>44</v>
          </cell>
          <cell r="C44" t="str">
            <v>SG14</v>
          </cell>
          <cell r="D44">
            <v>44</v>
          </cell>
          <cell r="E44" t="str">
            <v>Alle Mindestforderungen der DIN 14530 Teil 27 in der zum Zeitpunkt der Angebotsabgabe gültigen Fassung sind einzuhalten.</v>
          </cell>
          <cell r="F44" t="str">
            <v>G</v>
          </cell>
          <cell r="G44" t="str">
            <v>N01 = Eigenerklärung beifügen!</v>
          </cell>
          <cell r="H44" t="str">
            <v>?</v>
          </cell>
          <cell r="K44">
            <v>44855</v>
          </cell>
          <cell r="O44" t="str">
            <v/>
          </cell>
          <cell r="P44" t="str">
            <v/>
          </cell>
          <cell r="Q44" t="str">
            <v/>
          </cell>
          <cell r="R44" t="str">
            <v/>
          </cell>
          <cell r="S44" t="str">
            <v/>
          </cell>
          <cell r="T44" t="str">
            <v>X</v>
          </cell>
        </row>
        <row r="45">
          <cell r="B45">
            <v>45</v>
          </cell>
          <cell r="C45" t="str">
            <v>SG14</v>
          </cell>
          <cell r="D45">
            <v>45</v>
          </cell>
          <cell r="E45" t="str">
            <v>Alle Mindestforderungen der DIN 14555 Teil 3 in der zum Zeitpunkt der Angebotsabgabe gültigen Fassung sind einzuhalten.</v>
          </cell>
          <cell r="F45" t="str">
            <v>G</v>
          </cell>
          <cell r="G45" t="str">
            <v>N01 = Eigenerklärung beifügen!</v>
          </cell>
          <cell r="H45" t="str">
            <v>?</v>
          </cell>
          <cell r="K45">
            <v>45005</v>
          </cell>
          <cell r="U45" t="str">
            <v>X</v>
          </cell>
        </row>
        <row r="46">
          <cell r="B46">
            <v>46</v>
          </cell>
          <cell r="C46" t="str">
            <v>SG14</v>
          </cell>
          <cell r="D46">
            <v>46</v>
          </cell>
          <cell r="E46" t="str">
            <v>Die für dieses Fahrzeug zutreffende Aufbaurichtlinie des Fahrgestellherstellers ist einzuhalten. Die Zulässigkeit von Abweichungen ist durch diesen bis zur technischen Abnahme zu bestätigen.</v>
          </cell>
          <cell r="F46" t="str">
            <v>G</v>
          </cell>
          <cell r="G46" t="str">
            <v>N02 = Eigenerklärung beifügen!</v>
          </cell>
          <cell r="H46" t="str">
            <v>?</v>
          </cell>
          <cell r="K46">
            <v>44998</v>
          </cell>
          <cell r="O46" t="str">
            <v>X</v>
          </cell>
          <cell r="P46" t="str">
            <v>X</v>
          </cell>
          <cell r="Q46" t="str">
            <v>X</v>
          </cell>
          <cell r="R46" t="str">
            <v>X</v>
          </cell>
          <cell r="S46" t="str">
            <v>X</v>
          </cell>
          <cell r="T46" t="str">
            <v>X</v>
          </cell>
          <cell r="U46" t="str">
            <v>X</v>
          </cell>
        </row>
        <row r="47">
          <cell r="B47">
            <v>47</v>
          </cell>
          <cell r="C47" t="str">
            <v>SG14</v>
          </cell>
          <cell r="D47">
            <v>47</v>
          </cell>
          <cell r="E47" t="str">
            <v>Am Fahrzeug ist die festgelegte Wasserdurchfahrtsfähigkeit (mind. Radnabenmitte) unter Berücksichtigung von Aufbau und zusätzlicher Anbauteile zu kennzeichnen.</v>
          </cell>
          <cell r="F47" t="str">
            <v>G</v>
          </cell>
          <cell r="G47" t="str">
            <v>Angabe der WDF
in mm:</v>
          </cell>
          <cell r="H47">
            <v>1000</v>
          </cell>
          <cell r="K47">
            <v>44855</v>
          </cell>
          <cell r="O47" t="str">
            <v>X</v>
          </cell>
          <cell r="P47" t="str">
            <v>X</v>
          </cell>
          <cell r="Q47" t="str">
            <v>X</v>
          </cell>
          <cell r="R47" t="str">
            <v>X</v>
          </cell>
          <cell r="S47" t="str">
            <v>X</v>
          </cell>
          <cell r="T47" t="str">
            <v>X</v>
          </cell>
          <cell r="U47" t="str">
            <v>X</v>
          </cell>
        </row>
        <row r="48">
          <cell r="B48">
            <v>48</v>
          </cell>
          <cell r="C48" t="str">
            <v>SG14</v>
          </cell>
          <cell r="D48">
            <v>48</v>
          </cell>
          <cell r="E48" t="str">
            <v>Alle ortsveränderlichen elektrischen Betriebsmittel entsprechen § 29 Abs. 1 DGUV Vorschrift 49.</v>
          </cell>
          <cell r="F48" t="str">
            <v>G</v>
          </cell>
          <cell r="G48" t="str">
            <v>formatiert</v>
          </cell>
          <cell r="K48">
            <v>44855</v>
          </cell>
          <cell r="L48" t="str">
            <v>Entfall bei separater Ausschreibung Beladung</v>
          </cell>
          <cell r="O48" t="str">
            <v>X</v>
          </cell>
          <cell r="P48" t="str">
            <v>X</v>
          </cell>
          <cell r="Q48" t="str">
            <v>X</v>
          </cell>
          <cell r="R48" t="str">
            <v>X</v>
          </cell>
          <cell r="S48" t="str">
            <v>X</v>
          </cell>
          <cell r="T48" t="str">
            <v>X</v>
          </cell>
          <cell r="U48" t="str">
            <v>X</v>
          </cell>
        </row>
        <row r="49">
          <cell r="B49">
            <v>49</v>
          </cell>
          <cell r="C49" t="str">
            <v>SG14</v>
          </cell>
          <cell r="D49">
            <v>49</v>
          </cell>
          <cell r="E49" t="str">
            <v>Die ortsveränderlichen elektrischen Betriebsmittel sind mit einem Schukostecker (mind. IP 67) anzubieten, wenn die Anschlussleitung länger als 0,5 m ist. Die Anschlussleitungen entsprechen mind. dem Leitungstyp H07RN-F.</v>
          </cell>
          <cell r="F49" t="str">
            <v>G</v>
          </cell>
          <cell r="G49" t="str">
            <v>formatiert</v>
          </cell>
          <cell r="K49">
            <v>44855</v>
          </cell>
          <cell r="L49" t="str">
            <v>Entfall bei separater Ausschreibung Beladung</v>
          </cell>
          <cell r="O49" t="str">
            <v>X</v>
          </cell>
          <cell r="P49" t="str">
            <v>X</v>
          </cell>
          <cell r="Q49" t="str">
            <v>X</v>
          </cell>
          <cell r="R49" t="str">
            <v>X</v>
          </cell>
          <cell r="S49" t="str">
            <v>X</v>
          </cell>
          <cell r="T49" t="str">
            <v>X</v>
          </cell>
          <cell r="U49" t="str">
            <v>X</v>
          </cell>
        </row>
        <row r="50">
          <cell r="B50">
            <v>50</v>
          </cell>
          <cell r="C50" t="str">
            <v>SG8</v>
          </cell>
          <cell r="F50" t="str">
            <v>X</v>
          </cell>
          <cell r="K50">
            <v>44855</v>
          </cell>
          <cell r="N50" t="str">
            <v>X</v>
          </cell>
          <cell r="O50" t="str">
            <v>X</v>
          </cell>
          <cell r="P50" t="str">
            <v>X</v>
          </cell>
          <cell r="Q50" t="str">
            <v>L8</v>
          </cell>
          <cell r="R50" t="str">
            <v>L8</v>
          </cell>
          <cell r="S50" t="str">
            <v>L8</v>
          </cell>
          <cell r="T50" t="str">
            <v>L8</v>
          </cell>
          <cell r="U50" t="str">
            <v>L8</v>
          </cell>
          <cell r="V50" t="str">
            <v>L8</v>
          </cell>
          <cell r="W50" t="str">
            <v>L8</v>
          </cell>
          <cell r="X50" t="str">
            <v>L8</v>
          </cell>
          <cell r="Y50" t="str">
            <v>L8</v>
          </cell>
          <cell r="Z50" t="str">
            <v>L8</v>
          </cell>
          <cell r="AA50" t="str">
            <v>L8</v>
          </cell>
        </row>
        <row r="51">
          <cell r="B51">
            <v>51</v>
          </cell>
          <cell r="C51" t="str">
            <v>SG14</v>
          </cell>
          <cell r="D51" t="str">
            <v>0!1</v>
          </cell>
          <cell r="E51" t="str">
            <v>Die mit einem "G" gekennzeichneten Grundanforderungen der Gruppe 1 müssen vollständig erfüllt werden.</v>
          </cell>
          <cell r="F51" t="str">
            <v>X</v>
          </cell>
          <cell r="G51" t="str">
            <v>Werden voll erfüllt:</v>
          </cell>
          <cell r="H51" t="str">
            <v>?</v>
          </cell>
          <cell r="K51">
            <v>44855</v>
          </cell>
          <cell r="N51" t="str">
            <v>X</v>
          </cell>
          <cell r="O51" t="str">
            <v>X</v>
          </cell>
          <cell r="P51" t="str">
            <v>X</v>
          </cell>
          <cell r="Q51" t="str">
            <v>!</v>
          </cell>
          <cell r="R51" t="str">
            <v>!</v>
          </cell>
          <cell r="S51" t="str">
            <v>!</v>
          </cell>
          <cell r="T51" t="str">
            <v>!</v>
          </cell>
          <cell r="U51" t="str">
            <v>!</v>
          </cell>
          <cell r="V51" t="str">
            <v>!</v>
          </cell>
          <cell r="W51" t="str">
            <v>!</v>
          </cell>
          <cell r="X51" t="str">
            <v>!</v>
          </cell>
          <cell r="Y51" t="str">
            <v>!</v>
          </cell>
          <cell r="Z51" t="str">
            <v>!</v>
          </cell>
          <cell r="AA51" t="str">
            <v>!</v>
          </cell>
        </row>
        <row r="52">
          <cell r="B52">
            <v>52</v>
          </cell>
          <cell r="C52" t="str">
            <v>SG8</v>
          </cell>
          <cell r="F52" t="str">
            <v>X</v>
          </cell>
          <cell r="K52">
            <v>44855</v>
          </cell>
          <cell r="N52" t="str">
            <v>X</v>
          </cell>
          <cell r="O52" t="str">
            <v>X</v>
          </cell>
          <cell r="P52" t="str">
            <v>X</v>
          </cell>
          <cell r="Q52" t="str">
            <v>L8</v>
          </cell>
          <cell r="R52" t="str">
            <v>L8</v>
          </cell>
          <cell r="S52" t="str">
            <v>L8</v>
          </cell>
          <cell r="T52" t="str">
            <v>L8</v>
          </cell>
          <cell r="U52" t="str">
            <v>L8</v>
          </cell>
          <cell r="V52" t="str">
            <v>L8</v>
          </cell>
          <cell r="W52" t="str">
            <v>L8</v>
          </cell>
          <cell r="X52" t="str">
            <v>L8</v>
          </cell>
          <cell r="Y52" t="str">
            <v>L8</v>
          </cell>
          <cell r="Z52" t="str">
            <v>L8</v>
          </cell>
          <cell r="AA52" t="str">
            <v>L8</v>
          </cell>
        </row>
        <row r="53">
          <cell r="B53">
            <v>53</v>
          </cell>
          <cell r="C53" t="str">
            <v>SG14</v>
          </cell>
          <cell r="D53" t="str">
            <v>2.</v>
          </cell>
          <cell r="E53" t="str">
            <v>Fahrgestell</v>
          </cell>
          <cell r="F53" t="str">
            <v>X</v>
          </cell>
          <cell r="K53">
            <v>44855</v>
          </cell>
          <cell r="N53" t="str">
            <v>X</v>
          </cell>
          <cell r="O53" t="str">
            <v>X</v>
          </cell>
          <cell r="P53" t="str">
            <v>X</v>
          </cell>
          <cell r="Q53" t="str">
            <v>Ü14</v>
          </cell>
          <cell r="R53" t="str">
            <v>Ü14</v>
          </cell>
          <cell r="S53" t="str">
            <v>Ü14</v>
          </cell>
          <cell r="T53" t="str">
            <v>Ü14</v>
          </cell>
          <cell r="U53" t="str">
            <v>Ü14</v>
          </cell>
          <cell r="V53" t="str">
            <v>Ü14</v>
          </cell>
          <cell r="W53" t="str">
            <v>Ü14</v>
          </cell>
          <cell r="X53" t="str">
            <v>Ü14</v>
          </cell>
          <cell r="Y53" t="str">
            <v>Ü14</v>
          </cell>
          <cell r="Z53" t="str">
            <v>Ü14</v>
          </cell>
          <cell r="AA53" t="str">
            <v>Ü14</v>
          </cell>
        </row>
        <row r="54">
          <cell r="B54">
            <v>54</v>
          </cell>
          <cell r="C54" t="str">
            <v>SG12</v>
          </cell>
          <cell r="D54" t="str">
            <v>2.0</v>
          </cell>
          <cell r="E54" t="str">
            <v>Grunddaten Fahrgestell</v>
          </cell>
          <cell r="F54" t="str">
            <v>X</v>
          </cell>
          <cell r="K54">
            <v>44984</v>
          </cell>
          <cell r="N54" t="str">
            <v>X</v>
          </cell>
          <cell r="O54" t="str">
            <v>X</v>
          </cell>
          <cell r="P54" t="str">
            <v>X</v>
          </cell>
          <cell r="Q54" t="str">
            <v>Ü12</v>
          </cell>
          <cell r="R54" t="str">
            <v>Ü12</v>
          </cell>
          <cell r="S54" t="str">
            <v>Ü12</v>
          </cell>
          <cell r="T54" t="str">
            <v>Ü12</v>
          </cell>
          <cell r="U54" t="str">
            <v>Ü12</v>
          </cell>
          <cell r="V54" t="str">
            <v>Ü12</v>
          </cell>
          <cell r="W54" t="str">
            <v>Ü12</v>
          </cell>
          <cell r="X54" t="str">
            <v>Ü12</v>
          </cell>
          <cell r="Y54" t="str">
            <v>Ü12</v>
          </cell>
          <cell r="Z54" t="str">
            <v>Ü12</v>
          </cell>
          <cell r="AA54" t="str">
            <v>Ü12</v>
          </cell>
        </row>
        <row r="55">
          <cell r="B55">
            <v>55</v>
          </cell>
          <cell r="C55" t="str">
            <v>SG14</v>
          </cell>
          <cell r="D55">
            <v>55</v>
          </cell>
          <cell r="E55" t="str">
            <v>Name des Fahrgestell - Herstellers</v>
          </cell>
          <cell r="F55" t="str">
            <v>I</v>
          </cell>
          <cell r="G55" t="str">
            <v>formatiert</v>
          </cell>
          <cell r="K55">
            <v>44984</v>
          </cell>
          <cell r="O55" t="str">
            <v>X</v>
          </cell>
          <cell r="P55" t="str">
            <v>X</v>
          </cell>
          <cell r="Q55" t="str">
            <v>X</v>
          </cell>
          <cell r="R55" t="str">
            <v>X</v>
          </cell>
          <cell r="S55" t="str">
            <v>X</v>
          </cell>
          <cell r="T55" t="str">
            <v>X</v>
          </cell>
          <cell r="U55" t="str">
            <v>X</v>
          </cell>
          <cell r="V55" t="str">
            <v>X</v>
          </cell>
          <cell r="W55" t="str">
            <v>X</v>
          </cell>
          <cell r="X55" t="str">
            <v>X</v>
          </cell>
          <cell r="Y55" t="str">
            <v>X</v>
          </cell>
          <cell r="Z55" t="str">
            <v>X</v>
          </cell>
          <cell r="AA55" t="str">
            <v>X</v>
          </cell>
        </row>
        <row r="56">
          <cell r="B56">
            <v>56</v>
          </cell>
          <cell r="C56" t="str">
            <v>SG14</v>
          </cell>
          <cell r="D56">
            <v>56</v>
          </cell>
          <cell r="E56" t="str">
            <v>Typbezeichnung vom Fahrgestell</v>
          </cell>
          <cell r="F56" t="str">
            <v>I</v>
          </cell>
          <cell r="G56" t="str">
            <v>formatiert</v>
          </cell>
          <cell r="K56">
            <v>44984</v>
          </cell>
          <cell r="O56" t="str">
            <v>X</v>
          </cell>
          <cell r="P56" t="str">
            <v>X</v>
          </cell>
          <cell r="Q56" t="str">
            <v>X</v>
          </cell>
          <cell r="R56" t="str">
            <v>X</v>
          </cell>
          <cell r="S56" t="str">
            <v>X</v>
          </cell>
          <cell r="T56" t="str">
            <v>X</v>
          </cell>
          <cell r="U56" t="str">
            <v>X</v>
          </cell>
          <cell r="V56" t="str">
            <v>X</v>
          </cell>
          <cell r="W56" t="str">
            <v>X</v>
          </cell>
          <cell r="X56" t="str">
            <v>X</v>
          </cell>
          <cell r="Y56" t="str">
            <v>X</v>
          </cell>
          <cell r="Z56" t="str">
            <v>X</v>
          </cell>
          <cell r="AA56" t="str">
            <v>X</v>
          </cell>
        </row>
        <row r="57">
          <cell r="B57">
            <v>57</v>
          </cell>
          <cell r="C57" t="str">
            <v>SG14</v>
          </cell>
          <cell r="D57">
            <v>57</v>
          </cell>
          <cell r="E57" t="str">
            <v>Angabe der Technisch zulässigen Gesamtmasse vom Fahrgestell</v>
          </cell>
          <cell r="F57" t="str">
            <v>I</v>
          </cell>
          <cell r="G57" t="str">
            <v>in kg:</v>
          </cell>
          <cell r="H57">
            <v>1000</v>
          </cell>
          <cell r="K57">
            <v>44984</v>
          </cell>
          <cell r="O57" t="str">
            <v>X</v>
          </cell>
          <cell r="P57" t="str">
            <v>X</v>
          </cell>
          <cell r="Q57" t="str">
            <v>X</v>
          </cell>
          <cell r="R57" t="str">
            <v>X</v>
          </cell>
          <cell r="S57" t="str">
            <v>X</v>
          </cell>
          <cell r="T57" t="str">
            <v>X</v>
          </cell>
          <cell r="U57" t="str">
            <v>X</v>
          </cell>
          <cell r="V57" t="str">
            <v>X</v>
          </cell>
          <cell r="W57" t="str">
            <v>X</v>
          </cell>
          <cell r="X57" t="str">
            <v>X</v>
          </cell>
          <cell r="Y57" t="str">
            <v>X</v>
          </cell>
          <cell r="Z57" t="str">
            <v>X</v>
          </cell>
          <cell r="AA57" t="str">
            <v>X</v>
          </cell>
        </row>
        <row r="58">
          <cell r="B58">
            <v>58</v>
          </cell>
          <cell r="C58" t="str">
            <v>SG14</v>
          </cell>
          <cell r="D58">
            <v>58</v>
          </cell>
          <cell r="E58" t="str">
            <v>Angabe der Technisch zulässigen Gesamtmasse der Vorderachse</v>
          </cell>
          <cell r="F58" t="str">
            <v>I</v>
          </cell>
          <cell r="G58" t="str">
            <v>in kg:</v>
          </cell>
          <cell r="H58">
            <v>1000</v>
          </cell>
          <cell r="K58">
            <v>44984</v>
          </cell>
          <cell r="O58" t="str">
            <v>X</v>
          </cell>
          <cell r="P58" t="str">
            <v>X</v>
          </cell>
          <cell r="Q58" t="str">
            <v>X</v>
          </cell>
          <cell r="R58" t="str">
            <v>X</v>
          </cell>
          <cell r="S58" t="str">
            <v>X</v>
          </cell>
          <cell r="T58" t="str">
            <v>X</v>
          </cell>
          <cell r="U58" t="str">
            <v>X</v>
          </cell>
          <cell r="V58" t="str">
            <v>X</v>
          </cell>
          <cell r="W58" t="str">
            <v>X</v>
          </cell>
          <cell r="X58" t="str">
            <v>X</v>
          </cell>
          <cell r="Y58" t="str">
            <v>X</v>
          </cell>
          <cell r="Z58" t="str">
            <v>X</v>
          </cell>
          <cell r="AA58" t="str">
            <v>X</v>
          </cell>
        </row>
        <row r="59">
          <cell r="B59">
            <v>59</v>
          </cell>
          <cell r="C59" t="str">
            <v>SG14</v>
          </cell>
          <cell r="D59">
            <v>59</v>
          </cell>
          <cell r="E59" t="str">
            <v>Angabe der Technisch zulässigen Gesamtmasse der Hinterachse</v>
          </cell>
          <cell r="F59" t="str">
            <v>I</v>
          </cell>
          <cell r="G59" t="str">
            <v>in kg:</v>
          </cell>
          <cell r="H59">
            <v>1000</v>
          </cell>
          <cell r="K59">
            <v>44984</v>
          </cell>
          <cell r="O59" t="str">
            <v>X</v>
          </cell>
          <cell r="P59" t="str">
            <v>X</v>
          </cell>
          <cell r="Q59" t="str">
            <v>X</v>
          </cell>
          <cell r="R59" t="str">
            <v>X</v>
          </cell>
          <cell r="S59" t="str">
            <v>X</v>
          </cell>
          <cell r="T59" t="str">
            <v>X</v>
          </cell>
          <cell r="U59" t="str">
            <v>X</v>
          </cell>
          <cell r="V59" t="str">
            <v>X</v>
          </cell>
          <cell r="W59" t="str">
            <v>X</v>
          </cell>
          <cell r="X59" t="str">
            <v>X</v>
          </cell>
          <cell r="Y59" t="str">
            <v>X</v>
          </cell>
          <cell r="Z59" t="str">
            <v>X</v>
          </cell>
          <cell r="AA59" t="str">
            <v>X</v>
          </cell>
        </row>
        <row r="60">
          <cell r="B60">
            <v>60</v>
          </cell>
          <cell r="C60" t="str">
            <v>SG14</v>
          </cell>
          <cell r="D60">
            <v>60</v>
          </cell>
          <cell r="E60" t="str">
            <v>Angabe des Radstandes</v>
          </cell>
          <cell r="F60" t="str">
            <v>I</v>
          </cell>
          <cell r="G60" t="str">
            <v>in mm:</v>
          </cell>
          <cell r="H60">
            <v>1000</v>
          </cell>
          <cell r="K60">
            <v>44984</v>
          </cell>
          <cell r="O60" t="str">
            <v>X</v>
          </cell>
          <cell r="P60" t="str">
            <v>X</v>
          </cell>
          <cell r="Q60" t="str">
            <v>X</v>
          </cell>
          <cell r="R60" t="str">
            <v>X</v>
          </cell>
          <cell r="S60" t="str">
            <v>X</v>
          </cell>
          <cell r="T60" t="str">
            <v>X</v>
          </cell>
          <cell r="U60" t="str">
            <v>X</v>
          </cell>
          <cell r="V60" t="str">
            <v>X</v>
          </cell>
          <cell r="W60" t="str">
            <v>X</v>
          </cell>
          <cell r="X60" t="str">
            <v>X</v>
          </cell>
          <cell r="Y60" t="str">
            <v>X</v>
          </cell>
          <cell r="Z60" t="str">
            <v>X</v>
          </cell>
          <cell r="AA60" t="str">
            <v>X</v>
          </cell>
        </row>
        <row r="61">
          <cell r="B61">
            <v>61</v>
          </cell>
          <cell r="C61" t="str">
            <v>SG14</v>
          </cell>
          <cell r="D61">
            <v>61</v>
          </cell>
          <cell r="E61" t="str">
            <v>Angabe des Wendekreisdurchmesser</v>
          </cell>
          <cell r="F61" t="str">
            <v>I</v>
          </cell>
          <cell r="G61" t="str">
            <v>in m:</v>
          </cell>
          <cell r="H61">
            <v>1000</v>
          </cell>
          <cell r="K61">
            <v>44984</v>
          </cell>
          <cell r="O61" t="str">
            <v>X</v>
          </cell>
          <cell r="P61" t="str">
            <v>X</v>
          </cell>
          <cell r="Q61" t="str">
            <v>X</v>
          </cell>
          <cell r="R61" t="str">
            <v>X</v>
          </cell>
          <cell r="S61" t="str">
            <v>X</v>
          </cell>
          <cell r="T61" t="str">
            <v>X</v>
          </cell>
          <cell r="U61" t="str">
            <v>X</v>
          </cell>
          <cell r="V61" t="str">
            <v>X</v>
          </cell>
          <cell r="W61" t="str">
            <v>X</v>
          </cell>
          <cell r="X61" t="str">
            <v>X</v>
          </cell>
          <cell r="Y61" t="str">
            <v>X</v>
          </cell>
          <cell r="Z61" t="str">
            <v>X</v>
          </cell>
          <cell r="AA61" t="str">
            <v>X</v>
          </cell>
        </row>
        <row r="62">
          <cell r="B62">
            <v>62</v>
          </cell>
          <cell r="C62" t="str">
            <v>SG14</v>
          </cell>
          <cell r="D62">
            <v>62</v>
          </cell>
          <cell r="E62" t="str">
            <v>Angabe der Gesamtzugmasse des Fahrzeuges</v>
          </cell>
          <cell r="F62" t="str">
            <v>I</v>
          </cell>
          <cell r="G62" t="str">
            <v>in kg:</v>
          </cell>
          <cell r="H62">
            <v>1000</v>
          </cell>
          <cell r="K62">
            <v>44984</v>
          </cell>
          <cell r="Q62" t="str">
            <v>X</v>
          </cell>
          <cell r="R62" t="str">
            <v>X</v>
          </cell>
          <cell r="S62" t="str">
            <v>X</v>
          </cell>
          <cell r="T62" t="str">
            <v>X</v>
          </cell>
          <cell r="U62" t="str">
            <v>X</v>
          </cell>
          <cell r="V62" t="str">
            <v>X</v>
          </cell>
          <cell r="W62" t="str">
            <v>X</v>
          </cell>
          <cell r="X62" t="str">
            <v>X</v>
          </cell>
          <cell r="Y62" t="str">
            <v>X</v>
          </cell>
          <cell r="Z62" t="str">
            <v>X</v>
          </cell>
          <cell r="AA62" t="str">
            <v>X</v>
          </cell>
        </row>
        <row r="63">
          <cell r="B63">
            <v>63</v>
          </cell>
          <cell r="C63" t="str">
            <v>SG14</v>
          </cell>
          <cell r="D63">
            <v>63</v>
          </cell>
          <cell r="F63" t="str">
            <v>I</v>
          </cell>
        </row>
        <row r="64">
          <cell r="B64">
            <v>64</v>
          </cell>
          <cell r="C64" t="str">
            <v>SG14</v>
          </cell>
          <cell r="D64">
            <v>64</v>
          </cell>
          <cell r="F64" t="str">
            <v>I</v>
          </cell>
        </row>
        <row r="65">
          <cell r="B65">
            <v>65</v>
          </cell>
          <cell r="C65" t="str">
            <v>SG14</v>
          </cell>
          <cell r="D65">
            <v>65</v>
          </cell>
          <cell r="F65" t="str">
            <v>I</v>
          </cell>
        </row>
        <row r="66">
          <cell r="B66">
            <v>66</v>
          </cell>
          <cell r="C66" t="str">
            <v>SG12</v>
          </cell>
          <cell r="D66" t="str">
            <v>2.1</v>
          </cell>
          <cell r="E66" t="str">
            <v>Motor</v>
          </cell>
          <cell r="F66" t="str">
            <v>X</v>
          </cell>
          <cell r="K66">
            <v>44855</v>
          </cell>
          <cell r="N66" t="str">
            <v>X</v>
          </cell>
          <cell r="O66" t="str">
            <v>X</v>
          </cell>
          <cell r="P66" t="str">
            <v>X</v>
          </cell>
          <cell r="Q66" t="str">
            <v>Ü12</v>
          </cell>
          <cell r="R66" t="str">
            <v>Ü12</v>
          </cell>
          <cell r="S66" t="str">
            <v>Ü12</v>
          </cell>
          <cell r="T66" t="str">
            <v>Ü12</v>
          </cell>
          <cell r="U66" t="str">
            <v>Ü12</v>
          </cell>
          <cell r="V66" t="str">
            <v>Ü12</v>
          </cell>
          <cell r="W66" t="str">
            <v>Ü12</v>
          </cell>
          <cell r="X66" t="str">
            <v>Ü12</v>
          </cell>
          <cell r="Y66" t="str">
            <v>Ü12</v>
          </cell>
          <cell r="Z66" t="str">
            <v>Ü12</v>
          </cell>
          <cell r="AA66" t="str">
            <v>Ü12</v>
          </cell>
        </row>
        <row r="67">
          <cell r="B67">
            <v>67</v>
          </cell>
          <cell r="C67" t="str">
            <v>SG14</v>
          </cell>
          <cell r="D67">
            <v>67</v>
          </cell>
          <cell r="E67" t="str">
            <v>Dieselmotor mit einer zum Zeitpunkt der Auslieferung gültigen Schadstoffklasse</v>
          </cell>
          <cell r="F67" t="str">
            <v>G</v>
          </cell>
          <cell r="G67" t="str">
            <v>formatiert</v>
          </cell>
          <cell r="K67">
            <v>44855</v>
          </cell>
          <cell r="O67" t="str">
            <v>X</v>
          </cell>
          <cell r="P67" t="str">
            <v>X</v>
          </cell>
          <cell r="Q67" t="str">
            <v>X</v>
          </cell>
          <cell r="R67" t="str">
            <v>X</v>
          </cell>
          <cell r="S67" t="str">
            <v>X</v>
          </cell>
          <cell r="T67" t="str">
            <v>X</v>
          </cell>
          <cell r="U67" t="str">
            <v>X</v>
          </cell>
        </row>
        <row r="68">
          <cell r="B68">
            <v>68</v>
          </cell>
          <cell r="C68" t="str">
            <v>SG14</v>
          </cell>
          <cell r="D68">
            <v>68</v>
          </cell>
          <cell r="E68" t="str">
            <v>Motorleistung mind. 120 kW, mind. 700 Nm Drehmoment und Erfüllung der Leistungsanforderungen nach DIN EN 1846-2</v>
          </cell>
          <cell r="F68" t="str">
            <v>G</v>
          </cell>
          <cell r="G68" t="str">
            <v>formatiert</v>
          </cell>
          <cell r="K68">
            <v>44855</v>
          </cell>
          <cell r="O68" t="str">
            <v/>
          </cell>
          <cell r="P68" t="str">
            <v>X</v>
          </cell>
          <cell r="Q68" t="str">
            <v/>
          </cell>
          <cell r="R68" t="str">
            <v/>
          </cell>
          <cell r="S68" t="str">
            <v/>
          </cell>
          <cell r="T68" t="str">
            <v/>
          </cell>
        </row>
        <row r="69">
          <cell r="B69">
            <v>69</v>
          </cell>
          <cell r="C69" t="str">
            <v>SG14</v>
          </cell>
          <cell r="D69">
            <v>69</v>
          </cell>
          <cell r="E69" t="str">
            <v>Motorleistung mind. 130 kW, mind. 430 Nm Drehmoment und Erfüllung der Leistungsanforderungen nach DIN EN 1846-2</v>
          </cell>
          <cell r="F69" t="str">
            <v>G</v>
          </cell>
          <cell r="G69" t="str">
            <v>formatiert</v>
          </cell>
          <cell r="K69">
            <v>44855</v>
          </cell>
          <cell r="O69" t="str">
            <v>X</v>
          </cell>
          <cell r="P69" t="str">
            <v/>
          </cell>
          <cell r="Q69" t="str">
            <v/>
          </cell>
          <cell r="R69" t="str">
            <v/>
          </cell>
          <cell r="S69" t="str">
            <v/>
          </cell>
          <cell r="T69" t="str">
            <v/>
          </cell>
        </row>
        <row r="70">
          <cell r="B70">
            <v>70</v>
          </cell>
          <cell r="C70" t="str">
            <v>SG14</v>
          </cell>
          <cell r="D70">
            <v>70</v>
          </cell>
          <cell r="E70" t="str">
            <v>Motorleistung mind. 200 kW, mind. 1.100 Nm Drehmoment und Erfüllung der Leistungsanforderungen nach DIN EN 1846-2</v>
          </cell>
          <cell r="F70" t="str">
            <v>G</v>
          </cell>
          <cell r="G70" t="str">
            <v>formatiert</v>
          </cell>
          <cell r="K70">
            <v>44855</v>
          </cell>
          <cell r="O70" t="str">
            <v/>
          </cell>
          <cell r="P70" t="str">
            <v/>
          </cell>
          <cell r="Q70" t="str">
            <v>X</v>
          </cell>
          <cell r="R70" t="str">
            <v>X</v>
          </cell>
          <cell r="S70" t="str">
            <v>X</v>
          </cell>
          <cell r="T70" t="str">
            <v>X</v>
          </cell>
          <cell r="U70" t="str">
            <v>X</v>
          </cell>
        </row>
        <row r="71">
          <cell r="B71">
            <v>71</v>
          </cell>
          <cell r="C71" t="str">
            <v>SG14</v>
          </cell>
          <cell r="D71">
            <v>71</v>
          </cell>
          <cell r="E71" t="str">
            <v>Motorleistung mind. 220 kW, mind. 1.100 Nm Drehmoment und Erfüllung der Leistungsanforderungen nach DIN EN 1846-2</v>
          </cell>
          <cell r="F71" t="str">
            <v>G</v>
          </cell>
          <cell r="G71" t="str">
            <v>formatiert</v>
          </cell>
          <cell r="K71">
            <v>44855</v>
          </cell>
          <cell r="O71" t="str">
            <v/>
          </cell>
          <cell r="P71" t="str">
            <v/>
          </cell>
          <cell r="Q71" t="str">
            <v/>
          </cell>
          <cell r="R71" t="str">
            <v/>
          </cell>
          <cell r="T71" t="str">
            <v/>
          </cell>
        </row>
        <row r="72">
          <cell r="B72">
            <v>72</v>
          </cell>
          <cell r="C72" t="str">
            <v>SG14</v>
          </cell>
          <cell r="D72">
            <v>72</v>
          </cell>
          <cell r="E72" t="str">
            <v>Das Fahrzeug wird angeboten mit einer Motorleistung von:
A) &lt; 130 kW = 0 Punkte
B) ≥ 130 kW = 100 Punkte
C) ≥ 150 kW = 200 Punkte</v>
          </cell>
          <cell r="F72" t="str">
            <v>B</v>
          </cell>
          <cell r="G72" t="str">
            <v>Motorleistung in kW:</v>
          </cell>
          <cell r="H72" t="str">
            <v>213</v>
          </cell>
          <cell r="I72">
            <v>200</v>
          </cell>
          <cell r="J72">
            <v>0</v>
          </cell>
          <cell r="K72">
            <v>44855</v>
          </cell>
          <cell r="O72" t="str">
            <v/>
          </cell>
          <cell r="P72" t="str">
            <v>X</v>
          </cell>
          <cell r="Q72" t="str">
            <v/>
          </cell>
          <cell r="R72" t="str">
            <v/>
          </cell>
          <cell r="S72" t="str">
            <v/>
          </cell>
          <cell r="T72" t="str">
            <v/>
          </cell>
        </row>
        <row r="73">
          <cell r="B73">
            <v>73</v>
          </cell>
          <cell r="C73" t="str">
            <v>SG14</v>
          </cell>
          <cell r="D73">
            <v>73</v>
          </cell>
          <cell r="E73" t="str">
            <v>Angabe der Motorleistung in kW/PS:</v>
          </cell>
          <cell r="F73" t="str">
            <v>I</v>
          </cell>
          <cell r="G73" t="str">
            <v>in kW/PS:</v>
          </cell>
          <cell r="H73" t="str">
            <v>213/290</v>
          </cell>
          <cell r="K73">
            <v>44984</v>
          </cell>
          <cell r="Q73" t="str">
            <v>X</v>
          </cell>
          <cell r="R73" t="str">
            <v>X</v>
          </cell>
          <cell r="S73" t="str">
            <v>X</v>
          </cell>
          <cell r="T73" t="str">
            <v>X</v>
          </cell>
          <cell r="U73" t="str">
            <v>X</v>
          </cell>
          <cell r="V73" t="str">
            <v>X</v>
          </cell>
          <cell r="W73" t="str">
            <v>X</v>
          </cell>
          <cell r="X73" t="str">
            <v>X</v>
          </cell>
          <cell r="Y73" t="str">
            <v>X</v>
          </cell>
          <cell r="Z73" t="str">
            <v>X</v>
          </cell>
          <cell r="AA73" t="str">
            <v>X</v>
          </cell>
        </row>
        <row r="74">
          <cell r="B74">
            <v>74</v>
          </cell>
          <cell r="C74" t="str">
            <v>SG14</v>
          </cell>
          <cell r="D74">
            <v>74</v>
          </cell>
          <cell r="E74" t="str">
            <v>Angabe des maximalen Drehmomentes in Nm:</v>
          </cell>
          <cell r="F74" t="str">
            <v>I</v>
          </cell>
          <cell r="G74" t="str">
            <v>in U/min:</v>
          </cell>
          <cell r="H74">
            <v>1000</v>
          </cell>
          <cell r="K74">
            <v>44984</v>
          </cell>
          <cell r="Q74" t="str">
            <v>X</v>
          </cell>
          <cell r="R74" t="str">
            <v>X</v>
          </cell>
          <cell r="S74" t="str">
            <v>X</v>
          </cell>
          <cell r="T74" t="str">
            <v>X</v>
          </cell>
          <cell r="U74" t="str">
            <v>X</v>
          </cell>
          <cell r="V74" t="str">
            <v>X</v>
          </cell>
          <cell r="W74" t="str">
            <v>X</v>
          </cell>
          <cell r="X74" t="str">
            <v>X</v>
          </cell>
          <cell r="Y74" t="str">
            <v>X</v>
          </cell>
          <cell r="Z74" t="str">
            <v>X</v>
          </cell>
          <cell r="AA74" t="str">
            <v>X</v>
          </cell>
        </row>
        <row r="75">
          <cell r="B75">
            <v>75</v>
          </cell>
          <cell r="C75" t="str">
            <v>SG14</v>
          </cell>
          <cell r="D75">
            <v>75</v>
          </cell>
          <cell r="E75" t="str">
            <v xml:space="preserve">bei einem Drehzahlbereich von - bis </v>
          </cell>
          <cell r="F75" t="str">
            <v>I</v>
          </cell>
          <cell r="G75" t="str">
            <v>formatiert</v>
          </cell>
          <cell r="K75">
            <v>44984</v>
          </cell>
          <cell r="Q75" t="str">
            <v>X</v>
          </cell>
          <cell r="R75" t="str">
            <v>X</v>
          </cell>
          <cell r="S75" t="str">
            <v>X</v>
          </cell>
          <cell r="T75" t="str">
            <v>X</v>
          </cell>
          <cell r="U75" t="str">
            <v>X</v>
          </cell>
          <cell r="V75" t="str">
            <v>X</v>
          </cell>
          <cell r="W75" t="str">
            <v>X</v>
          </cell>
          <cell r="X75" t="str">
            <v>X</v>
          </cell>
          <cell r="Y75" t="str">
            <v>X</v>
          </cell>
          <cell r="Z75" t="str">
            <v>X</v>
          </cell>
          <cell r="AA75" t="str">
            <v>X</v>
          </cell>
        </row>
        <row r="76">
          <cell r="B76">
            <v>76</v>
          </cell>
          <cell r="C76" t="str">
            <v>SG14</v>
          </cell>
          <cell r="D76">
            <v>76</v>
          </cell>
          <cell r="E76" t="str">
            <v>Höchstgeschwindigkeit mind. 85 km/h bis max. 100 km/h</v>
          </cell>
          <cell r="F76" t="str">
            <v>G</v>
          </cell>
          <cell r="G76" t="str">
            <v>km/h max:</v>
          </cell>
          <cell r="H76">
            <v>1000</v>
          </cell>
          <cell r="K76">
            <v>44984</v>
          </cell>
          <cell r="O76" t="str">
            <v>X</v>
          </cell>
          <cell r="P76" t="str">
            <v>X</v>
          </cell>
          <cell r="Q76" t="str">
            <v>X</v>
          </cell>
          <cell r="R76" t="str">
            <v>X</v>
          </cell>
          <cell r="S76" t="str">
            <v>X</v>
          </cell>
          <cell r="T76" t="str">
            <v>X</v>
          </cell>
          <cell r="U76" t="str">
            <v>X</v>
          </cell>
        </row>
        <row r="77">
          <cell r="B77">
            <v>77</v>
          </cell>
          <cell r="C77" t="str">
            <v>SG14</v>
          </cell>
          <cell r="D77">
            <v>77</v>
          </cell>
          <cell r="E77" t="str">
            <v>Kraftstofffilter beheizt (KF) oder mind. mit einer Kraftstoffvorwärmung (KV)</v>
          </cell>
          <cell r="F77" t="str">
            <v>G</v>
          </cell>
          <cell r="G77" t="str">
            <v>KF oder KV:</v>
          </cell>
          <cell r="H77" t="str">
            <v>?</v>
          </cell>
          <cell r="K77">
            <v>44984</v>
          </cell>
          <cell r="O77" t="str">
            <v>X</v>
          </cell>
          <cell r="P77" t="str">
            <v>X</v>
          </cell>
          <cell r="Q77" t="str">
            <v>X</v>
          </cell>
          <cell r="R77" t="str">
            <v>X</v>
          </cell>
          <cell r="S77" t="str">
            <v>X</v>
          </cell>
          <cell r="T77" t="str">
            <v>X</v>
          </cell>
          <cell r="U77" t="str">
            <v>X</v>
          </cell>
        </row>
        <row r="78">
          <cell r="B78">
            <v>78</v>
          </cell>
          <cell r="C78" t="str">
            <v>SG14</v>
          </cell>
          <cell r="D78">
            <v>78</v>
          </cell>
          <cell r="E78" t="str">
            <v>Geschwindigkeitsregelanlage</v>
          </cell>
          <cell r="F78" t="str">
            <v>G</v>
          </cell>
          <cell r="G78" t="str">
            <v>formatiert</v>
          </cell>
          <cell r="K78">
            <v>44855</v>
          </cell>
          <cell r="O78" t="str">
            <v>X</v>
          </cell>
          <cell r="P78" t="str">
            <v>X</v>
          </cell>
          <cell r="Q78" t="str">
            <v>X</v>
          </cell>
          <cell r="R78" t="str">
            <v>X</v>
          </cell>
          <cell r="S78" t="str">
            <v>X</v>
          </cell>
          <cell r="T78" t="str">
            <v>X</v>
          </cell>
          <cell r="U78" t="str">
            <v>X</v>
          </cell>
        </row>
        <row r="79">
          <cell r="B79">
            <v>79</v>
          </cell>
          <cell r="C79" t="str">
            <v>SG14</v>
          </cell>
          <cell r="D79">
            <v>79</v>
          </cell>
          <cell r="E79" t="str">
            <v>Reprogrammierung der Drehmomentreduzierung bei Fehlermeldung Abgasqualität</v>
          </cell>
          <cell r="F79" t="str">
            <v>G</v>
          </cell>
          <cell r="G79" t="str">
            <v>formatiert</v>
          </cell>
          <cell r="K79">
            <v>44855</v>
          </cell>
          <cell r="O79" t="str">
            <v>X</v>
          </cell>
          <cell r="P79" t="str">
            <v>X</v>
          </cell>
          <cell r="Q79" t="str">
            <v>X</v>
          </cell>
          <cell r="R79" t="str">
            <v>X</v>
          </cell>
          <cell r="S79" t="str">
            <v>X</v>
          </cell>
          <cell r="T79" t="str">
            <v>X</v>
          </cell>
          <cell r="U79" t="str">
            <v>X</v>
          </cell>
        </row>
        <row r="80">
          <cell r="B80">
            <v>80</v>
          </cell>
          <cell r="C80" t="str">
            <v>SG14</v>
          </cell>
          <cell r="D80">
            <v>80</v>
          </cell>
          <cell r="E80" t="str">
            <v>Die Luftansaugung gewährleistet einen störungsfreien Betrieb des Motors bei Inanspruchnahme der festgelegten Wasserdurchfahrtsfähigkeit.</v>
          </cell>
          <cell r="F80" t="str">
            <v>G</v>
          </cell>
          <cell r="G80" t="str">
            <v>formatiert</v>
          </cell>
          <cell r="K80">
            <v>44855</v>
          </cell>
          <cell r="O80" t="str">
            <v>X</v>
          </cell>
          <cell r="P80" t="str">
            <v>X</v>
          </cell>
          <cell r="Q80" t="str">
            <v>X</v>
          </cell>
          <cell r="R80" t="str">
            <v>X</v>
          </cell>
          <cell r="S80" t="str">
            <v>X</v>
          </cell>
          <cell r="T80" t="str">
            <v>X</v>
          </cell>
          <cell r="U80" t="str">
            <v>X</v>
          </cell>
        </row>
        <row r="81">
          <cell r="B81">
            <v>81</v>
          </cell>
          <cell r="C81" t="str">
            <v>SG14</v>
          </cell>
          <cell r="D81">
            <v>81</v>
          </cell>
          <cell r="E81" t="str">
            <v>Die Luftansaugung ist hinter der Kabine montiert?
Nein = 0 Punkte
Ja = 200 Punkte</v>
          </cell>
          <cell r="F81" t="str">
            <v>B</v>
          </cell>
          <cell r="G81" t="str">
            <v>Ja oder Nein:</v>
          </cell>
          <cell r="H81" t="str">
            <v>?</v>
          </cell>
          <cell r="I81">
            <v>200</v>
          </cell>
          <cell r="J81">
            <v>0</v>
          </cell>
          <cell r="K81">
            <v>44972</v>
          </cell>
          <cell r="O81" t="str">
            <v>X</v>
          </cell>
          <cell r="P81" t="str">
            <v>X</v>
          </cell>
          <cell r="Q81" t="str">
            <v>X</v>
          </cell>
          <cell r="R81" t="str">
            <v>X</v>
          </cell>
          <cell r="S81" t="str">
            <v>X</v>
          </cell>
          <cell r="T81" t="str">
            <v>X</v>
          </cell>
        </row>
        <row r="82">
          <cell r="B82">
            <v>82</v>
          </cell>
          <cell r="C82" t="str">
            <v>SG14</v>
          </cell>
          <cell r="D82">
            <v>82</v>
          </cell>
          <cell r="E82" t="str">
            <v>Der Abstand der Luftansaugung von der Fahrzeugstandfläche beträgt mindestens 1.500 mm?
Nein 0 = Punkte
Ja, je 100 mm mehr = 50 Punkte (max. 250 Punkte)</v>
          </cell>
          <cell r="F82" t="str">
            <v>B</v>
          </cell>
          <cell r="G82" t="str">
            <v>Angabe der
Ansaughöhe:</v>
          </cell>
          <cell r="H82">
            <v>1000</v>
          </cell>
          <cell r="I82">
            <v>250</v>
          </cell>
          <cell r="J82">
            <v>0</v>
          </cell>
          <cell r="K82">
            <v>44972</v>
          </cell>
          <cell r="O82" t="str">
            <v>X</v>
          </cell>
          <cell r="P82" t="str">
            <v>X</v>
          </cell>
          <cell r="Q82" t="str">
            <v>X</v>
          </cell>
          <cell r="R82" t="str">
            <v>X</v>
          </cell>
          <cell r="S82" t="str">
            <v>X</v>
          </cell>
          <cell r="T82" t="str">
            <v>X</v>
          </cell>
        </row>
        <row r="83">
          <cell r="B83">
            <v>83</v>
          </cell>
          <cell r="C83" t="str">
            <v>SG14</v>
          </cell>
          <cell r="D83">
            <v>83</v>
          </cell>
          <cell r="E83" t="str">
            <v>Die Abgasanlage muss den beschädigungsfreien Anschluss an das ortsfeste Abgasabführungssystem des Auftraggebers auf der linken Fahrzeugseite gewährleisten.</v>
          </cell>
          <cell r="F83" t="str">
            <v>G</v>
          </cell>
          <cell r="G83" t="str">
            <v>formatiert</v>
          </cell>
          <cell r="K83">
            <v>44883</v>
          </cell>
          <cell r="Q83" t="str">
            <v>X</v>
          </cell>
          <cell r="R83" t="str">
            <v>X</v>
          </cell>
          <cell r="S83" t="str">
            <v>X</v>
          </cell>
          <cell r="T83" t="str">
            <v>X</v>
          </cell>
          <cell r="U83" t="str">
            <v>X</v>
          </cell>
        </row>
        <row r="84">
          <cell r="B84">
            <v>84</v>
          </cell>
          <cell r="C84" t="str">
            <v>SG14</v>
          </cell>
          <cell r="D84">
            <v>84</v>
          </cell>
          <cell r="E84" t="str">
            <v>Die Abgasanlage muss den beschädigungsfreien Anschluss an das ortsfeste Abgasabführungssystem des Auftraggebers auf der linken Fahrzeugseite gewährleisten.</v>
          </cell>
          <cell r="F84" t="str">
            <v>G</v>
          </cell>
          <cell r="G84" t="str">
            <v>formatiert</v>
          </cell>
          <cell r="K84">
            <v>44972</v>
          </cell>
          <cell r="O84" t="str">
            <v>X</v>
          </cell>
          <cell r="P84" t="str">
            <v>X</v>
          </cell>
        </row>
        <row r="85">
          <cell r="B85">
            <v>85</v>
          </cell>
          <cell r="C85" t="str">
            <v>SG14</v>
          </cell>
          <cell r="D85">
            <v>85</v>
          </cell>
          <cell r="E85" t="str">
            <v>Der Antriebsmotor und der Wasserkühler sind im Unterboden gegen Beschädigung zu schützen.</v>
          </cell>
          <cell r="F85" t="str">
            <v>G</v>
          </cell>
          <cell r="G85" t="str">
            <v>formatiert</v>
          </cell>
          <cell r="K85">
            <v>44855</v>
          </cell>
          <cell r="O85" t="str">
            <v>X</v>
          </cell>
          <cell r="P85" t="str">
            <v/>
          </cell>
          <cell r="Q85" t="str">
            <v/>
          </cell>
          <cell r="R85" t="str">
            <v/>
          </cell>
          <cell r="S85" t="str">
            <v/>
          </cell>
          <cell r="T85" t="str">
            <v/>
          </cell>
        </row>
        <row r="86">
          <cell r="B86">
            <v>86</v>
          </cell>
          <cell r="C86" t="str">
            <v>SG14</v>
          </cell>
          <cell r="D86">
            <v>86</v>
          </cell>
          <cell r="E86" t="str">
            <v>Die Abgasführung ist für ortsfeste Abgasabführungssysteme um mind. 20° zur Fahrzeugquerachse nach hinten abgeschrägt.</v>
          </cell>
          <cell r="F86" t="str">
            <v>G</v>
          </cell>
          <cell r="G86" t="str">
            <v>formatiert</v>
          </cell>
          <cell r="K86">
            <v>44855</v>
          </cell>
          <cell r="O86" t="str">
            <v/>
          </cell>
          <cell r="P86" t="str">
            <v>X</v>
          </cell>
          <cell r="Q86" t="str">
            <v>X</v>
          </cell>
          <cell r="R86" t="str">
            <v>X</v>
          </cell>
          <cell r="S86" t="str">
            <v>X</v>
          </cell>
          <cell r="T86" t="str">
            <v>X</v>
          </cell>
          <cell r="U86" t="str">
            <v>X</v>
          </cell>
        </row>
        <row r="87">
          <cell r="B87">
            <v>87</v>
          </cell>
          <cell r="C87" t="str">
            <v>SG12</v>
          </cell>
          <cell r="D87" t="str">
            <v>2.2</v>
          </cell>
          <cell r="E87" t="str">
            <v>Getriebe</v>
          </cell>
          <cell r="F87" t="str">
            <v>X</v>
          </cell>
          <cell r="K87">
            <v>44855</v>
          </cell>
          <cell r="N87" t="str">
            <v>X</v>
          </cell>
          <cell r="O87" t="str">
            <v>X</v>
          </cell>
          <cell r="P87" t="str">
            <v>X</v>
          </cell>
          <cell r="Q87" t="str">
            <v>Ü12</v>
          </cell>
          <cell r="R87" t="str">
            <v>Ü12</v>
          </cell>
          <cell r="S87" t="str">
            <v>Ü12</v>
          </cell>
          <cell r="T87" t="str">
            <v>Ü12</v>
          </cell>
          <cell r="U87" t="str">
            <v>Ü12</v>
          </cell>
          <cell r="V87" t="str">
            <v>Ü12</v>
          </cell>
          <cell r="W87" t="str">
            <v>Ü12</v>
          </cell>
          <cell r="X87" t="str">
            <v>Ü12</v>
          </cell>
          <cell r="Y87" t="str">
            <v>Ü12</v>
          </cell>
          <cell r="Z87" t="str">
            <v>Ü12</v>
          </cell>
          <cell r="AA87" t="str">
            <v>Ü12</v>
          </cell>
        </row>
        <row r="88">
          <cell r="B88">
            <v>88</v>
          </cell>
          <cell r="C88" t="str">
            <v>SG14</v>
          </cell>
          <cell r="D88">
            <v>88</v>
          </cell>
          <cell r="E88" t="str">
            <v>mechanisches Wechselgetriebe mit mind. 6-Gang-Schaltung</v>
          </cell>
          <cell r="F88" t="str">
            <v>G</v>
          </cell>
          <cell r="G88" t="str">
            <v>formatiert</v>
          </cell>
          <cell r="K88">
            <v>44855</v>
          </cell>
          <cell r="O88" t="str">
            <v>X</v>
          </cell>
          <cell r="P88" t="str">
            <v/>
          </cell>
          <cell r="Q88" t="str">
            <v/>
          </cell>
          <cell r="R88" t="str">
            <v/>
          </cell>
          <cell r="S88" t="str">
            <v/>
          </cell>
          <cell r="T88" t="str">
            <v/>
          </cell>
        </row>
        <row r="89">
          <cell r="B89">
            <v>89</v>
          </cell>
          <cell r="C89" t="str">
            <v>SG14</v>
          </cell>
          <cell r="D89">
            <v>89</v>
          </cell>
          <cell r="E89" t="str">
            <v>Für Einsatzfahrzeuge der Feuerwehr geeignetes mechanisches Wechselgetriebe mit automatisiertem Schaltvorgang.</v>
          </cell>
          <cell r="F89" t="str">
            <v>G</v>
          </cell>
          <cell r="G89" t="str">
            <v>formatiert</v>
          </cell>
          <cell r="K89">
            <v>44855</v>
          </cell>
          <cell r="O89" t="str">
            <v/>
          </cell>
          <cell r="P89" t="str">
            <v/>
          </cell>
          <cell r="Q89" t="str">
            <v>X</v>
          </cell>
          <cell r="R89" t="str">
            <v>X</v>
          </cell>
        </row>
        <row r="90">
          <cell r="B90">
            <v>90</v>
          </cell>
          <cell r="C90" t="str">
            <v>SG14</v>
          </cell>
          <cell r="D90">
            <v>90</v>
          </cell>
          <cell r="E90" t="str">
            <v>Für allradgetriebene Einsatzfahrzeuge der Feuerwehr geeignetes Automatikgetriebe (AG) oder mindestens mechanisches Wechselgetriebe mit automatisiertem Schaltvorgang (aSG).</v>
          </cell>
          <cell r="F90" t="str">
            <v>G</v>
          </cell>
          <cell r="G90" t="str">
            <v>aSG oder AG</v>
          </cell>
          <cell r="H90" t="str">
            <v>?</v>
          </cell>
          <cell r="K90">
            <v>44972</v>
          </cell>
          <cell r="O90" t="str">
            <v/>
          </cell>
          <cell r="P90" t="str">
            <v/>
          </cell>
          <cell r="Q90" t="str">
            <v/>
          </cell>
          <cell r="R90" t="str">
            <v/>
          </cell>
          <cell r="S90" t="str">
            <v>X</v>
          </cell>
          <cell r="T90" t="str">
            <v>X</v>
          </cell>
          <cell r="U90" t="str">
            <v>X</v>
          </cell>
        </row>
        <row r="91">
          <cell r="B91">
            <v>91</v>
          </cell>
          <cell r="C91" t="str">
            <v>SG14</v>
          </cell>
          <cell r="D91">
            <v>91</v>
          </cell>
          <cell r="E91" t="str">
            <v>Für allradgetriebene Einsatzfahrzeuge der Feuerwehr geeignetes Getriebe, mind. Wechselgetriebe mit automatisierten Schaltvorgang.</v>
          </cell>
          <cell r="F91" t="str">
            <v>G</v>
          </cell>
          <cell r="G91" t="str">
            <v>formatiert</v>
          </cell>
          <cell r="K91">
            <v>44984</v>
          </cell>
          <cell r="O91" t="str">
            <v/>
          </cell>
          <cell r="P91" t="str">
            <v>X</v>
          </cell>
          <cell r="Q91" t="str">
            <v/>
          </cell>
          <cell r="R91" t="str">
            <v/>
          </cell>
          <cell r="S91" t="str">
            <v/>
          </cell>
          <cell r="T91" t="str">
            <v/>
          </cell>
        </row>
        <row r="92">
          <cell r="B92">
            <v>92</v>
          </cell>
          <cell r="C92" t="str">
            <v>SG14</v>
          </cell>
          <cell r="D92">
            <v>92</v>
          </cell>
          <cell r="E92" t="str">
            <v>Das Fahrzeug wird angeboten mit:
A) mechanisches Wechselgetriebe mit automatisiertem Schaltvorgang = 0 Punkte
B) Automatikgetriebe = 200 Punkte</v>
          </cell>
          <cell r="F92" t="str">
            <v>B</v>
          </cell>
          <cell r="G92" t="str">
            <v>aSG oder AG</v>
          </cell>
          <cell r="H92" t="str">
            <v>?</v>
          </cell>
          <cell r="I92">
            <v>200</v>
          </cell>
          <cell r="J92">
            <v>200</v>
          </cell>
          <cell r="K92">
            <v>44855</v>
          </cell>
          <cell r="O92" t="str">
            <v/>
          </cell>
          <cell r="P92" t="str">
            <v>X</v>
          </cell>
          <cell r="Q92" t="str">
            <v/>
          </cell>
          <cell r="R92" t="str">
            <v/>
          </cell>
          <cell r="S92" t="str">
            <v/>
          </cell>
          <cell r="T92" t="str">
            <v/>
          </cell>
        </row>
        <row r="93">
          <cell r="B93">
            <v>93</v>
          </cell>
          <cell r="C93" t="str">
            <v>SG14</v>
          </cell>
          <cell r="D93">
            <v>93</v>
          </cell>
          <cell r="E93" t="str">
            <v>Vorhandene technische Lösungen, welche die Zeit der Kraftflussunterbrechung im Antriebsstrang beim Schaltvorgang minimieren, sind anzuwenden.</v>
          </cell>
          <cell r="F93" t="str">
            <v>G</v>
          </cell>
          <cell r="G93" t="str">
            <v>formatiert</v>
          </cell>
          <cell r="K93">
            <v>44855</v>
          </cell>
          <cell r="L93" t="str">
            <v>AdBlue ist aggressiv und greift auch Aluminium an, ist für Einsatzfahrzeuge nur bedingt geeignet und verursacht zusätzliche Betriebskosten und Wartungsaufwand für Auffüllen und Fahrzeugpflege</v>
          </cell>
          <cell r="O93" t="str">
            <v/>
          </cell>
          <cell r="P93" t="str">
            <v>X</v>
          </cell>
          <cell r="Q93" t="str">
            <v>X</v>
          </cell>
          <cell r="R93" t="str">
            <v>X</v>
          </cell>
          <cell r="S93" t="str">
            <v>X</v>
          </cell>
          <cell r="T93" t="str">
            <v>X</v>
          </cell>
          <cell r="U93" t="str">
            <v>X</v>
          </cell>
        </row>
        <row r="94">
          <cell r="B94">
            <v>94</v>
          </cell>
          <cell r="C94" t="str">
            <v>SG14</v>
          </cell>
          <cell r="D94">
            <v>94</v>
          </cell>
          <cell r="E94" t="str">
            <v>Anfahrhilfe, welche eine Bewegung des Fahrzeuges entgegen der vorgesehenen Fahrtrichtung beim Anfahren verhindert.</v>
          </cell>
          <cell r="F94" t="str">
            <v>G</v>
          </cell>
          <cell r="G94" t="str">
            <v>formatiert</v>
          </cell>
          <cell r="K94">
            <v>44855</v>
          </cell>
          <cell r="L94" t="str">
            <v>Zusatzpunkte für günstige Drehmomentkurve</v>
          </cell>
          <cell r="O94" t="str">
            <v/>
          </cell>
          <cell r="P94" t="str">
            <v>X</v>
          </cell>
          <cell r="Q94" t="str">
            <v>X</v>
          </cell>
          <cell r="R94" t="str">
            <v>X</v>
          </cell>
          <cell r="S94" t="str">
            <v>X</v>
          </cell>
          <cell r="T94" t="str">
            <v>X</v>
          </cell>
          <cell r="U94" t="str">
            <v>X</v>
          </cell>
        </row>
        <row r="95">
          <cell r="B95">
            <v>95</v>
          </cell>
          <cell r="C95" t="str">
            <v>SG14</v>
          </cell>
          <cell r="D95">
            <v>95</v>
          </cell>
          <cell r="E95" t="str">
            <v>Das Fahrzeug verfügt über eine Anfahrhilfe, welche ein Wegrollen des Fahrzeuges entgegen der vorgesehenen Fahrtrichtung beim Anfahren verhindert?
Nein = 0 Punkte
Ja = 100 Punkte</v>
          </cell>
          <cell r="F95" t="str">
            <v>B</v>
          </cell>
          <cell r="G95" t="str">
            <v>Ja oder Nein:</v>
          </cell>
          <cell r="H95" t="str">
            <v>?</v>
          </cell>
          <cell r="I95">
            <v>100</v>
          </cell>
          <cell r="J95">
            <v>100</v>
          </cell>
          <cell r="K95">
            <v>44855</v>
          </cell>
          <cell r="L95" t="str">
            <v>Zusatzpunkte für günstige Drehmomentkurve</v>
          </cell>
          <cell r="O95" t="str">
            <v>X</v>
          </cell>
          <cell r="P95" t="str">
            <v/>
          </cell>
          <cell r="Q95" t="str">
            <v/>
          </cell>
          <cell r="R95" t="str">
            <v/>
          </cell>
          <cell r="S95" t="str">
            <v/>
          </cell>
          <cell r="T95" t="str">
            <v/>
          </cell>
        </row>
        <row r="96">
          <cell r="B96">
            <v>96</v>
          </cell>
          <cell r="C96" t="str">
            <v>SG14</v>
          </cell>
          <cell r="D96">
            <v>96</v>
          </cell>
          <cell r="E96" t="str">
            <v>Kupplungsfernbedienung für Nebenabtrieb (NA) der FPN</v>
          </cell>
          <cell r="F96" t="str">
            <v>G</v>
          </cell>
          <cell r="G96" t="str">
            <v>formatiert</v>
          </cell>
          <cell r="K96">
            <v>44855</v>
          </cell>
          <cell r="L96" t="str">
            <v>Zusatzpunkte für günstige Drehmomentkurve</v>
          </cell>
          <cell r="O96" t="str">
            <v/>
          </cell>
          <cell r="P96" t="str">
            <v>X</v>
          </cell>
          <cell r="Q96" t="str">
            <v>X</v>
          </cell>
          <cell r="R96" t="str">
            <v>X</v>
          </cell>
          <cell r="S96" t="str">
            <v>X</v>
          </cell>
          <cell r="T96" t="str">
            <v>X</v>
          </cell>
        </row>
        <row r="97">
          <cell r="B97">
            <v>97</v>
          </cell>
          <cell r="C97" t="str">
            <v>SG14</v>
          </cell>
          <cell r="D97">
            <v>97</v>
          </cell>
          <cell r="E97" t="str">
            <v>Nebenabtrieb (NA) für den Betrieb eines fest eingebauten Stromerzeugers</v>
          </cell>
          <cell r="F97" t="str">
            <v>G</v>
          </cell>
          <cell r="G97" t="str">
            <v>formatiert</v>
          </cell>
          <cell r="K97">
            <v>44855</v>
          </cell>
          <cell r="L97" t="str">
            <v>Zusatzpunkte für günstige Drehmomentkurve</v>
          </cell>
          <cell r="O97" t="str">
            <v/>
          </cell>
          <cell r="U97" t="str">
            <v>X</v>
          </cell>
        </row>
        <row r="98">
          <cell r="B98">
            <v>98</v>
          </cell>
          <cell r="C98" t="str">
            <v>SG14</v>
          </cell>
          <cell r="D98">
            <v>98</v>
          </cell>
          <cell r="E98" t="str">
            <v>Nebenabtrieb (NA) für den Betrieb einer fest eingebauten FPN</v>
          </cell>
          <cell r="F98" t="str">
            <v>G</v>
          </cell>
          <cell r="G98" t="str">
            <v>formatiert</v>
          </cell>
          <cell r="K98">
            <v>44855</v>
          </cell>
          <cell r="L98" t="str">
            <v>Zusatzpunkte für günstige Drehmomentkurve</v>
          </cell>
          <cell r="O98" t="str">
            <v/>
          </cell>
          <cell r="P98" t="str">
            <v>X</v>
          </cell>
          <cell r="Q98" t="str">
            <v>X</v>
          </cell>
          <cell r="R98" t="str">
            <v>X</v>
          </cell>
          <cell r="S98" t="str">
            <v>X</v>
          </cell>
          <cell r="T98" t="str">
            <v>X</v>
          </cell>
        </row>
        <row r="99">
          <cell r="B99">
            <v>99</v>
          </cell>
          <cell r="C99" t="str">
            <v>SG14</v>
          </cell>
          <cell r="D99">
            <v>99</v>
          </cell>
          <cell r="E99" t="str">
            <v>Zweiter Nebenabtrieb (NA2) für den Betrieb einer maschinellen Zugeinrichtung.</v>
          </cell>
          <cell r="F99" t="str">
            <v>G</v>
          </cell>
          <cell r="G99" t="str">
            <v>formatiert</v>
          </cell>
          <cell r="K99">
            <v>44855</v>
          </cell>
          <cell r="L99" t="str">
            <v>Zusatzpunkte für günstige Drehmomentkurve</v>
          </cell>
          <cell r="O99" t="str">
            <v/>
          </cell>
          <cell r="P99" t="str">
            <v/>
          </cell>
          <cell r="Q99" t="str">
            <v/>
          </cell>
          <cell r="R99" t="str">
            <v/>
          </cell>
          <cell r="S99" t="str">
            <v/>
          </cell>
          <cell r="T99" t="str">
            <v>X</v>
          </cell>
          <cell r="U99" t="str">
            <v>X</v>
          </cell>
        </row>
        <row r="100">
          <cell r="B100">
            <v>100</v>
          </cell>
          <cell r="C100" t="str">
            <v>SG14</v>
          </cell>
          <cell r="D100">
            <v>100</v>
          </cell>
          <cell r="E100" t="str">
            <v>Der Antriebsmotor und das Wechselgetriebe sind herstellerseitig für eine Dauerbelastung von mehr als 12 h bei Nennleistung der FPN und einer Umgebungstemperatur bis zu +40°C ausgelegt, ohne zu überhitzen.</v>
          </cell>
          <cell r="F100" t="str">
            <v>G</v>
          </cell>
          <cell r="G100" t="str">
            <v>formatiert</v>
          </cell>
          <cell r="K100">
            <v>44855</v>
          </cell>
          <cell r="L100" t="str">
            <v>Zusatzpunkte für günstige Drehmomentkurve</v>
          </cell>
          <cell r="O100" t="str">
            <v/>
          </cell>
          <cell r="P100" t="str">
            <v>X</v>
          </cell>
          <cell r="Q100" t="str">
            <v>X</v>
          </cell>
          <cell r="R100" t="str">
            <v>X</v>
          </cell>
          <cell r="S100" t="str">
            <v>X</v>
          </cell>
          <cell r="T100" t="str">
            <v>X</v>
          </cell>
        </row>
        <row r="101">
          <cell r="B101">
            <v>101</v>
          </cell>
          <cell r="C101" t="str">
            <v>SG14</v>
          </cell>
          <cell r="D101">
            <v>101</v>
          </cell>
          <cell r="E101" t="str">
            <v>Der Antriebsmotor und das Wechselgetriebe sind herstellerseitig bei einer Dauerbelastung des Stromerzeugers für den üblichen Bereich der Umgebungstemperaturen gemäß DIN EN 1846-2, Pkt 1.1 ausgelegt, ohne zu überhitzen.</v>
          </cell>
          <cell r="F101" t="str">
            <v>G</v>
          </cell>
          <cell r="G101" t="str">
            <v>formatiert</v>
          </cell>
          <cell r="K101">
            <v>44855</v>
          </cell>
          <cell r="L101" t="str">
            <v>Zusatzpunkte für günstige Drehmomentkurve</v>
          </cell>
          <cell r="O101" t="str">
            <v/>
          </cell>
          <cell r="U101" t="str">
            <v>X</v>
          </cell>
        </row>
        <row r="102">
          <cell r="B102">
            <v>102</v>
          </cell>
          <cell r="C102" t="str">
            <v>SG14</v>
          </cell>
          <cell r="D102">
            <v>102</v>
          </cell>
          <cell r="E102" t="str">
            <v>Der Antriebsmotor und das Wechselgetriebe gewährleisten eine Dauerbelastung von mehr als 12 h bei Nennleistung des Stromerzeugers auch bei einer Umgebungstemperatur von +40°C, ohne zu überhitzen?
Nein = 0 Punkte
Ja, Nachweis beifügen = 100 Punkte</v>
          </cell>
          <cell r="F102" t="str">
            <v>B</v>
          </cell>
          <cell r="G102" t="str">
            <v>Ja oder Nein:</v>
          </cell>
          <cell r="H102" t="str">
            <v>?</v>
          </cell>
          <cell r="I102">
            <v>100</v>
          </cell>
          <cell r="J102">
            <v>100</v>
          </cell>
          <cell r="K102">
            <v>45005</v>
          </cell>
          <cell r="L102" t="str">
            <v>Zusatzpunkte für günstige Drehmomentkurve</v>
          </cell>
          <cell r="O102" t="str">
            <v/>
          </cell>
          <cell r="U102" t="str">
            <v>X</v>
          </cell>
        </row>
        <row r="103">
          <cell r="B103">
            <v>103</v>
          </cell>
          <cell r="C103" t="str">
            <v>SG14</v>
          </cell>
          <cell r="D103">
            <v>103</v>
          </cell>
          <cell r="E103" t="str">
            <v>Pump &amp; Roll (bewusstes Überbrücken der Getriebesperre nur bei initialisiertem Nebenabtrieb (NA) durch den Schalter in der Kabine), die max. zulässige Drehzahl der FPN ist zu berücksichtigen.</v>
          </cell>
          <cell r="F103" t="str">
            <v>G</v>
          </cell>
          <cell r="G103" t="str">
            <v>formatiert</v>
          </cell>
          <cell r="K103">
            <v>44855</v>
          </cell>
          <cell r="O103" t="str">
            <v/>
          </cell>
          <cell r="Q103" t="str">
            <v>X</v>
          </cell>
          <cell r="R103" t="str">
            <v>X</v>
          </cell>
          <cell r="S103" t="str">
            <v>X</v>
          </cell>
          <cell r="T103" t="str">
            <v>X</v>
          </cell>
        </row>
        <row r="104">
          <cell r="B104">
            <v>104</v>
          </cell>
          <cell r="C104" t="str">
            <v>SG14</v>
          </cell>
          <cell r="D104">
            <v>104</v>
          </cell>
          <cell r="E104" t="str">
            <v>Die Funktion Pump &amp; Roll darf nur bis zu einer Fahrgeschwindigkeit von 10 km/h möglich sein, ein automatischer Gangwechsel ist zu unterdrücken.</v>
          </cell>
          <cell r="F104" t="str">
            <v>G</v>
          </cell>
          <cell r="G104" t="str">
            <v>formatiert</v>
          </cell>
          <cell r="K104">
            <v>44883</v>
          </cell>
          <cell r="O104" t="str">
            <v/>
          </cell>
          <cell r="Q104" t="str">
            <v>X</v>
          </cell>
          <cell r="R104" t="str">
            <v>X</v>
          </cell>
          <cell r="S104" t="str">
            <v>X</v>
          </cell>
          <cell r="T104" t="str">
            <v>X</v>
          </cell>
        </row>
        <row r="105">
          <cell r="B105">
            <v>105</v>
          </cell>
          <cell r="C105" t="str">
            <v>SG14</v>
          </cell>
          <cell r="D105">
            <v>105</v>
          </cell>
          <cell r="E105" t="str">
            <v>Ein Ausgangsdruck von max. 8 bar darf bei Pump &amp; Roll nicht überschritten werden.</v>
          </cell>
          <cell r="F105" t="str">
            <v>G</v>
          </cell>
          <cell r="G105" t="str">
            <v>formatiert</v>
          </cell>
          <cell r="K105">
            <v>44883</v>
          </cell>
          <cell r="O105" t="str">
            <v/>
          </cell>
          <cell r="Q105" t="str">
            <v>X</v>
          </cell>
          <cell r="R105" t="str">
            <v>X</v>
          </cell>
          <cell r="S105" t="str">
            <v>X</v>
          </cell>
          <cell r="T105" t="str">
            <v>X</v>
          </cell>
        </row>
        <row r="106">
          <cell r="B106">
            <v>106</v>
          </cell>
          <cell r="C106" t="str">
            <v>SG14</v>
          </cell>
          <cell r="D106">
            <v>106</v>
          </cell>
          <cell r="E106" t="str">
            <v>Ein Zuschalten des Nebenabtriebs bei eingelegter Fahrstufe darf nicht möglich sein.</v>
          </cell>
          <cell r="F106" t="str">
            <v>G</v>
          </cell>
          <cell r="G106" t="str">
            <v>formatiert</v>
          </cell>
          <cell r="K106">
            <v>44883</v>
          </cell>
          <cell r="O106" t="str">
            <v/>
          </cell>
          <cell r="Q106" t="str">
            <v>X</v>
          </cell>
          <cell r="R106" t="str">
            <v>X</v>
          </cell>
          <cell r="S106" t="str">
            <v>X</v>
          </cell>
          <cell r="T106" t="str">
            <v>X</v>
          </cell>
        </row>
        <row r="107">
          <cell r="B107">
            <v>107</v>
          </cell>
          <cell r="C107" t="str">
            <v>SG14</v>
          </cell>
          <cell r="D107">
            <v>107</v>
          </cell>
          <cell r="E107" t="str">
            <v>Nach Initialisierung der Funktion Pump &amp; Roll darf eine Drehzahlregelung des Motors nur vom Fahrerbedienstand aus möglich sein.</v>
          </cell>
          <cell r="F107" t="str">
            <v>G</v>
          </cell>
          <cell r="G107" t="str">
            <v>formatiert</v>
          </cell>
          <cell r="K107">
            <v>44855</v>
          </cell>
          <cell r="O107" t="str">
            <v/>
          </cell>
          <cell r="Q107" t="str">
            <v>X</v>
          </cell>
          <cell r="R107" t="str">
            <v>X</v>
          </cell>
          <cell r="S107" t="str">
            <v>X</v>
          </cell>
          <cell r="T107" t="str">
            <v>X</v>
          </cell>
        </row>
        <row r="108">
          <cell r="B108">
            <v>108</v>
          </cell>
          <cell r="C108" t="str">
            <v>SG14</v>
          </cell>
          <cell r="D108">
            <v>108</v>
          </cell>
          <cell r="E108" t="str">
            <v>Das Wechselgetriebe ist mittels zusätzlichem Wärmeübertrager zu kühlen.</v>
          </cell>
          <cell r="F108" t="str">
            <v>G</v>
          </cell>
          <cell r="G108" t="str">
            <v>formatiert</v>
          </cell>
          <cell r="K108">
            <v>44855</v>
          </cell>
          <cell r="L108" t="str">
            <v>Zusatzpunkte für günstige Drehmomentkurve</v>
          </cell>
          <cell r="O108" t="str">
            <v/>
          </cell>
          <cell r="U108" t="str">
            <v>X</v>
          </cell>
        </row>
        <row r="109">
          <cell r="B109">
            <v>109</v>
          </cell>
          <cell r="C109" t="str">
            <v>SG14</v>
          </cell>
          <cell r="D109">
            <v>109</v>
          </cell>
          <cell r="E109" t="str">
            <v>Die Entlüftung vom Verteilergetriebe befindet sich mindestens 50 mm über der festgelegten Wasserdurchfahrtsfähigkeit, ist jedoch immer mindestens bis zur Unterkante des Fahrgestellrahmens hochgezogen.</v>
          </cell>
          <cell r="F109" t="str">
            <v>G</v>
          </cell>
          <cell r="G109" t="str">
            <v>formatiert</v>
          </cell>
          <cell r="K109">
            <v>44972</v>
          </cell>
          <cell r="O109" t="str">
            <v>X</v>
          </cell>
          <cell r="P109" t="str">
            <v/>
          </cell>
          <cell r="Q109" t="str">
            <v>X</v>
          </cell>
          <cell r="R109" t="str">
            <v>X</v>
          </cell>
          <cell r="S109" t="str">
            <v>X</v>
          </cell>
          <cell r="T109" t="str">
            <v>X</v>
          </cell>
          <cell r="U109" t="str">
            <v>X</v>
          </cell>
        </row>
        <row r="110">
          <cell r="B110">
            <v>110</v>
          </cell>
          <cell r="C110" t="str">
            <v>SG14</v>
          </cell>
          <cell r="D110">
            <v>110</v>
          </cell>
          <cell r="E110" t="str">
            <v>Differentialsperre längs am Verteilergetriebe</v>
          </cell>
          <cell r="F110" t="str">
            <v>G</v>
          </cell>
          <cell r="G110" t="str">
            <v>formatiert</v>
          </cell>
          <cell r="K110">
            <v>44855</v>
          </cell>
          <cell r="O110" t="str">
            <v>X</v>
          </cell>
          <cell r="P110" t="str">
            <v/>
          </cell>
          <cell r="Q110" t="str">
            <v>X</v>
          </cell>
          <cell r="R110" t="str">
            <v>X</v>
          </cell>
          <cell r="S110" t="str">
            <v>X</v>
          </cell>
          <cell r="T110" t="str">
            <v>X</v>
          </cell>
          <cell r="U110" t="str">
            <v>X</v>
          </cell>
        </row>
        <row r="111">
          <cell r="B111">
            <v>111</v>
          </cell>
          <cell r="C111" t="str">
            <v>SG12</v>
          </cell>
          <cell r="D111" t="str">
            <v>2.3</v>
          </cell>
          <cell r="E111" t="str">
            <v>Achsen</v>
          </cell>
          <cell r="F111" t="str">
            <v>X</v>
          </cell>
          <cell r="K111">
            <v>44855</v>
          </cell>
          <cell r="M111">
            <v>78</v>
          </cell>
          <cell r="N111" t="str">
            <v>X</v>
          </cell>
          <cell r="O111" t="str">
            <v>X</v>
          </cell>
          <cell r="P111" t="str">
            <v>X</v>
          </cell>
          <cell r="Q111" t="str">
            <v>Ü12</v>
          </cell>
          <cell r="R111" t="str">
            <v>Ü12</v>
          </cell>
          <cell r="S111" t="str">
            <v>Ü12</v>
          </cell>
          <cell r="T111" t="str">
            <v>Ü12</v>
          </cell>
          <cell r="U111" t="str">
            <v>Ü12</v>
          </cell>
          <cell r="V111" t="str">
            <v>Ü12</v>
          </cell>
          <cell r="W111" t="str">
            <v>Ü12</v>
          </cell>
          <cell r="X111" t="str">
            <v>Ü12</v>
          </cell>
          <cell r="Y111" t="str">
            <v>Ü12</v>
          </cell>
          <cell r="Z111" t="str">
            <v>Ü12</v>
          </cell>
          <cell r="AA111" t="str">
            <v>Ü12</v>
          </cell>
        </row>
        <row r="112">
          <cell r="B112">
            <v>112</v>
          </cell>
          <cell r="C112" t="str">
            <v>SG14</v>
          </cell>
          <cell r="D112">
            <v>112</v>
          </cell>
          <cell r="E112" t="str">
            <v>Eine Vorder- (VA) und eine Hinterachse (HA)</v>
          </cell>
          <cell r="F112" t="str">
            <v>G</v>
          </cell>
          <cell r="G112" t="str">
            <v>formatiert</v>
          </cell>
          <cell r="K112">
            <v>44855</v>
          </cell>
          <cell r="L112" t="str">
            <v xml:space="preserve">ist bei allen Fahrzeugen notwendig, um die Leistungsbegrenzung bei Nichteinhaltung der Abgaswerte auszuschalten </v>
          </cell>
          <cell r="O112" t="str">
            <v>X</v>
          </cell>
          <cell r="P112" t="str">
            <v>X</v>
          </cell>
          <cell r="Q112" t="str">
            <v>X</v>
          </cell>
          <cell r="R112" t="str">
            <v>X</v>
          </cell>
          <cell r="S112" t="str">
            <v>X</v>
          </cell>
          <cell r="T112" t="str">
            <v>X</v>
          </cell>
          <cell r="U112" t="str">
            <v>X</v>
          </cell>
        </row>
        <row r="113">
          <cell r="B113">
            <v>113</v>
          </cell>
          <cell r="C113" t="str">
            <v>SG14</v>
          </cell>
          <cell r="D113">
            <v>113</v>
          </cell>
          <cell r="E113" t="str">
            <v>Hinterachsantrieb</v>
          </cell>
          <cell r="F113" t="str">
            <v>G</v>
          </cell>
          <cell r="G113" t="str">
            <v>formatiert</v>
          </cell>
          <cell r="K113">
            <v>44855</v>
          </cell>
          <cell r="L113" t="str">
            <v>verbunden mit Wattiefe, bei Löschfahrzeugen u. RW "B", bei Tanker "G", bei DB nicht Serie</v>
          </cell>
          <cell r="O113" t="str">
            <v/>
          </cell>
          <cell r="P113" t="str">
            <v>X</v>
          </cell>
          <cell r="Q113" t="str">
            <v/>
          </cell>
          <cell r="R113" t="str">
            <v/>
          </cell>
          <cell r="S113" t="str">
            <v/>
          </cell>
          <cell r="T113" t="str">
            <v/>
          </cell>
        </row>
        <row r="114">
          <cell r="B114">
            <v>114</v>
          </cell>
          <cell r="C114" t="str">
            <v>SG14</v>
          </cell>
          <cell r="D114">
            <v>115</v>
          </cell>
          <cell r="E114" t="str">
            <v>Permanenter Allradantrieb</v>
          </cell>
          <cell r="F114" t="str">
            <v>G</v>
          </cell>
          <cell r="G114" t="str">
            <v>formatiert</v>
          </cell>
          <cell r="K114">
            <v>44855</v>
          </cell>
          <cell r="O114" t="str">
            <v>X</v>
          </cell>
          <cell r="P114" t="str">
            <v/>
          </cell>
        </row>
        <row r="115">
          <cell r="B115">
            <v>115</v>
          </cell>
          <cell r="C115" t="str">
            <v>SG14</v>
          </cell>
          <cell r="D115">
            <v>95</v>
          </cell>
          <cell r="E115" t="str">
            <v>Allradantrieb in der angegebenen Ausführung:</v>
          </cell>
          <cell r="F115" t="str">
            <v>G</v>
          </cell>
          <cell r="G115" t="str">
            <v>?</v>
          </cell>
          <cell r="K115">
            <v>44972</v>
          </cell>
          <cell r="O115" t="str">
            <v/>
          </cell>
          <cell r="Q115" t="str">
            <v>X</v>
          </cell>
          <cell r="R115" t="str">
            <v>X</v>
          </cell>
          <cell r="S115" t="str">
            <v>X</v>
          </cell>
          <cell r="T115" t="str">
            <v>X</v>
          </cell>
          <cell r="U115" t="str">
            <v>X</v>
          </cell>
          <cell r="AA115">
            <v>13</v>
          </cell>
        </row>
        <row r="116">
          <cell r="B116">
            <v>116</v>
          </cell>
          <cell r="C116" t="str">
            <v>SG14</v>
          </cell>
          <cell r="D116">
            <v>116</v>
          </cell>
          <cell r="E116" t="str">
            <v>Das angebotene Fahrzeug ist mit Hinterachsantrieb und einem zuschaltbaren Vorderachsantrieb ausgestattet?
Nein = 0 Punkte
Ja = 50 Punkte</v>
          </cell>
          <cell r="F116" t="str">
            <v>B</v>
          </cell>
          <cell r="G116" t="str">
            <v>Ja oder Nein:</v>
          </cell>
          <cell r="H116" t="str">
            <v>?</v>
          </cell>
          <cell r="I116">
            <v>50</v>
          </cell>
          <cell r="J116">
            <v>50</v>
          </cell>
          <cell r="K116">
            <v>44855</v>
          </cell>
          <cell r="O116" t="str">
            <v/>
          </cell>
          <cell r="P116" t="str">
            <v/>
          </cell>
          <cell r="Q116" t="str">
            <v/>
          </cell>
          <cell r="R116" t="str">
            <v/>
          </cell>
        </row>
        <row r="117">
          <cell r="B117">
            <v>117</v>
          </cell>
          <cell r="C117" t="str">
            <v>SG14</v>
          </cell>
          <cell r="D117">
            <v>117</v>
          </cell>
          <cell r="E117" t="str">
            <v>Hinterachse mit Singlebereifung</v>
          </cell>
          <cell r="F117" t="str">
            <v>G</v>
          </cell>
          <cell r="G117" t="str">
            <v>formatiert</v>
          </cell>
          <cell r="K117">
            <v>44855</v>
          </cell>
          <cell r="L117" t="str">
            <v>6 Gang ist aktueller Stand der Technik</v>
          </cell>
          <cell r="O117" t="str">
            <v/>
          </cell>
          <cell r="P117" t="str">
            <v/>
          </cell>
          <cell r="Q117" t="str">
            <v>X</v>
          </cell>
          <cell r="R117" t="str">
            <v/>
          </cell>
          <cell r="S117" t="str">
            <v/>
          </cell>
          <cell r="T117" t="str">
            <v/>
          </cell>
        </row>
        <row r="118">
          <cell r="B118">
            <v>118</v>
          </cell>
          <cell r="C118" t="str">
            <v>SG14</v>
          </cell>
          <cell r="D118">
            <v>118</v>
          </cell>
          <cell r="E118" t="str">
            <v>Hinterachse mit Zwillingsbereifung</v>
          </cell>
          <cell r="F118" t="str">
            <v>G</v>
          </cell>
          <cell r="G118" t="str">
            <v>formatiert</v>
          </cell>
          <cell r="K118">
            <v>44855</v>
          </cell>
          <cell r="L118" t="str">
            <v xml:space="preserve">Entlastung des Maschinisten </v>
          </cell>
          <cell r="O118" t="str">
            <v>X</v>
          </cell>
          <cell r="P118" t="str">
            <v>X</v>
          </cell>
          <cell r="Q118" t="str">
            <v/>
          </cell>
          <cell r="R118" t="str">
            <v>X</v>
          </cell>
          <cell r="S118" t="str">
            <v>X</v>
          </cell>
          <cell r="T118" t="str">
            <v>X</v>
          </cell>
          <cell r="U118" t="str">
            <v>X</v>
          </cell>
        </row>
        <row r="119">
          <cell r="B119">
            <v>119</v>
          </cell>
          <cell r="C119" t="str">
            <v>SG14</v>
          </cell>
          <cell r="D119">
            <v>119</v>
          </cell>
          <cell r="E119" t="str">
            <v>Die Entlüftung der Vorder- und Hinterachse befindet sich mindestens 50 mm über der festgelegten Wasserdurchfahrtsfähigkeit, ist jedoch immer mindestens bis zur Unterkante des Fahrgestellrahmens hochgezogen.</v>
          </cell>
          <cell r="F119" t="str">
            <v>G</v>
          </cell>
          <cell r="G119" t="str">
            <v>formatiert</v>
          </cell>
          <cell r="K119">
            <v>44855</v>
          </cell>
          <cell r="O119" t="str">
            <v>X</v>
          </cell>
          <cell r="P119" t="str">
            <v/>
          </cell>
          <cell r="Q119" t="str">
            <v>X</v>
          </cell>
          <cell r="R119" t="str">
            <v>X</v>
          </cell>
          <cell r="S119" t="str">
            <v>X</v>
          </cell>
          <cell r="T119" t="str">
            <v>X</v>
          </cell>
          <cell r="U119" t="str">
            <v>X</v>
          </cell>
        </row>
        <row r="120">
          <cell r="B120">
            <v>120</v>
          </cell>
          <cell r="C120" t="str">
            <v>SG14</v>
          </cell>
          <cell r="D120">
            <v>120</v>
          </cell>
          <cell r="E120" t="str">
            <v xml:space="preserve">Mehrzweckbereifung als Ganzjahresreifen mit 3PMSF-Kennzeichnung, zulässig für den Winter- und Sommerbetrieb und geeignet für unbefestigte Straßen (Sandboden). </v>
          </cell>
          <cell r="F120" t="str">
            <v>G</v>
          </cell>
          <cell r="G120" t="str">
            <v>formatiert</v>
          </cell>
          <cell r="K120">
            <v>44855</v>
          </cell>
          <cell r="L120" t="str">
            <v xml:space="preserve">Entlastung des Maschinisten </v>
          </cell>
          <cell r="O120" t="str">
            <v>X</v>
          </cell>
          <cell r="P120" t="str">
            <v>X</v>
          </cell>
          <cell r="Q120" t="str">
            <v>X</v>
          </cell>
          <cell r="R120" t="str">
            <v>X</v>
          </cell>
          <cell r="S120" t="str">
            <v>X</v>
          </cell>
          <cell r="T120" t="str">
            <v>X</v>
          </cell>
          <cell r="U120" t="str">
            <v>X</v>
          </cell>
        </row>
        <row r="121">
          <cell r="B121">
            <v>121</v>
          </cell>
          <cell r="C121" t="str">
            <v>SG14</v>
          </cell>
          <cell r="D121">
            <v>121</v>
          </cell>
          <cell r="E121" t="str">
            <v>Eine 110%-ige Reifentragfähigkeit darf nicht in Anspruch genommen werden.</v>
          </cell>
          <cell r="F121" t="str">
            <v>G</v>
          </cell>
          <cell r="G121" t="str">
            <v>formatiert</v>
          </cell>
          <cell r="K121">
            <v>44855</v>
          </cell>
          <cell r="L121" t="str">
            <v xml:space="preserve">Entlastung des Maschinisten </v>
          </cell>
          <cell r="O121" t="str">
            <v>X</v>
          </cell>
          <cell r="P121" t="str">
            <v>X</v>
          </cell>
          <cell r="Q121" t="str">
            <v>X</v>
          </cell>
          <cell r="R121" t="str">
            <v>X</v>
          </cell>
          <cell r="S121" t="str">
            <v>X</v>
          </cell>
          <cell r="T121" t="str">
            <v>X</v>
          </cell>
          <cell r="U121" t="str">
            <v>X</v>
          </cell>
        </row>
        <row r="122">
          <cell r="B122">
            <v>122</v>
          </cell>
          <cell r="C122" t="str">
            <v>SG14</v>
          </cell>
          <cell r="D122">
            <v>122</v>
          </cell>
          <cell r="E122" t="str">
            <v>Ohne Reserveradhalterung und Reserverad</v>
          </cell>
          <cell r="F122" t="str">
            <v>G</v>
          </cell>
          <cell r="G122" t="str">
            <v>formatiert</v>
          </cell>
          <cell r="K122">
            <v>44855</v>
          </cell>
          <cell r="O122" t="str">
            <v>X</v>
          </cell>
          <cell r="P122" t="str">
            <v>X</v>
          </cell>
          <cell r="Q122" t="str">
            <v>X</v>
          </cell>
          <cell r="R122" t="str">
            <v>X</v>
          </cell>
          <cell r="S122" t="str">
            <v>X</v>
          </cell>
          <cell r="T122" t="str">
            <v>X</v>
          </cell>
          <cell r="U122" t="str">
            <v>X</v>
          </cell>
        </row>
        <row r="123">
          <cell r="B123">
            <v>123</v>
          </cell>
          <cell r="C123" t="str">
            <v>SG14</v>
          </cell>
          <cell r="D123">
            <v>123</v>
          </cell>
          <cell r="E123" t="str">
            <v>Die Bereifung von Vorder- und Hinterachse haben die gleiche Spurbreite.</v>
          </cell>
          <cell r="F123" t="str">
            <v>G</v>
          </cell>
          <cell r="G123" t="str">
            <v>formatiert</v>
          </cell>
          <cell r="K123">
            <v>44855</v>
          </cell>
          <cell r="O123" t="str">
            <v/>
          </cell>
          <cell r="P123" t="str">
            <v/>
          </cell>
          <cell r="Q123" t="str">
            <v>X</v>
          </cell>
          <cell r="R123" t="str">
            <v/>
          </cell>
          <cell r="S123" t="str">
            <v/>
          </cell>
          <cell r="T123" t="str">
            <v/>
          </cell>
        </row>
        <row r="124">
          <cell r="B124">
            <v>124</v>
          </cell>
          <cell r="C124" t="str">
            <v>SG14</v>
          </cell>
          <cell r="D124">
            <v>124</v>
          </cell>
          <cell r="E124" t="str">
            <v>Die Bereifung auf der Vorderachse ist breiter als auf der Hinterachse.</v>
          </cell>
          <cell r="F124" t="str">
            <v>G</v>
          </cell>
          <cell r="G124" t="str">
            <v>formatiert</v>
          </cell>
          <cell r="K124">
            <v>44855</v>
          </cell>
          <cell r="O124" t="str">
            <v/>
          </cell>
          <cell r="P124" t="str">
            <v/>
          </cell>
          <cell r="Q124" t="str">
            <v/>
          </cell>
          <cell r="R124" t="str">
            <v>X</v>
          </cell>
          <cell r="S124" t="str">
            <v>X</v>
          </cell>
          <cell r="T124" t="str">
            <v>X</v>
          </cell>
          <cell r="U124" t="str">
            <v>X</v>
          </cell>
        </row>
        <row r="125">
          <cell r="B125">
            <v>125</v>
          </cell>
          <cell r="C125" t="str">
            <v>SG14</v>
          </cell>
          <cell r="D125">
            <v>125</v>
          </cell>
          <cell r="E125" t="str">
            <v>Differentialsperre an der Vorderachse</v>
          </cell>
          <cell r="F125" t="str">
            <v>G</v>
          </cell>
          <cell r="G125" t="str">
            <v>formatiert</v>
          </cell>
          <cell r="K125">
            <v>44855</v>
          </cell>
          <cell r="O125" t="str">
            <v>X</v>
          </cell>
          <cell r="P125" t="str">
            <v/>
          </cell>
          <cell r="Q125" t="str">
            <v>X</v>
          </cell>
          <cell r="R125" t="str">
            <v>X</v>
          </cell>
          <cell r="S125" t="str">
            <v>X</v>
          </cell>
          <cell r="T125" t="str">
            <v>X</v>
          </cell>
          <cell r="U125" t="str">
            <v>X</v>
          </cell>
        </row>
        <row r="126">
          <cell r="B126">
            <v>126</v>
          </cell>
          <cell r="C126" t="str">
            <v>SG14</v>
          </cell>
          <cell r="D126">
            <v>126</v>
          </cell>
          <cell r="E126" t="str">
            <v>Differentialsperre an der Hinterachse</v>
          </cell>
          <cell r="F126" t="str">
            <v>G</v>
          </cell>
          <cell r="G126" t="str">
            <v>formatiert</v>
          </cell>
          <cell r="K126">
            <v>44855</v>
          </cell>
          <cell r="O126" t="str">
            <v>X</v>
          </cell>
          <cell r="P126" t="str">
            <v>X</v>
          </cell>
          <cell r="Q126" t="str">
            <v>X</v>
          </cell>
          <cell r="R126" t="str">
            <v>X</v>
          </cell>
          <cell r="S126" t="str">
            <v>X</v>
          </cell>
          <cell r="T126" t="str">
            <v>X</v>
          </cell>
          <cell r="U126" t="str">
            <v>X</v>
          </cell>
        </row>
        <row r="127">
          <cell r="B127">
            <v>127</v>
          </cell>
          <cell r="C127" t="str">
            <v>SG14</v>
          </cell>
          <cell r="D127">
            <v>127</v>
          </cell>
          <cell r="E127" t="str">
            <v>Alle Differentialsperren mit gut sichtbarer optischer Funktionsanzeige im Fahrerinformationsdisplay bei Initialisierung.</v>
          </cell>
          <cell r="F127" t="str">
            <v>G</v>
          </cell>
          <cell r="G127" t="str">
            <v>formatiert</v>
          </cell>
          <cell r="K127">
            <v>44855</v>
          </cell>
          <cell r="O127" t="str">
            <v>X</v>
          </cell>
          <cell r="P127" t="str">
            <v/>
          </cell>
          <cell r="Q127" t="str">
            <v>X</v>
          </cell>
          <cell r="R127" t="str">
            <v>X</v>
          </cell>
          <cell r="S127" t="str">
            <v>X</v>
          </cell>
          <cell r="T127" t="str">
            <v>X</v>
          </cell>
          <cell r="U127" t="str">
            <v>X</v>
          </cell>
        </row>
        <row r="128">
          <cell r="B128">
            <v>128</v>
          </cell>
          <cell r="C128" t="str">
            <v>SG14</v>
          </cell>
          <cell r="D128">
            <v>128</v>
          </cell>
          <cell r="E128" t="str">
            <v>Differentialsperre an der Vorderachse zusätzlich mit akustischer Signalisierung nach Initialisierung.</v>
          </cell>
          <cell r="F128" t="str">
            <v>G</v>
          </cell>
          <cell r="G128" t="str">
            <v>formatiert</v>
          </cell>
          <cell r="K128">
            <v>44855</v>
          </cell>
          <cell r="O128" t="str">
            <v>X</v>
          </cell>
          <cell r="P128" t="str">
            <v/>
          </cell>
          <cell r="Q128" t="str">
            <v>X</v>
          </cell>
          <cell r="R128" t="str">
            <v>X</v>
          </cell>
          <cell r="S128" t="str">
            <v>X</v>
          </cell>
          <cell r="T128" t="str">
            <v>X</v>
          </cell>
          <cell r="U128" t="str">
            <v>X</v>
          </cell>
        </row>
        <row r="129">
          <cell r="B129">
            <v>129</v>
          </cell>
          <cell r="C129" t="str">
            <v>SG14</v>
          </cell>
          <cell r="D129">
            <v>129</v>
          </cell>
          <cell r="E129" t="str">
            <v>An die technisch zulässige Gesamtmasse angepasste Federn, Stoßdämpfer und Stabilisatoren an Vorder- und Hinterachse</v>
          </cell>
          <cell r="F129" t="str">
            <v>G</v>
          </cell>
          <cell r="G129" t="str">
            <v>formatiert</v>
          </cell>
          <cell r="K129">
            <v>44855</v>
          </cell>
          <cell r="O129" t="str">
            <v>X</v>
          </cell>
          <cell r="P129" t="str">
            <v>X</v>
          </cell>
          <cell r="Q129" t="str">
            <v>X</v>
          </cell>
          <cell r="R129" t="str">
            <v>X</v>
          </cell>
          <cell r="S129" t="str">
            <v>X</v>
          </cell>
          <cell r="T129" t="str">
            <v>X</v>
          </cell>
          <cell r="U129" t="str">
            <v>X</v>
          </cell>
        </row>
        <row r="130">
          <cell r="B130">
            <v>130</v>
          </cell>
          <cell r="C130" t="str">
            <v>SG14</v>
          </cell>
          <cell r="D130">
            <v>130</v>
          </cell>
          <cell r="E130" t="str">
            <v>An die technisch zulässige Gesamtmasse angepasste Stahlfedern, Stoßdämpfer und Stabilisatoren an Vorder- und Hinterachse</v>
          </cell>
          <cell r="F130" t="str">
            <v>G</v>
          </cell>
          <cell r="G130" t="str">
            <v>formatiert</v>
          </cell>
          <cell r="K130">
            <v>44855</v>
          </cell>
          <cell r="O130" t="str">
            <v/>
          </cell>
          <cell r="P130" t="str">
            <v/>
          </cell>
          <cell r="Q130" t="str">
            <v/>
          </cell>
          <cell r="R130" t="str">
            <v/>
          </cell>
        </row>
        <row r="131">
          <cell r="B131">
            <v>131</v>
          </cell>
          <cell r="C131" t="str">
            <v>SG14</v>
          </cell>
          <cell r="D131">
            <v>131</v>
          </cell>
          <cell r="E131" t="str">
            <v>Alle Räder mit Radabdeckungen und Schmutzfänger entsprechend § 36a StVZO.</v>
          </cell>
          <cell r="F131" t="str">
            <v>G</v>
          </cell>
          <cell r="G131" t="str">
            <v>formatiert</v>
          </cell>
          <cell r="K131">
            <v>44855</v>
          </cell>
          <cell r="O131" t="str">
            <v>X</v>
          </cell>
          <cell r="P131" t="str">
            <v>X</v>
          </cell>
          <cell r="Q131" t="str">
            <v>X</v>
          </cell>
          <cell r="R131" t="str">
            <v>X</v>
          </cell>
          <cell r="S131" t="str">
            <v>X</v>
          </cell>
          <cell r="T131" t="str">
            <v>X</v>
          </cell>
          <cell r="U131" t="str">
            <v>X</v>
          </cell>
        </row>
        <row r="132">
          <cell r="B132">
            <v>132</v>
          </cell>
          <cell r="C132" t="str">
            <v>SG12</v>
          </cell>
          <cell r="D132" t="str">
            <v>2.4</v>
          </cell>
          <cell r="E132" t="str">
            <v>Bremsen</v>
          </cell>
          <cell r="F132" t="str">
            <v>X</v>
          </cell>
          <cell r="K132">
            <v>44855</v>
          </cell>
          <cell r="N132" t="str">
            <v>X</v>
          </cell>
          <cell r="O132" t="str">
            <v>X</v>
          </cell>
          <cell r="P132" t="str">
            <v>X</v>
          </cell>
          <cell r="Q132" t="str">
            <v>Ü12</v>
          </cell>
          <cell r="R132" t="str">
            <v>Ü12</v>
          </cell>
          <cell r="S132" t="str">
            <v>Ü12</v>
          </cell>
          <cell r="T132" t="str">
            <v>Ü12</v>
          </cell>
          <cell r="U132" t="str">
            <v>Ü12</v>
          </cell>
          <cell r="V132" t="str">
            <v>Ü12</v>
          </cell>
          <cell r="W132" t="str">
            <v>Ü12</v>
          </cell>
          <cell r="X132" t="str">
            <v>Ü12</v>
          </cell>
          <cell r="Y132" t="str">
            <v>Ü12</v>
          </cell>
          <cell r="Z132" t="str">
            <v>Ü12</v>
          </cell>
          <cell r="AA132" t="str">
            <v>Ü12</v>
          </cell>
        </row>
        <row r="133">
          <cell r="B133">
            <v>133</v>
          </cell>
          <cell r="C133" t="str">
            <v>SG14</v>
          </cell>
          <cell r="D133">
            <v>133</v>
          </cell>
          <cell r="E133" t="str">
            <v>Die Druckluftbremsanlage ist gemäß Pkt. 5.2.1.7 der DIN EN 1846-2 auszuführen.</v>
          </cell>
          <cell r="F133" t="str">
            <v>G</v>
          </cell>
          <cell r="G133" t="str">
            <v>formatiert</v>
          </cell>
          <cell r="K133">
            <v>44855</v>
          </cell>
          <cell r="O133" t="str">
            <v/>
          </cell>
          <cell r="P133" t="str">
            <v>X</v>
          </cell>
          <cell r="Q133" t="str">
            <v>X</v>
          </cell>
          <cell r="R133" t="str">
            <v>X</v>
          </cell>
          <cell r="S133" t="str">
            <v>X</v>
          </cell>
          <cell r="T133" t="str">
            <v>X</v>
          </cell>
          <cell r="U133" t="str">
            <v>X</v>
          </cell>
        </row>
        <row r="134">
          <cell r="B134">
            <v>134</v>
          </cell>
          <cell r="C134" t="str">
            <v>SG14</v>
          </cell>
          <cell r="D134">
            <v>134</v>
          </cell>
          <cell r="E134" t="str">
            <v>Antiblockiersystem (ABS)</v>
          </cell>
          <cell r="F134" t="str">
            <v>G</v>
          </cell>
          <cell r="G134" t="str">
            <v>formatiert</v>
          </cell>
          <cell r="K134">
            <v>44855</v>
          </cell>
          <cell r="O134" t="str">
            <v>X</v>
          </cell>
          <cell r="P134" t="str">
            <v/>
          </cell>
          <cell r="Q134" t="str">
            <v>X</v>
          </cell>
          <cell r="R134" t="str">
            <v>X</v>
          </cell>
          <cell r="S134" t="str">
            <v>X</v>
          </cell>
          <cell r="T134" t="str">
            <v>X</v>
          </cell>
          <cell r="U134" t="str">
            <v>X</v>
          </cell>
        </row>
        <row r="135">
          <cell r="B135">
            <v>135</v>
          </cell>
          <cell r="C135" t="str">
            <v>SG14</v>
          </cell>
          <cell r="D135">
            <v>135</v>
          </cell>
          <cell r="E135" t="str">
            <v>Das Fahrzeug hat ein Geländeprogramm für ABS oder das ABS ist deaktivierbar.</v>
          </cell>
          <cell r="F135" t="str">
            <v>G</v>
          </cell>
          <cell r="G135" t="str">
            <v>?</v>
          </cell>
          <cell r="K135">
            <v>44972</v>
          </cell>
          <cell r="O135" t="str">
            <v>X</v>
          </cell>
          <cell r="P135" t="str">
            <v/>
          </cell>
          <cell r="Q135" t="str">
            <v>X</v>
          </cell>
          <cell r="R135" t="str">
            <v>X</v>
          </cell>
          <cell r="S135" t="str">
            <v>X</v>
          </cell>
          <cell r="T135" t="str">
            <v>X</v>
          </cell>
          <cell r="U135" t="str">
            <v>X</v>
          </cell>
        </row>
        <row r="136">
          <cell r="B136">
            <v>136</v>
          </cell>
          <cell r="C136" t="str">
            <v>SG14</v>
          </cell>
          <cell r="D136">
            <v>136</v>
          </cell>
          <cell r="E136" t="str">
            <v>Lufttrockner der Druckluftanlage in beheizbarer Ausführung</v>
          </cell>
          <cell r="F136" t="str">
            <v>G</v>
          </cell>
          <cell r="G136" t="str">
            <v>formatiert</v>
          </cell>
          <cell r="K136">
            <v>44855</v>
          </cell>
          <cell r="O136" t="str">
            <v/>
          </cell>
          <cell r="P136" t="str">
            <v>X</v>
          </cell>
          <cell r="Q136" t="str">
            <v>X</v>
          </cell>
          <cell r="R136" t="str">
            <v>X</v>
          </cell>
          <cell r="S136" t="str">
            <v>X</v>
          </cell>
          <cell r="T136" t="str">
            <v>X</v>
          </cell>
          <cell r="U136" t="str">
            <v>X</v>
          </cell>
        </row>
        <row r="137">
          <cell r="B137">
            <v>137</v>
          </cell>
          <cell r="C137" t="str">
            <v>SG14</v>
          </cell>
          <cell r="D137">
            <v>137</v>
          </cell>
          <cell r="E137" t="str">
            <v>Die Druckluftanlage ist vom Fahrgestell-Hersteller für eine Fremdeinspeisung (z.B. LEAB) vorgerüstet.</v>
          </cell>
          <cell r="F137" t="str">
            <v>G</v>
          </cell>
          <cell r="G137" t="str">
            <v>formatiert</v>
          </cell>
          <cell r="K137">
            <v>44972</v>
          </cell>
          <cell r="O137" t="str">
            <v/>
          </cell>
          <cell r="P137" t="str">
            <v>X</v>
          </cell>
          <cell r="Q137" t="str">
            <v>X</v>
          </cell>
          <cell r="R137" t="str">
            <v>X</v>
          </cell>
          <cell r="S137" t="str">
            <v>X</v>
          </cell>
          <cell r="T137" t="str">
            <v>X</v>
          </cell>
          <cell r="U137" t="str">
            <v>X</v>
          </cell>
        </row>
        <row r="138">
          <cell r="B138">
            <v>138</v>
          </cell>
          <cell r="C138" t="str">
            <v>SG14</v>
          </cell>
          <cell r="D138">
            <v>138</v>
          </cell>
          <cell r="E138" t="str">
            <v>Zusätzlicher Druckluftspeicher für die Versorgung von Nebenverbrauchern mit einer Entnahmeeinrichtung in folgender Ausführung:
- mit Manometer,
- Druckregelventil und
- Verschlusskupplung</v>
          </cell>
          <cell r="F138" t="str">
            <v>G</v>
          </cell>
          <cell r="G138" t="str">
            <v>formatiert</v>
          </cell>
          <cell r="K138">
            <v>44972</v>
          </cell>
          <cell r="O138" t="str">
            <v/>
          </cell>
          <cell r="P138" t="str">
            <v>X</v>
          </cell>
          <cell r="Q138" t="str">
            <v>X</v>
          </cell>
          <cell r="R138" t="str">
            <v>X</v>
          </cell>
          <cell r="S138" t="str">
            <v>X</v>
          </cell>
          <cell r="T138" t="str">
            <v>X</v>
          </cell>
          <cell r="U138" t="str">
            <v>X</v>
          </cell>
        </row>
        <row r="139">
          <cell r="B139">
            <v>139</v>
          </cell>
          <cell r="C139" t="str">
            <v>SG14</v>
          </cell>
          <cell r="D139">
            <v>139</v>
          </cell>
          <cell r="E139" t="str">
            <v>Die Ausführung der Entnahmeeinrichtung verhindert eine fehlerhafte Einspeisung in das fahrzeugseitige Druckluftsystem.</v>
          </cell>
          <cell r="F139" t="str">
            <v>G</v>
          </cell>
          <cell r="G139" t="str">
            <v>formatiert</v>
          </cell>
          <cell r="K139">
            <v>44972</v>
          </cell>
          <cell r="O139" t="str">
            <v/>
          </cell>
          <cell r="P139" t="str">
            <v>X</v>
          </cell>
          <cell r="Q139" t="str">
            <v>X</v>
          </cell>
          <cell r="R139" t="str">
            <v>X</v>
          </cell>
          <cell r="S139" t="str">
            <v>X</v>
          </cell>
          <cell r="T139" t="str">
            <v>X</v>
          </cell>
          <cell r="U139" t="str">
            <v>X</v>
          </cell>
        </row>
        <row r="140">
          <cell r="B140">
            <v>140</v>
          </cell>
          <cell r="C140" t="str">
            <v>SG14</v>
          </cell>
          <cell r="D140">
            <v>140</v>
          </cell>
          <cell r="E140" t="str">
            <v>Der Entnahmevolumenstrom über dem Sicherungsdruck (mind. 6,5 bar) beträgt mind. 100 l/min für Nebenverbraucher (z.B. Plasmaschneidgerät)?
= 100 l/min = 0 Punkte
Je 25 l/min mehr = 25 Punkte (max. 150 Punkte)</v>
          </cell>
          <cell r="F140" t="str">
            <v>B</v>
          </cell>
          <cell r="G140" t="str">
            <v>Volumenstrom
in L/min:</v>
          </cell>
          <cell r="H140">
            <v>1000</v>
          </cell>
          <cell r="I140">
            <v>150</v>
          </cell>
          <cell r="J140">
            <v>150</v>
          </cell>
          <cell r="K140">
            <v>44972</v>
          </cell>
          <cell r="O140" t="str">
            <v/>
          </cell>
          <cell r="Q140" t="str">
            <v>X</v>
          </cell>
          <cell r="R140" t="str">
            <v>X</v>
          </cell>
          <cell r="S140" t="str">
            <v>X</v>
          </cell>
          <cell r="T140" t="str">
            <v>X</v>
          </cell>
          <cell r="U140" t="str">
            <v>X</v>
          </cell>
        </row>
        <row r="141">
          <cell r="B141">
            <v>141</v>
          </cell>
          <cell r="C141" t="str">
            <v>SG14</v>
          </cell>
          <cell r="D141">
            <v>141</v>
          </cell>
          <cell r="E141" t="str">
            <v>Angabe des möglichen Entnahmevolumenstrom pro Minute bei 6,5 bar (über dem Sicherungsdruck) für Nebenverbraucher!</v>
          </cell>
          <cell r="F141" t="str">
            <v>I</v>
          </cell>
          <cell r="G141" t="str">
            <v>Volumenstrom
in L/min:</v>
          </cell>
          <cell r="K141">
            <v>44883</v>
          </cell>
        </row>
        <row r="142">
          <cell r="B142">
            <v>142</v>
          </cell>
          <cell r="C142" t="str">
            <v>SG14</v>
          </cell>
          <cell r="D142">
            <v>142</v>
          </cell>
          <cell r="E142" t="str">
            <v>Angabe des Drehzahlbereiches für den angegebenen Volumenstrom:</v>
          </cell>
          <cell r="F142" t="str">
            <v>I</v>
          </cell>
          <cell r="G142" t="str">
            <v>formatiert</v>
          </cell>
          <cell r="K142">
            <v>44972</v>
          </cell>
          <cell r="O142" t="str">
            <v/>
          </cell>
          <cell r="P142" t="str">
            <v>X</v>
          </cell>
          <cell r="Q142" t="str">
            <v>X</v>
          </cell>
          <cell r="R142" t="str">
            <v>X</v>
          </cell>
          <cell r="S142" t="str">
            <v>X</v>
          </cell>
          <cell r="T142" t="str">
            <v>X</v>
          </cell>
          <cell r="U142" t="str">
            <v>X</v>
          </cell>
        </row>
        <row r="143">
          <cell r="B143">
            <v>143</v>
          </cell>
          <cell r="C143" t="str">
            <v>SG14</v>
          </cell>
          <cell r="D143">
            <v>143</v>
          </cell>
          <cell r="E143" t="str">
            <v>Auf alle Räder wirkende Feststellbremsanlage, abschaltbar oder Bedienhebel mit sogenannter EG-Kontrollstellung.</v>
          </cell>
          <cell r="F143" t="str">
            <v>G</v>
          </cell>
          <cell r="G143" t="str">
            <v>formatiert</v>
          </cell>
          <cell r="K143">
            <v>44855</v>
          </cell>
          <cell r="L143" t="str">
            <v>verbunden mit Wattiefe, bei Löschfahrzeugen "B", bei Tanker "G"</v>
          </cell>
          <cell r="O143" t="str">
            <v/>
          </cell>
          <cell r="P143" t="str">
            <v>X</v>
          </cell>
          <cell r="Q143" t="str">
            <v>X</v>
          </cell>
          <cell r="R143" t="str">
            <v>X</v>
          </cell>
          <cell r="S143" t="str">
            <v>X</v>
          </cell>
          <cell r="T143" t="str">
            <v>X</v>
          </cell>
          <cell r="U143" t="str">
            <v>X</v>
          </cell>
        </row>
        <row r="144">
          <cell r="B144">
            <v>144</v>
          </cell>
          <cell r="C144" t="str">
            <v>SG12</v>
          </cell>
          <cell r="D144" t="str">
            <v>2.5</v>
          </cell>
          <cell r="E144" t="str">
            <v>Fahrassistenzsysteme</v>
          </cell>
          <cell r="F144" t="str">
            <v>X</v>
          </cell>
          <cell r="K144">
            <v>44855</v>
          </cell>
          <cell r="N144" t="str">
            <v>X</v>
          </cell>
          <cell r="O144" t="str">
            <v>X</v>
          </cell>
          <cell r="P144" t="str">
            <v>X</v>
          </cell>
          <cell r="Q144" t="str">
            <v>Ü12</v>
          </cell>
          <cell r="R144" t="str">
            <v>Ü12</v>
          </cell>
          <cell r="S144" t="str">
            <v>Ü12</v>
          </cell>
          <cell r="T144" t="str">
            <v>Ü12</v>
          </cell>
          <cell r="U144" t="str">
            <v>Ü12</v>
          </cell>
          <cell r="V144" t="str">
            <v>Ü12</v>
          </cell>
          <cell r="W144" t="str">
            <v>Ü12</v>
          </cell>
          <cell r="X144" t="str">
            <v>Ü12</v>
          </cell>
          <cell r="Y144" t="str">
            <v>Ü12</v>
          </cell>
          <cell r="Z144" t="str">
            <v>Ü12</v>
          </cell>
          <cell r="AA144" t="str">
            <v>Ü12</v>
          </cell>
        </row>
        <row r="145">
          <cell r="B145">
            <v>145</v>
          </cell>
          <cell r="C145" t="str">
            <v>SG14</v>
          </cell>
          <cell r="D145">
            <v>145</v>
          </cell>
          <cell r="E145" t="str">
            <v>Antriebs-Schlupfregelung (ASR) / Traktionskontrolle oder gleichwertig</v>
          </cell>
          <cell r="F145" t="str">
            <v>G</v>
          </cell>
          <cell r="G145" t="str">
            <v>formatiert</v>
          </cell>
          <cell r="K145">
            <v>44855</v>
          </cell>
          <cell r="O145" t="str">
            <v/>
          </cell>
          <cell r="P145" t="str">
            <v>X</v>
          </cell>
          <cell r="Q145" t="str">
            <v/>
          </cell>
          <cell r="R145" t="str">
            <v/>
          </cell>
          <cell r="S145" t="str">
            <v/>
          </cell>
          <cell r="T145" t="str">
            <v/>
          </cell>
        </row>
        <row r="146">
          <cell r="B146">
            <v>146</v>
          </cell>
          <cell r="C146" t="str">
            <v>SG14</v>
          </cell>
          <cell r="D146">
            <v>146</v>
          </cell>
          <cell r="E146" t="str">
            <v>Antriebs-Schlupfregelung (ASR) / Traktionskontrolle oder gleichwertig
Nein = 0 Punkte
Ja = 50 Punkte</v>
          </cell>
          <cell r="F146" t="str">
            <v>B</v>
          </cell>
          <cell r="G146" t="str">
            <v>Ja oder Nein:</v>
          </cell>
          <cell r="H146" t="str">
            <v>?</v>
          </cell>
          <cell r="I146">
            <v>50</v>
          </cell>
          <cell r="J146">
            <v>0</v>
          </cell>
          <cell r="K146">
            <v>44855</v>
          </cell>
          <cell r="O146" t="str">
            <v>X</v>
          </cell>
          <cell r="P146" t="str">
            <v/>
          </cell>
          <cell r="Q146" t="str">
            <v>X</v>
          </cell>
          <cell r="R146" t="str">
            <v>X</v>
          </cell>
          <cell r="S146" t="str">
            <v>X</v>
          </cell>
          <cell r="T146" t="str">
            <v>X</v>
          </cell>
          <cell r="U146" t="str">
            <v>X</v>
          </cell>
        </row>
        <row r="147">
          <cell r="B147">
            <v>147</v>
          </cell>
          <cell r="C147" t="str">
            <v>SG14</v>
          </cell>
          <cell r="D147">
            <v>147</v>
          </cell>
          <cell r="E147" t="str">
            <v>Die Antriebs-Schlupfregelung wird für Geländefahrten deaktiviert bzw. unterdrückt?
Nein = 0 Punkte
Ja = 50 Punkte</v>
          </cell>
          <cell r="F147" t="str">
            <v>B</v>
          </cell>
          <cell r="G147" t="str">
            <v>Ja oder Nein:</v>
          </cell>
          <cell r="H147" t="str">
            <v>?</v>
          </cell>
          <cell r="I147">
            <v>50</v>
          </cell>
          <cell r="J147">
            <v>0</v>
          </cell>
          <cell r="K147">
            <v>44855</v>
          </cell>
          <cell r="O147" t="str">
            <v>X</v>
          </cell>
          <cell r="P147" t="str">
            <v/>
          </cell>
          <cell r="Q147" t="str">
            <v/>
          </cell>
          <cell r="R147" t="str">
            <v/>
          </cell>
          <cell r="T147" t="str">
            <v/>
          </cell>
        </row>
        <row r="148">
          <cell r="B148">
            <v>148</v>
          </cell>
          <cell r="C148" t="str">
            <v>SG14</v>
          </cell>
          <cell r="D148">
            <v>148</v>
          </cell>
          <cell r="E148" t="str">
            <v>Fahrdynamikregelung wie ESP oder gleichwertig</v>
          </cell>
          <cell r="F148" t="str">
            <v>G</v>
          </cell>
          <cell r="G148" t="str">
            <v>formatiert</v>
          </cell>
          <cell r="K148">
            <v>44855</v>
          </cell>
          <cell r="O148" t="str">
            <v/>
          </cell>
          <cell r="P148" t="str">
            <v>X</v>
          </cell>
          <cell r="Q148" t="str">
            <v/>
          </cell>
          <cell r="R148" t="str">
            <v/>
          </cell>
          <cell r="S148" t="str">
            <v/>
          </cell>
          <cell r="T148" t="str">
            <v/>
          </cell>
        </row>
        <row r="149">
          <cell r="B149">
            <v>149</v>
          </cell>
          <cell r="C149" t="str">
            <v>SG14</v>
          </cell>
          <cell r="D149">
            <v>149</v>
          </cell>
          <cell r="E149" t="str">
            <v>Fahrdynamikregelung, wie ESP oder gleichwertig
Nein = 0 Punkte
Ja = 50 Punkte</v>
          </cell>
          <cell r="F149" t="str">
            <v>B</v>
          </cell>
          <cell r="G149" t="str">
            <v>Ja oder Nein:</v>
          </cell>
          <cell r="H149" t="str">
            <v>?</v>
          </cell>
          <cell r="I149">
            <v>50</v>
          </cell>
          <cell r="J149">
            <v>0</v>
          </cell>
          <cell r="K149">
            <v>44855</v>
          </cell>
          <cell r="O149" t="str">
            <v>X</v>
          </cell>
          <cell r="P149" t="str">
            <v/>
          </cell>
          <cell r="Q149" t="str">
            <v>X</v>
          </cell>
          <cell r="R149" t="str">
            <v>X</v>
          </cell>
          <cell r="S149" t="str">
            <v>X</v>
          </cell>
          <cell r="T149" t="str">
            <v>X</v>
          </cell>
          <cell r="U149" t="str">
            <v>X</v>
          </cell>
        </row>
        <row r="150">
          <cell r="B150">
            <v>150</v>
          </cell>
          <cell r="C150" t="str">
            <v>SG14</v>
          </cell>
          <cell r="D150">
            <v>150</v>
          </cell>
          <cell r="E150" t="str">
            <v>Die Fahrdynamikregelung wird für Geländefahrten deaktiviert bzw. unterdrückt?
Nein = 0 Punkte
Ja = 50 Punkte</v>
          </cell>
          <cell r="F150" t="str">
            <v>B</v>
          </cell>
          <cell r="G150" t="str">
            <v>Ja oder Nein:</v>
          </cell>
          <cell r="H150" t="str">
            <v>?</v>
          </cell>
          <cell r="I150">
            <v>50</v>
          </cell>
          <cell r="J150">
            <v>0</v>
          </cell>
          <cell r="K150">
            <v>44855</v>
          </cell>
          <cell r="O150" t="str">
            <v>X</v>
          </cell>
          <cell r="P150" t="str">
            <v/>
          </cell>
        </row>
        <row r="151">
          <cell r="B151">
            <v>151</v>
          </cell>
          <cell r="C151" t="str">
            <v>SG14</v>
          </cell>
          <cell r="D151">
            <v>151</v>
          </cell>
          <cell r="E151" t="str">
            <v>Werden ASR und Fahrdynamikregelung angeboten, so müssen diese für Geländefahrten deaktiviert bzw. unterdrückt werden.</v>
          </cell>
          <cell r="F151" t="str">
            <v>G</v>
          </cell>
          <cell r="G151" t="str">
            <v>Entfällt, da nicht angeboten!</v>
          </cell>
          <cell r="J151" t="str">
            <v>Nein</v>
          </cell>
          <cell r="K151">
            <v>44972</v>
          </cell>
          <cell r="P151" t="str">
            <v/>
          </cell>
          <cell r="Q151" t="str">
            <v>X</v>
          </cell>
          <cell r="R151" t="str">
            <v>X</v>
          </cell>
          <cell r="S151" t="str">
            <v>X</v>
          </cell>
          <cell r="T151" t="str">
            <v>X</v>
          </cell>
          <cell r="U151" t="str">
            <v>X</v>
          </cell>
        </row>
        <row r="152">
          <cell r="B152">
            <v>152</v>
          </cell>
          <cell r="C152" t="str">
            <v>SG14</v>
          </cell>
          <cell r="D152">
            <v>152</v>
          </cell>
          <cell r="E152" t="str">
            <v>Abbiegeassistent als Kamera-Monitor-System für die Verhinderung eines toten Winkels beim Rechts abbiegen; Monitor mind. 7" beifahrerseitig an der A-Säule</v>
          </cell>
          <cell r="F152" t="str">
            <v>G</v>
          </cell>
          <cell r="G152" t="str">
            <v>formatiert</v>
          </cell>
          <cell r="K152">
            <v>44887</v>
          </cell>
          <cell r="O152" t="str">
            <v/>
          </cell>
          <cell r="P152" t="str">
            <v/>
          </cell>
          <cell r="Q152" t="str">
            <v>X</v>
          </cell>
          <cell r="R152" t="str">
            <v>X</v>
          </cell>
          <cell r="S152" t="str">
            <v>X</v>
          </cell>
          <cell r="T152" t="str">
            <v>X</v>
          </cell>
          <cell r="U152" t="str">
            <v>X</v>
          </cell>
        </row>
        <row r="153">
          <cell r="B153">
            <v>153</v>
          </cell>
          <cell r="C153" t="str">
            <v>SG14</v>
          </cell>
          <cell r="D153">
            <v>153</v>
          </cell>
          <cell r="E153" t="str">
            <v xml:space="preserve">Das Fahrzeug wird mit einem Totwinkelassistenten (Abbiege-Assistent) angeboten?
A) Nein = 0 Punkte
B) Ja, herstellerseitig = 200 Punkte
C) Ja, Kamera und Monitor rechts = 300 Punkte </v>
          </cell>
          <cell r="F153" t="str">
            <v>B</v>
          </cell>
          <cell r="G153" t="str">
            <v>Ja oder Nein:</v>
          </cell>
          <cell r="H153" t="str">
            <v>?</v>
          </cell>
          <cell r="I153">
            <v>300</v>
          </cell>
          <cell r="J153">
            <v>300</v>
          </cell>
          <cell r="K153">
            <v>44855</v>
          </cell>
          <cell r="O153" t="str">
            <v>X</v>
          </cell>
          <cell r="P153" t="str">
            <v/>
          </cell>
          <cell r="Q153" t="str">
            <v/>
          </cell>
          <cell r="R153" t="str">
            <v/>
          </cell>
          <cell r="S153" t="str">
            <v/>
          </cell>
          <cell r="T153" t="str">
            <v/>
          </cell>
        </row>
        <row r="154">
          <cell r="B154">
            <v>154</v>
          </cell>
          <cell r="C154" t="str">
            <v>SG14</v>
          </cell>
          <cell r="D154">
            <v>154</v>
          </cell>
          <cell r="E154" t="str">
            <v xml:space="preserve">Das Fahrzeug wird mit einem Assistenzsystem für das Lenksystem angeboten, welches dem Lenkmoment am Lenkrad bei hoher Geschwindigkeit entgegenwirkt?
Nein = 0 Punkte
Ja = 200 Punkte </v>
          </cell>
          <cell r="F154" t="str">
            <v>B</v>
          </cell>
          <cell r="G154" t="str">
            <v>Ja oder Nein:</v>
          </cell>
          <cell r="H154" t="str">
            <v>?</v>
          </cell>
          <cell r="I154">
            <v>200</v>
          </cell>
          <cell r="J154">
            <v>200</v>
          </cell>
          <cell r="K154">
            <v>44855</v>
          </cell>
          <cell r="O154" t="str">
            <v/>
          </cell>
          <cell r="P154" t="str">
            <v/>
          </cell>
          <cell r="Q154" t="str">
            <v/>
          </cell>
          <cell r="R154" t="str">
            <v/>
          </cell>
          <cell r="S154" t="str">
            <v>X</v>
          </cell>
          <cell r="T154" t="str">
            <v>X</v>
          </cell>
          <cell r="U154" t="str">
            <v>X</v>
          </cell>
        </row>
        <row r="155">
          <cell r="B155">
            <v>155</v>
          </cell>
          <cell r="C155" t="str">
            <v>SG14</v>
          </cell>
          <cell r="D155">
            <v>155</v>
          </cell>
          <cell r="E155" t="str">
            <v>Das Fahrzeug verfügt über eine elektronische Bremslastverteilung?
Nein = 0 Punkte
Ja = 100 Punkte</v>
          </cell>
          <cell r="F155" t="str">
            <v>B</v>
          </cell>
          <cell r="G155" t="str">
            <v>Ja oder Nein:</v>
          </cell>
          <cell r="H155" t="str">
            <v>?</v>
          </cell>
          <cell r="I155">
            <v>100</v>
          </cell>
          <cell r="J155">
            <v>100</v>
          </cell>
          <cell r="K155">
            <v>44855</v>
          </cell>
          <cell r="O155" t="str">
            <v>X</v>
          </cell>
          <cell r="P155" t="str">
            <v/>
          </cell>
          <cell r="Q155" t="str">
            <v/>
          </cell>
          <cell r="R155" t="str">
            <v/>
          </cell>
          <cell r="S155" t="str">
            <v/>
          </cell>
          <cell r="T155" t="str">
            <v/>
          </cell>
        </row>
        <row r="156">
          <cell r="B156">
            <v>156</v>
          </cell>
          <cell r="C156" t="str">
            <v>SG12</v>
          </cell>
          <cell r="D156" t="str">
            <v>2.6</v>
          </cell>
          <cell r="E156" t="str">
            <v>Kraftstoffbehälter</v>
          </cell>
          <cell r="F156" t="str">
            <v>X</v>
          </cell>
          <cell r="K156">
            <v>44855</v>
          </cell>
          <cell r="N156" t="str">
            <v>X</v>
          </cell>
          <cell r="O156" t="str">
            <v>X</v>
          </cell>
          <cell r="P156" t="str">
            <v>X</v>
          </cell>
          <cell r="Q156" t="str">
            <v>Ü12</v>
          </cell>
          <cell r="R156" t="str">
            <v>Ü12</v>
          </cell>
          <cell r="S156" t="str">
            <v>Ü12</v>
          </cell>
          <cell r="T156" t="str">
            <v>Ü12</v>
          </cell>
          <cell r="U156" t="str">
            <v>Ü12</v>
          </cell>
          <cell r="V156" t="str">
            <v>Ü12</v>
          </cell>
          <cell r="W156" t="str">
            <v>Ü12</v>
          </cell>
          <cell r="X156" t="str">
            <v>Ü12</v>
          </cell>
          <cell r="Y156" t="str">
            <v>Ü12</v>
          </cell>
          <cell r="Z156" t="str">
            <v>Ü12</v>
          </cell>
          <cell r="AA156" t="str">
            <v>Ü12</v>
          </cell>
        </row>
        <row r="157">
          <cell r="B157">
            <v>157</v>
          </cell>
          <cell r="C157" t="str">
            <v>SG14</v>
          </cell>
          <cell r="D157">
            <v>157</v>
          </cell>
          <cell r="E157" t="str">
            <v>Der Kraftstoffbehälter hat einen Nutzinhalt von mind. 70 l und gewährleistet eine Reichweite von mind. 400 km (Straße).</v>
          </cell>
          <cell r="F157" t="str">
            <v>G</v>
          </cell>
          <cell r="G157" t="str">
            <v>formatiert</v>
          </cell>
          <cell r="K157">
            <v>44855</v>
          </cell>
          <cell r="O157" t="str">
            <v>X</v>
          </cell>
          <cell r="P157" t="str">
            <v/>
          </cell>
          <cell r="Q157" t="str">
            <v/>
          </cell>
          <cell r="R157" t="str">
            <v/>
          </cell>
          <cell r="S157" t="str">
            <v/>
          </cell>
          <cell r="T157" t="str">
            <v/>
          </cell>
        </row>
        <row r="158">
          <cell r="B158">
            <v>158</v>
          </cell>
          <cell r="C158" t="str">
            <v>SG14</v>
          </cell>
          <cell r="D158">
            <v>158</v>
          </cell>
          <cell r="E158" t="str">
            <v>Der Kraftstoffbehälter hat für eine Reichweite von mind. 400 km (Straße) einen Nutzinhalt von mind. 100 l.</v>
          </cell>
          <cell r="F158" t="str">
            <v>G</v>
          </cell>
          <cell r="G158" t="str">
            <v>formatiert</v>
          </cell>
          <cell r="K158">
            <v>44855</v>
          </cell>
          <cell r="L158" t="str">
            <v>bei Straßenfahrgestell "G"</v>
          </cell>
          <cell r="O158" t="str">
            <v/>
          </cell>
          <cell r="P158" t="str">
            <v>X</v>
          </cell>
          <cell r="Q158" t="str">
            <v/>
          </cell>
          <cell r="R158" t="str">
            <v/>
          </cell>
          <cell r="S158" t="str">
            <v/>
          </cell>
          <cell r="T158" t="str">
            <v/>
          </cell>
        </row>
        <row r="159">
          <cell r="B159">
            <v>159</v>
          </cell>
          <cell r="C159" t="str">
            <v>SG14</v>
          </cell>
          <cell r="D159">
            <v>159</v>
          </cell>
          <cell r="E159" t="str">
            <v>Der Kraftstoffbehälter hat einen Nutzinhalt von mind. 125 l.</v>
          </cell>
          <cell r="F159" t="str">
            <v>G</v>
          </cell>
          <cell r="G159" t="str">
            <v>Nutzinhalt in l:</v>
          </cell>
          <cell r="H159">
            <v>1000</v>
          </cell>
          <cell r="K159">
            <v>44855</v>
          </cell>
          <cell r="O159" t="str">
            <v/>
          </cell>
          <cell r="P159" t="str">
            <v/>
          </cell>
          <cell r="Q159" t="str">
            <v>X</v>
          </cell>
          <cell r="R159" t="str">
            <v>X</v>
          </cell>
          <cell r="S159" t="str">
            <v/>
          </cell>
        </row>
        <row r="160">
          <cell r="B160">
            <v>160</v>
          </cell>
          <cell r="C160" t="str">
            <v>SG14</v>
          </cell>
          <cell r="D160">
            <v>160</v>
          </cell>
          <cell r="E160" t="str">
            <v>Der Kraftstoffbehälter ist aus einem metallischen Werkstoff korrosionsbeständig gefertigt und hat einen Nutzinhalt von mind. 125 Liter.</v>
          </cell>
          <cell r="F160" t="str">
            <v>G</v>
          </cell>
          <cell r="G160" t="str">
            <v>formatiert</v>
          </cell>
          <cell r="K160">
            <v>44855</v>
          </cell>
          <cell r="O160" t="str">
            <v/>
          </cell>
          <cell r="P160" t="str">
            <v/>
          </cell>
          <cell r="Q160" t="str">
            <v/>
          </cell>
          <cell r="R160" t="str">
            <v/>
          </cell>
          <cell r="S160" t="str">
            <v>X</v>
          </cell>
          <cell r="T160" t="str">
            <v>X</v>
          </cell>
          <cell r="U160" t="str">
            <v>X</v>
          </cell>
        </row>
        <row r="161">
          <cell r="B161">
            <v>161</v>
          </cell>
          <cell r="C161" t="str">
            <v>SG14</v>
          </cell>
          <cell r="D161">
            <v>161</v>
          </cell>
          <cell r="E161" t="str">
            <v>Der Kraftstoffbehälter hat einen Nutzinhalt von:
A) ≥ 100 l = 0 Punkte
B) ≥ 125 l = 100 Punkte
C) ≥ 150 l = 200 Punkte</v>
          </cell>
          <cell r="F161" t="str">
            <v>G</v>
          </cell>
          <cell r="G161" t="str">
            <v>Nutzinhalt in l:</v>
          </cell>
          <cell r="H161">
            <v>1000</v>
          </cell>
          <cell r="K161">
            <v>44855</v>
          </cell>
          <cell r="O161" t="str">
            <v/>
          </cell>
          <cell r="P161" t="str">
            <v>X</v>
          </cell>
          <cell r="Q161" t="str">
            <v/>
          </cell>
          <cell r="R161" t="str">
            <v/>
          </cell>
          <cell r="S161" t="str">
            <v/>
          </cell>
          <cell r="T161" t="str">
            <v/>
          </cell>
        </row>
        <row r="162">
          <cell r="B162">
            <v>162</v>
          </cell>
          <cell r="C162" t="str">
            <v>SG14</v>
          </cell>
          <cell r="D162">
            <v>162</v>
          </cell>
          <cell r="E162" t="str">
            <v>Der Kraftstoffbehälter hat einen Nutzinhalt von:
A) ≥ 125 l = 0 Punkte
B) ≥ 150 l = 100 Punkte
C) ≥ 175 l = 200 Punkte</v>
          </cell>
          <cell r="F162" t="str">
            <v>G</v>
          </cell>
          <cell r="G162" t="str">
            <v>formatiert</v>
          </cell>
          <cell r="K162">
            <v>44855</v>
          </cell>
          <cell r="O162" t="str">
            <v/>
          </cell>
          <cell r="P162" t="str">
            <v/>
          </cell>
          <cell r="Q162" t="str">
            <v/>
          </cell>
          <cell r="R162" t="str">
            <v/>
          </cell>
        </row>
        <row r="163">
          <cell r="B163">
            <v>163</v>
          </cell>
          <cell r="C163" t="str">
            <v>SG14</v>
          </cell>
          <cell r="D163">
            <v>163</v>
          </cell>
          <cell r="E163" t="str">
            <v>Der Kraftstoffbehälter hat einen Nutzinhalt von mehr als 125 Liter?
Nein = 0 Punkte
Ja, je Liter = 4 Punkte (maximal 200 Punkte)</v>
          </cell>
          <cell r="F163" t="str">
            <v>B</v>
          </cell>
          <cell r="G163" t="str">
            <v>Nutzinhalt in l:</v>
          </cell>
          <cell r="H163">
            <v>1000</v>
          </cell>
          <cell r="I163">
            <v>200</v>
          </cell>
          <cell r="J163">
            <v>200</v>
          </cell>
          <cell r="K163">
            <v>44972</v>
          </cell>
          <cell r="O163" t="str">
            <v/>
          </cell>
          <cell r="P163" t="str">
            <v/>
          </cell>
          <cell r="Q163" t="str">
            <v/>
          </cell>
          <cell r="R163" t="str">
            <v/>
          </cell>
          <cell r="S163" t="str">
            <v>X</v>
          </cell>
          <cell r="T163" t="str">
            <v>X</v>
          </cell>
          <cell r="U163" t="str">
            <v>X</v>
          </cell>
        </row>
        <row r="164">
          <cell r="B164">
            <v>164</v>
          </cell>
          <cell r="C164" t="str">
            <v>SG14</v>
          </cell>
          <cell r="D164">
            <v>164</v>
          </cell>
          <cell r="E164" t="str">
            <v>Der Kraftstoffbehälter ist durch die Lage und Konstruktion des Einfüllstutzen auch für eine Betankung mit Kanister geeignet.</v>
          </cell>
          <cell r="F164" t="str">
            <v>G</v>
          </cell>
          <cell r="G164" t="str">
            <v>formatiert</v>
          </cell>
          <cell r="K164">
            <v>44855</v>
          </cell>
          <cell r="O164" t="str">
            <v>X</v>
          </cell>
          <cell r="P164" t="str">
            <v>X</v>
          </cell>
          <cell r="Q164" t="str">
            <v>X</v>
          </cell>
          <cell r="R164" t="str">
            <v>X</v>
          </cell>
          <cell r="S164" t="str">
            <v>X</v>
          </cell>
          <cell r="T164" t="str">
            <v>X</v>
          </cell>
          <cell r="U164" t="str">
            <v>X</v>
          </cell>
        </row>
        <row r="165">
          <cell r="B165">
            <v>165</v>
          </cell>
          <cell r="C165" t="str">
            <v>SG14</v>
          </cell>
          <cell r="D165">
            <v>165</v>
          </cell>
          <cell r="E165" t="str">
            <v>Der Behälter für den Hilfsstoff ist durch die Lage und Konstruktion vom Einfüllstutzen auch für eine Betankung mit Kanister geeignet.</v>
          </cell>
          <cell r="F165" t="str">
            <v>G</v>
          </cell>
          <cell r="G165" t="str">
            <v>formatiert</v>
          </cell>
          <cell r="K165">
            <v>44855</v>
          </cell>
          <cell r="O165" t="str">
            <v>X</v>
          </cell>
          <cell r="P165" t="str">
            <v>X</v>
          </cell>
          <cell r="Q165" t="str">
            <v>X</v>
          </cell>
          <cell r="R165" t="str">
            <v>X</v>
          </cell>
          <cell r="S165" t="str">
            <v>X</v>
          </cell>
          <cell r="T165" t="str">
            <v>X</v>
          </cell>
          <cell r="U165" t="str">
            <v>X</v>
          </cell>
        </row>
        <row r="166">
          <cell r="B166">
            <v>166</v>
          </cell>
          <cell r="C166" t="str">
            <v>SG14</v>
          </cell>
          <cell r="D166">
            <v>166</v>
          </cell>
          <cell r="E166" t="str">
            <v>Die Betankung der Behälter für Kraft- und Hilfsstoff ist von der Standfläche des Fahrzeuges möglich.</v>
          </cell>
          <cell r="F166" t="str">
            <v>G</v>
          </cell>
          <cell r="G166" t="str">
            <v>formatiert</v>
          </cell>
          <cell r="K166">
            <v>44855</v>
          </cell>
          <cell r="O166" t="str">
            <v>X</v>
          </cell>
          <cell r="P166" t="str">
            <v>X</v>
          </cell>
          <cell r="Q166" t="str">
            <v>X</v>
          </cell>
          <cell r="R166" t="str">
            <v>X</v>
          </cell>
          <cell r="S166" t="str">
            <v>X</v>
          </cell>
          <cell r="T166" t="str">
            <v>X</v>
          </cell>
          <cell r="U166" t="str">
            <v>X</v>
          </cell>
        </row>
        <row r="167">
          <cell r="B167">
            <v>167</v>
          </cell>
          <cell r="C167" t="str">
            <v>SG14</v>
          </cell>
          <cell r="D167">
            <v>167</v>
          </cell>
          <cell r="E167" t="str">
            <v>Der Behälter für den zusätzlichen Hilfsstoff hat einen Nutzinhalt von max. 25 Liter für Fahrzeuge mit geringer Fahrleistung?
Nein = 0 Punkte
Ja, je Liter weniger = 10 Punkte (max. 150 Punkte)</v>
          </cell>
          <cell r="F167" t="str">
            <v>B</v>
          </cell>
          <cell r="G167" t="str">
            <v>Nutzinhalt in l:</v>
          </cell>
          <cell r="H167">
            <v>1000</v>
          </cell>
          <cell r="I167">
            <v>150</v>
          </cell>
          <cell r="J167">
            <v>0</v>
          </cell>
          <cell r="K167">
            <v>44984</v>
          </cell>
          <cell r="O167" t="str">
            <v>X</v>
          </cell>
          <cell r="P167" t="str">
            <v>X</v>
          </cell>
          <cell r="Q167" t="str">
            <v/>
          </cell>
          <cell r="R167" t="str">
            <v/>
          </cell>
          <cell r="S167" t="str">
            <v>X</v>
          </cell>
          <cell r="T167" t="str">
            <v>X</v>
          </cell>
          <cell r="U167" t="str">
            <v>X</v>
          </cell>
        </row>
        <row r="168">
          <cell r="B168">
            <v>168</v>
          </cell>
          <cell r="C168" t="str">
            <v>SG14</v>
          </cell>
          <cell r="D168">
            <v>168</v>
          </cell>
          <cell r="E168" t="str">
            <v>Die Betankung der Behälter für Kraft- und Hilfsstoff ist mit den üblichen Durchflussmengen an LKW-Tanksäulen ohne Leckagen zu realisieren.</v>
          </cell>
          <cell r="F168" t="str">
            <v>G</v>
          </cell>
          <cell r="G168" t="str">
            <v>formatiert</v>
          </cell>
          <cell r="K168">
            <v>44855</v>
          </cell>
          <cell r="O168" t="str">
            <v>X</v>
          </cell>
          <cell r="P168" t="str">
            <v>X</v>
          </cell>
          <cell r="Q168" t="str">
            <v>X</v>
          </cell>
          <cell r="R168" t="str">
            <v>X</v>
          </cell>
          <cell r="S168" t="str">
            <v>X</v>
          </cell>
          <cell r="T168" t="str">
            <v>X</v>
          </cell>
          <cell r="U168" t="str">
            <v>X</v>
          </cell>
        </row>
        <row r="169">
          <cell r="B169">
            <v>169</v>
          </cell>
          <cell r="C169" t="str">
            <v>SG14</v>
          </cell>
          <cell r="D169">
            <v>169</v>
          </cell>
          <cell r="E169" t="str">
            <v>Die Verschlüsse der Behälter für Kraft- und Hilfsstoff sind gegen einen unbefugten Zugang zu schützen.</v>
          </cell>
          <cell r="F169" t="str">
            <v>G</v>
          </cell>
          <cell r="G169" t="str">
            <v>formatiert</v>
          </cell>
          <cell r="K169">
            <v>44855</v>
          </cell>
          <cell r="O169" t="str">
            <v>X</v>
          </cell>
          <cell r="P169" t="str">
            <v>X</v>
          </cell>
          <cell r="Q169" t="str">
            <v>X</v>
          </cell>
          <cell r="R169" t="str">
            <v>X</v>
          </cell>
          <cell r="S169" t="str">
            <v>X</v>
          </cell>
          <cell r="T169" t="str">
            <v>X</v>
          </cell>
          <cell r="U169" t="str">
            <v>X</v>
          </cell>
        </row>
        <row r="170">
          <cell r="B170">
            <v>170</v>
          </cell>
          <cell r="C170" t="str">
            <v>SG12</v>
          </cell>
          <cell r="D170" t="str">
            <v>2.7</v>
          </cell>
          <cell r="E170" t="str">
            <v>Lenkung</v>
          </cell>
          <cell r="F170" t="str">
            <v>X</v>
          </cell>
          <cell r="K170">
            <v>44855</v>
          </cell>
          <cell r="N170" t="str">
            <v>X</v>
          </cell>
          <cell r="O170" t="str">
            <v>X</v>
          </cell>
          <cell r="P170" t="str">
            <v>X</v>
          </cell>
          <cell r="Q170" t="str">
            <v>Ü12</v>
          </cell>
          <cell r="R170" t="str">
            <v>Ü12</v>
          </cell>
          <cell r="S170" t="str">
            <v>Ü12</v>
          </cell>
          <cell r="T170" t="str">
            <v>Ü12</v>
          </cell>
          <cell r="U170" t="str">
            <v>Ü12</v>
          </cell>
          <cell r="V170" t="str">
            <v>Ü12</v>
          </cell>
          <cell r="W170" t="str">
            <v>Ü12</v>
          </cell>
          <cell r="X170" t="str">
            <v>Ü12</v>
          </cell>
          <cell r="Y170" t="str">
            <v>Ü12</v>
          </cell>
          <cell r="Z170" t="str">
            <v>Ü12</v>
          </cell>
          <cell r="AA170" t="str">
            <v>Ü12</v>
          </cell>
        </row>
        <row r="171">
          <cell r="B171">
            <v>171</v>
          </cell>
          <cell r="C171" t="str">
            <v>SG14</v>
          </cell>
          <cell r="D171">
            <v>171</v>
          </cell>
          <cell r="E171" t="str">
            <v xml:space="preserve">Hydraulische Lenkunterstützung (Hydrolenkung) </v>
          </cell>
          <cell r="F171" t="str">
            <v>G</v>
          </cell>
          <cell r="G171" t="str">
            <v>formatiert</v>
          </cell>
          <cell r="K171">
            <v>44855</v>
          </cell>
          <cell r="M171">
            <v>123</v>
          </cell>
          <cell r="O171" t="str">
            <v/>
          </cell>
          <cell r="P171" t="str">
            <v>X</v>
          </cell>
          <cell r="Q171" t="str">
            <v/>
          </cell>
          <cell r="R171" t="str">
            <v/>
          </cell>
          <cell r="S171" t="str">
            <v>X</v>
          </cell>
          <cell r="T171" t="str">
            <v>X</v>
          </cell>
          <cell r="U171" t="str">
            <v>X</v>
          </cell>
        </row>
        <row r="172">
          <cell r="B172">
            <v>172</v>
          </cell>
          <cell r="C172" t="str">
            <v>SG14</v>
          </cell>
          <cell r="D172">
            <v>172</v>
          </cell>
          <cell r="E172" t="str">
            <v>Hydrolenkung</v>
          </cell>
          <cell r="F172" t="str">
            <v>G</v>
          </cell>
          <cell r="G172" t="str">
            <v>formatiert</v>
          </cell>
          <cell r="K172">
            <v>44855</v>
          </cell>
          <cell r="O172" t="str">
            <v/>
          </cell>
          <cell r="P172" t="str">
            <v/>
          </cell>
          <cell r="Q172" t="str">
            <v>X</v>
          </cell>
          <cell r="R172" t="str">
            <v>X</v>
          </cell>
          <cell r="S172" t="str">
            <v/>
          </cell>
        </row>
        <row r="173">
          <cell r="B173">
            <v>173</v>
          </cell>
          <cell r="C173" t="str">
            <v>SG14</v>
          </cell>
          <cell r="D173">
            <v>173</v>
          </cell>
          <cell r="E173" t="str">
            <v>Lenkradposition in Höhe und Neigung verstellbar</v>
          </cell>
          <cell r="F173" t="str">
            <v>G</v>
          </cell>
          <cell r="G173" t="str">
            <v>formatiert</v>
          </cell>
          <cell r="O173" t="str">
            <v>X</v>
          </cell>
          <cell r="P173" t="str">
            <v>X</v>
          </cell>
          <cell r="Q173" t="str">
            <v>X</v>
          </cell>
          <cell r="R173" t="str">
            <v>X</v>
          </cell>
          <cell r="S173" t="str">
            <v>X</v>
          </cell>
          <cell r="T173" t="str">
            <v>X</v>
          </cell>
          <cell r="U173" t="str">
            <v>X</v>
          </cell>
        </row>
        <row r="174">
          <cell r="B174">
            <v>174</v>
          </cell>
          <cell r="C174" t="str">
            <v>SG14</v>
          </cell>
          <cell r="D174">
            <v>174</v>
          </cell>
          <cell r="E174" t="str">
            <v>Multifunktionslenkrad</v>
          </cell>
          <cell r="F174" t="str">
            <v>G</v>
          </cell>
          <cell r="G174" t="str">
            <v>formatiert</v>
          </cell>
          <cell r="K174">
            <v>44855</v>
          </cell>
          <cell r="L174" t="str">
            <v>vorzugsweise Scheibe, da weniger Reibwertschwankung, bessere Selbstreinigung, geringerer Wartungsaufwand und weniger rotierende Massen</v>
          </cell>
          <cell r="O174" t="str">
            <v/>
          </cell>
          <cell r="P174" t="str">
            <v>X</v>
          </cell>
          <cell r="Q174" t="str">
            <v>X</v>
          </cell>
          <cell r="R174" t="str">
            <v>X</v>
          </cell>
          <cell r="S174" t="str">
            <v>X</v>
          </cell>
          <cell r="T174" t="str">
            <v>X</v>
          </cell>
          <cell r="U174" t="str">
            <v>X</v>
          </cell>
        </row>
        <row r="175">
          <cell r="B175">
            <v>175</v>
          </cell>
          <cell r="C175" t="str">
            <v>SG14</v>
          </cell>
          <cell r="D175">
            <v>175</v>
          </cell>
          <cell r="E175" t="str">
            <v xml:space="preserve">Multifunktionslenkrad, Lenkradposition in Höhe einstellbar </v>
          </cell>
          <cell r="F175" t="str">
            <v>G</v>
          </cell>
          <cell r="G175" t="str">
            <v>formatiert</v>
          </cell>
          <cell r="K175">
            <v>44855</v>
          </cell>
          <cell r="L175" t="str">
            <v>vorzugsweise Scheibe, da weniger Reibwertschwankung, bessere Selbstreinigung, geringerer Wartungsaufwand und weniger rotierende Massen</v>
          </cell>
          <cell r="O175" t="str">
            <v>X</v>
          </cell>
        </row>
        <row r="176">
          <cell r="B176">
            <v>176</v>
          </cell>
          <cell r="C176" t="str">
            <v>SG12</v>
          </cell>
          <cell r="D176" t="str">
            <v>2.8</v>
          </cell>
          <cell r="E176" t="str">
            <v>Rahmen</v>
          </cell>
          <cell r="F176" t="str">
            <v>X</v>
          </cell>
          <cell r="K176">
            <v>44855</v>
          </cell>
          <cell r="N176" t="str">
            <v>X</v>
          </cell>
          <cell r="O176" t="str">
            <v>X</v>
          </cell>
          <cell r="P176" t="str">
            <v>X</v>
          </cell>
          <cell r="Q176" t="str">
            <v>Ü12</v>
          </cell>
          <cell r="R176" t="str">
            <v>Ü12</v>
          </cell>
          <cell r="S176" t="str">
            <v>Ü12</v>
          </cell>
          <cell r="T176" t="str">
            <v>Ü12</v>
          </cell>
          <cell r="U176" t="str">
            <v>Ü12</v>
          </cell>
          <cell r="V176" t="str">
            <v>Ü12</v>
          </cell>
          <cell r="W176" t="str">
            <v>Ü12</v>
          </cell>
          <cell r="X176" t="str">
            <v>Ü12</v>
          </cell>
          <cell r="Y176" t="str">
            <v>Ü12</v>
          </cell>
          <cell r="Z176" t="str">
            <v>Ü12</v>
          </cell>
          <cell r="AA176" t="str">
            <v>Ü12</v>
          </cell>
        </row>
        <row r="177">
          <cell r="B177">
            <v>177</v>
          </cell>
          <cell r="C177" t="str">
            <v>SG14</v>
          </cell>
          <cell r="D177">
            <v>177</v>
          </cell>
          <cell r="E177" t="str">
            <v>Radstand mindestens 3.200 mm und maximal 3.800 mm</v>
          </cell>
          <cell r="F177" t="str">
            <v>G</v>
          </cell>
          <cell r="G177" t="str">
            <v>formatiert</v>
          </cell>
          <cell r="K177">
            <v>44855</v>
          </cell>
          <cell r="O177" t="str">
            <v/>
          </cell>
          <cell r="P177" t="str">
            <v>X</v>
          </cell>
        </row>
        <row r="178">
          <cell r="B178">
            <v>178</v>
          </cell>
          <cell r="C178" t="str">
            <v>SG14</v>
          </cell>
          <cell r="D178">
            <v>178</v>
          </cell>
          <cell r="E178" t="str">
            <v>Radstand mindestens 3.400 mm und maximal 4.000 mm</v>
          </cell>
          <cell r="F178" t="str">
            <v>G</v>
          </cell>
          <cell r="G178" t="str">
            <v>formatiert</v>
          </cell>
          <cell r="K178">
            <v>44855</v>
          </cell>
          <cell r="O178" t="str">
            <v>X</v>
          </cell>
          <cell r="P178" t="str">
            <v/>
          </cell>
        </row>
        <row r="179">
          <cell r="B179">
            <v>179</v>
          </cell>
          <cell r="C179" t="str">
            <v>SG14</v>
          </cell>
          <cell r="D179">
            <v>181</v>
          </cell>
          <cell r="E179" t="str">
            <v>Radstand mindestens 3.600 mm und maximal 4.200 mm</v>
          </cell>
          <cell r="F179" t="str">
            <v>G</v>
          </cell>
          <cell r="G179" t="str">
            <v>formatiert</v>
          </cell>
          <cell r="K179">
            <v>44855</v>
          </cell>
          <cell r="O179" t="str">
            <v/>
          </cell>
          <cell r="P179" t="str">
            <v/>
          </cell>
          <cell r="Q179" t="str">
            <v>X</v>
          </cell>
          <cell r="R179" t="str">
            <v>X</v>
          </cell>
          <cell r="S179" t="str">
            <v/>
          </cell>
        </row>
        <row r="180">
          <cell r="B180">
            <v>180</v>
          </cell>
          <cell r="C180" t="str">
            <v>SG14</v>
          </cell>
          <cell r="D180">
            <v>182</v>
          </cell>
          <cell r="E180" t="str">
            <v>Radstand mindestens 3.800 mm und maximal 4.400 mm</v>
          </cell>
          <cell r="F180" t="str">
            <v>G</v>
          </cell>
          <cell r="G180" t="str">
            <v>formatiert</v>
          </cell>
          <cell r="K180">
            <v>44855</v>
          </cell>
          <cell r="O180" t="str">
            <v/>
          </cell>
          <cell r="P180" t="str">
            <v/>
          </cell>
          <cell r="S180" t="str">
            <v>X</v>
          </cell>
          <cell r="T180" t="str">
            <v>X</v>
          </cell>
          <cell r="U180" t="str">
            <v>X</v>
          </cell>
        </row>
        <row r="181">
          <cell r="B181">
            <v>181</v>
          </cell>
          <cell r="C181" t="str">
            <v>SG14</v>
          </cell>
          <cell r="D181">
            <v>184</v>
          </cell>
          <cell r="E181" t="str">
            <v>Radstand mindestens 4.000 mm und maximal 4.600 mm</v>
          </cell>
          <cell r="F181" t="str">
            <v>G</v>
          </cell>
          <cell r="G181" t="str">
            <v>formatiert</v>
          </cell>
          <cell r="K181">
            <v>44855</v>
          </cell>
          <cell r="O181" t="str">
            <v/>
          </cell>
          <cell r="P181" t="str">
            <v/>
          </cell>
        </row>
        <row r="182">
          <cell r="B182">
            <v>182</v>
          </cell>
          <cell r="C182" t="str">
            <v>SG14</v>
          </cell>
          <cell r="D182">
            <v>182</v>
          </cell>
          <cell r="E182" t="str">
            <v>Radstand mindestens 4.200 mm und maximal 4.800 mm</v>
          </cell>
          <cell r="F182" t="str">
            <v>G</v>
          </cell>
          <cell r="G182" t="str">
            <v>formatiert</v>
          </cell>
          <cell r="K182">
            <v>44855</v>
          </cell>
          <cell r="L182" t="str">
            <v>durch Formulierung ist auch Rohrbruchsicherung u.ä. möglich</v>
          </cell>
        </row>
        <row r="183">
          <cell r="B183">
            <v>183</v>
          </cell>
          <cell r="C183" t="str">
            <v>SG14</v>
          </cell>
          <cell r="D183">
            <v>184</v>
          </cell>
          <cell r="E183" t="str">
            <v>verstärkter Rahmenendträger für Anhängerkupplung in Feuerwehrausführung lt. DIN montiert</v>
          </cell>
          <cell r="F183" t="str">
            <v>G</v>
          </cell>
          <cell r="G183" t="str">
            <v>formatiert</v>
          </cell>
          <cell r="K183">
            <v>44855</v>
          </cell>
          <cell r="O183" t="str">
            <v/>
          </cell>
          <cell r="P183" t="str">
            <v>X</v>
          </cell>
          <cell r="Q183" t="str">
            <v>X</v>
          </cell>
          <cell r="R183" t="str">
            <v>X</v>
          </cell>
          <cell r="S183" t="str">
            <v>X</v>
          </cell>
          <cell r="T183" t="str">
            <v>X</v>
          </cell>
        </row>
        <row r="184">
          <cell r="B184">
            <v>184</v>
          </cell>
          <cell r="C184" t="str">
            <v>SG14</v>
          </cell>
          <cell r="D184">
            <v>185</v>
          </cell>
          <cell r="E184" t="str">
            <v>verstärkter Rahmenendträger für Anhängerkupplung entspr. Ziff. 5.2.2 DIN 14555-3, einschließlich 1,5-facher Anhängelast für kurzzeitige Bergungseinsätze</v>
          </cell>
          <cell r="F184" t="str">
            <v>G</v>
          </cell>
          <cell r="G184" t="str">
            <v>formatiert</v>
          </cell>
          <cell r="K184">
            <v>45005</v>
          </cell>
          <cell r="O184" t="str">
            <v/>
          </cell>
          <cell r="P184" t="str">
            <v>X</v>
          </cell>
          <cell r="U184" t="str">
            <v>X</v>
          </cell>
        </row>
        <row r="185">
          <cell r="B185">
            <v>185</v>
          </cell>
          <cell r="C185" t="str">
            <v>SG14</v>
          </cell>
          <cell r="D185">
            <v>185</v>
          </cell>
          <cell r="E185" t="str">
            <v>Abschleppvorrichtung vorn und hinten</v>
          </cell>
          <cell r="F185" t="str">
            <v>G</v>
          </cell>
          <cell r="G185" t="str">
            <v>formatiert</v>
          </cell>
          <cell r="K185">
            <v>44855</v>
          </cell>
          <cell r="O185" t="str">
            <v>X</v>
          </cell>
          <cell r="P185" t="str">
            <v/>
          </cell>
        </row>
        <row r="186">
          <cell r="B186">
            <v>186</v>
          </cell>
          <cell r="C186" t="str">
            <v>SG14</v>
          </cell>
          <cell r="D186">
            <v>186</v>
          </cell>
          <cell r="E186" t="str">
            <v>Es ist als Schleppvorrichtung vorn und hinten mind. ein Befestigungspunkt (BP) vom Fahrgestellhersteller vorhanden und für folgende Kräfte freigegeben:
Vorn: für mind. 50 kN je BP
Hinten: für mind. 80 kN je BP</v>
          </cell>
          <cell r="F186" t="str">
            <v>G</v>
          </cell>
          <cell r="G186" t="str">
            <v>formatiert</v>
          </cell>
          <cell r="K186">
            <v>44855</v>
          </cell>
          <cell r="O186" t="str">
            <v/>
          </cell>
          <cell r="P186" t="str">
            <v>X</v>
          </cell>
        </row>
        <row r="187">
          <cell r="B187">
            <v>187</v>
          </cell>
          <cell r="C187" t="str">
            <v>SG14</v>
          </cell>
          <cell r="D187">
            <v>187</v>
          </cell>
          <cell r="E187" t="str">
            <v>Am Rahmen vorn und hinten je zwei Schäkel mind. 100 kN, geeignet zur Eigenbergung und gegen Verlieren gesichert.</v>
          </cell>
          <cell r="F187" t="str">
            <v>G</v>
          </cell>
          <cell r="G187" t="str">
            <v>formatiert</v>
          </cell>
          <cell r="K187">
            <v>44855</v>
          </cell>
          <cell r="O187" t="str">
            <v/>
          </cell>
          <cell r="P187" t="str">
            <v/>
          </cell>
          <cell r="Q187" t="str">
            <v>X</v>
          </cell>
          <cell r="R187" t="str">
            <v>X</v>
          </cell>
          <cell r="S187" t="str">
            <v>X</v>
          </cell>
          <cell r="T187" t="str">
            <v>X</v>
          </cell>
          <cell r="U187" t="str">
            <v>X</v>
          </cell>
        </row>
        <row r="188">
          <cell r="B188">
            <v>188</v>
          </cell>
          <cell r="C188" t="str">
            <v>SG14</v>
          </cell>
          <cell r="D188">
            <v>188</v>
          </cell>
          <cell r="E188" t="str">
            <v>Die Befestigungspunkte der Abschleppvorrichtung sind jeweils für die Gesamtmasse des Fahrzeuges freigegeben?
A) Nein = 0 Punkte
B) Ja, nur vorn oder hinten = 50 Punkte
C) Ja, vorn und hinten = 100 Punkte</v>
          </cell>
          <cell r="F188" t="str">
            <v>B</v>
          </cell>
          <cell r="G188" t="str">
            <v>Buchstabe:</v>
          </cell>
          <cell r="H188" t="str">
            <v>?</v>
          </cell>
          <cell r="I188">
            <v>100</v>
          </cell>
          <cell r="J188">
            <v>100</v>
          </cell>
          <cell r="K188">
            <v>44855</v>
          </cell>
          <cell r="M188">
            <v>134</v>
          </cell>
          <cell r="O188" t="str">
            <v>X</v>
          </cell>
        </row>
        <row r="189">
          <cell r="B189">
            <v>189</v>
          </cell>
          <cell r="C189" t="str">
            <v>SG14</v>
          </cell>
          <cell r="D189">
            <v>189</v>
          </cell>
          <cell r="E189" t="str">
            <v>Die Befestigungspunkte für die Schäkel am Fahrgestell müssen für je mind. 80 kN ausgelegt sein.</v>
          </cell>
          <cell r="F189" t="str">
            <v>G</v>
          </cell>
          <cell r="G189" t="str">
            <v>formatiert</v>
          </cell>
          <cell r="K189">
            <v>44855</v>
          </cell>
          <cell r="O189" t="str">
            <v/>
          </cell>
          <cell r="P189" t="str">
            <v/>
          </cell>
          <cell r="Q189" t="str">
            <v>X</v>
          </cell>
          <cell r="R189" t="str">
            <v>X</v>
          </cell>
          <cell r="S189" t="str">
            <v>X</v>
          </cell>
          <cell r="T189" t="str">
            <v>X</v>
          </cell>
          <cell r="U189" t="str">
            <v>X</v>
          </cell>
        </row>
        <row r="190">
          <cell r="B190">
            <v>190</v>
          </cell>
          <cell r="C190" t="str">
            <v>SG14</v>
          </cell>
          <cell r="D190">
            <v>190</v>
          </cell>
          <cell r="E190" t="str">
            <v>Die Befestigungspunkte am Fahrgestell sind vom Fahrgestell-Hersteller für mind. 100 kN freigegeben?
Nein = 0 Punkte
Ja = 100 Punkte</v>
          </cell>
          <cell r="F190" t="str">
            <v>B</v>
          </cell>
          <cell r="G190" t="str">
            <v>Ja oder Nein:</v>
          </cell>
          <cell r="H190" t="str">
            <v>?</v>
          </cell>
          <cell r="I190">
            <v>100</v>
          </cell>
          <cell r="J190">
            <v>100</v>
          </cell>
          <cell r="K190">
            <v>44855</v>
          </cell>
          <cell r="M190">
            <v>136</v>
          </cell>
          <cell r="O190" t="str">
            <v/>
          </cell>
          <cell r="P190" t="str">
            <v/>
          </cell>
          <cell r="Q190" t="str">
            <v>X</v>
          </cell>
          <cell r="R190" t="str">
            <v>X</v>
          </cell>
          <cell r="S190" t="str">
            <v>X</v>
          </cell>
          <cell r="T190" t="str">
            <v>X</v>
          </cell>
          <cell r="U190" t="str">
            <v>X</v>
          </cell>
        </row>
        <row r="191">
          <cell r="B191">
            <v>191</v>
          </cell>
          <cell r="C191" t="str">
            <v>SG14</v>
          </cell>
          <cell r="D191">
            <v>191</v>
          </cell>
          <cell r="E191" t="str">
            <v>Zum Erreichen eines größtmöglichen Überhangwinkels (&gt; 23°) ist der hintere Unterfahrschutz klappbar ausgeführt.
Nein = 0 Punkte
Ja = 200 Punkte</v>
          </cell>
          <cell r="F191" t="str">
            <v>B</v>
          </cell>
          <cell r="G191" t="str">
            <v>Ja oder Nein:</v>
          </cell>
          <cell r="H191" t="str">
            <v>?</v>
          </cell>
          <cell r="I191">
            <v>200</v>
          </cell>
          <cell r="J191">
            <v>200</v>
          </cell>
          <cell r="K191">
            <v>44855</v>
          </cell>
          <cell r="O191" t="str">
            <v/>
          </cell>
          <cell r="P191" t="str">
            <v/>
          </cell>
          <cell r="Q191" t="str">
            <v>X</v>
          </cell>
          <cell r="R191" t="str">
            <v>X</v>
          </cell>
          <cell r="U191" t="str">
            <v>X</v>
          </cell>
        </row>
        <row r="192">
          <cell r="B192">
            <v>192</v>
          </cell>
          <cell r="C192" t="str">
            <v>SG12</v>
          </cell>
          <cell r="D192" t="str">
            <v>2.9</v>
          </cell>
          <cell r="E192" t="str">
            <v>Anhängerkupplung</v>
          </cell>
          <cell r="F192" t="str">
            <v>X</v>
          </cell>
          <cell r="K192">
            <v>44855</v>
          </cell>
          <cell r="M192">
            <v>137</v>
          </cell>
          <cell r="N192" t="str">
            <v>X</v>
          </cell>
          <cell r="O192" t="str">
            <v>X</v>
          </cell>
          <cell r="P192" t="str">
            <v>X</v>
          </cell>
          <cell r="Q192" t="str">
            <v>Ü12</v>
          </cell>
          <cell r="R192" t="str">
            <v>Ü12</v>
          </cell>
          <cell r="S192" t="str">
            <v>Ü12</v>
          </cell>
          <cell r="T192" t="str">
            <v>Ü12</v>
          </cell>
          <cell r="U192" t="str">
            <v>Ü12</v>
          </cell>
          <cell r="V192" t="str">
            <v>Ü12</v>
          </cell>
          <cell r="W192" t="str">
            <v>Ü12</v>
          </cell>
          <cell r="X192" t="str">
            <v>Ü12</v>
          </cell>
          <cell r="Y192" t="str">
            <v>Ü12</v>
          </cell>
          <cell r="Z192" t="str">
            <v>Ü12</v>
          </cell>
          <cell r="AA192" t="str">
            <v>Ü12</v>
          </cell>
        </row>
        <row r="193">
          <cell r="B193">
            <v>193</v>
          </cell>
          <cell r="C193" t="str">
            <v>SG14</v>
          </cell>
          <cell r="D193">
            <v>193</v>
          </cell>
          <cell r="E193" t="str">
            <v>Anhängerkupplung ausgeführt als Wechselsystem mit Kugelkopf-Kupplung und Zugmaul
- inkl. einer Kugelkopfkupplung 50 mm und Zugmaul
- bei Erfordernis verstärkter Abschlussquerträger</v>
          </cell>
          <cell r="F193" t="str">
            <v>G</v>
          </cell>
          <cell r="G193" t="str">
            <v>formatiert</v>
          </cell>
          <cell r="K193">
            <v>44855</v>
          </cell>
          <cell r="O193" t="str">
            <v>X</v>
          </cell>
          <cell r="P193" t="str">
            <v/>
          </cell>
          <cell r="Q193" t="str">
            <v/>
          </cell>
          <cell r="R193" t="str">
            <v/>
          </cell>
          <cell r="S193" t="str">
            <v/>
          </cell>
          <cell r="T193" t="str">
            <v/>
          </cell>
        </row>
        <row r="194">
          <cell r="B194">
            <v>194</v>
          </cell>
          <cell r="C194" t="str">
            <v>SG14</v>
          </cell>
          <cell r="D194">
            <v>194</v>
          </cell>
          <cell r="E194" t="str">
            <v>Anhängerkupplung in Feuerwehrausführung lt. DIN für Anhängelasten:
ungebremst: mind. 1.500 kg
gebremst: mind. 2.000 kg</v>
          </cell>
          <cell r="F194" t="str">
            <v>G</v>
          </cell>
          <cell r="G194" t="str">
            <v>formatiert</v>
          </cell>
          <cell r="K194">
            <v>44855</v>
          </cell>
          <cell r="M194">
            <v>138</v>
          </cell>
          <cell r="O194" t="str">
            <v/>
          </cell>
          <cell r="P194" t="str">
            <v>X</v>
          </cell>
          <cell r="Q194" t="str">
            <v/>
          </cell>
          <cell r="R194" t="str">
            <v/>
          </cell>
          <cell r="S194" t="str">
            <v/>
          </cell>
          <cell r="T194" t="str">
            <v/>
          </cell>
        </row>
        <row r="195">
          <cell r="B195">
            <v>195</v>
          </cell>
          <cell r="C195" t="str">
            <v>SG14</v>
          </cell>
          <cell r="D195">
            <v>196</v>
          </cell>
          <cell r="E195" t="str">
            <v>Anhängerkupplung in Feuerwehrausführung lt. DIN für Anhängelasten:
ungebremst: mind. 1.500 kg
gebremst: mind. 3.500 kg</v>
          </cell>
          <cell r="F195" t="str">
            <v>G</v>
          </cell>
          <cell r="G195" t="str">
            <v>formatiert</v>
          </cell>
          <cell r="K195">
            <v>44855</v>
          </cell>
          <cell r="O195" t="str">
            <v/>
          </cell>
          <cell r="P195" t="str">
            <v/>
          </cell>
          <cell r="Q195" t="str">
            <v>X</v>
          </cell>
          <cell r="R195" t="str">
            <v>X</v>
          </cell>
          <cell r="S195" t="str">
            <v>X</v>
          </cell>
          <cell r="T195" t="str">
            <v>X</v>
          </cell>
        </row>
        <row r="196">
          <cell r="B196">
            <v>196</v>
          </cell>
          <cell r="C196" t="str">
            <v>SG14</v>
          </cell>
          <cell r="D196">
            <v>197</v>
          </cell>
          <cell r="E196" t="str">
            <v>Anhängerkupplung in Feuerwehrausführung lt. DIN für Anhängelasten:
ungebremst: mind. 1.500 kg
gebremst: mind. 16.000 kg; einschließlich 1,5-facher Anhängelast für kurzzeitige Bergungseinsätze</v>
          </cell>
          <cell r="F196" t="str">
            <v>G</v>
          </cell>
          <cell r="G196" t="str">
            <v>formatiert</v>
          </cell>
          <cell r="K196">
            <v>45005</v>
          </cell>
          <cell r="U196" t="str">
            <v>X</v>
          </cell>
        </row>
        <row r="197">
          <cell r="B197">
            <v>197</v>
          </cell>
          <cell r="C197" t="str">
            <v>SG14</v>
          </cell>
          <cell r="D197">
            <v>198</v>
          </cell>
          <cell r="E197" t="str">
            <v>maximale Anhängelast ungebremst:</v>
          </cell>
          <cell r="F197" t="str">
            <v>I</v>
          </cell>
          <cell r="G197" t="str">
            <v>in kg:</v>
          </cell>
          <cell r="H197">
            <v>1000</v>
          </cell>
          <cell r="K197">
            <v>44998</v>
          </cell>
          <cell r="Q197" t="str">
            <v>X</v>
          </cell>
          <cell r="R197" t="str">
            <v>X</v>
          </cell>
          <cell r="S197" t="str">
            <v>X</v>
          </cell>
          <cell r="T197" t="str">
            <v>X</v>
          </cell>
          <cell r="U197" t="str">
            <v>X</v>
          </cell>
        </row>
        <row r="198">
          <cell r="B198">
            <v>198</v>
          </cell>
          <cell r="C198" t="str">
            <v>SG14</v>
          </cell>
          <cell r="D198">
            <v>198</v>
          </cell>
          <cell r="E198" t="str">
            <v>maximale Anhängelast gebremst:</v>
          </cell>
          <cell r="F198" t="str">
            <v>I</v>
          </cell>
          <cell r="G198" t="str">
            <v>in kg:</v>
          </cell>
          <cell r="H198">
            <v>1000</v>
          </cell>
          <cell r="K198">
            <v>44998</v>
          </cell>
          <cell r="Q198" t="str">
            <v>X</v>
          </cell>
          <cell r="R198" t="str">
            <v>X</v>
          </cell>
          <cell r="S198" t="str">
            <v>X</v>
          </cell>
          <cell r="T198" t="str">
            <v>X</v>
          </cell>
          <cell r="U198" t="str">
            <v>X</v>
          </cell>
        </row>
        <row r="199">
          <cell r="B199">
            <v>199</v>
          </cell>
          <cell r="C199" t="str">
            <v>SG14</v>
          </cell>
          <cell r="D199">
            <v>199</v>
          </cell>
          <cell r="E199" t="str">
            <v>Anhängersteckdose 12 V (13-polig) fest montiert</v>
          </cell>
          <cell r="F199" t="str">
            <v>G</v>
          </cell>
          <cell r="G199" t="str">
            <v>formatiert</v>
          </cell>
          <cell r="K199">
            <v>44855</v>
          </cell>
          <cell r="O199" t="str">
            <v>X</v>
          </cell>
          <cell r="P199" t="str">
            <v>X</v>
          </cell>
          <cell r="Q199" t="str">
            <v>X</v>
          </cell>
          <cell r="R199" t="str">
            <v>X</v>
          </cell>
          <cell r="S199" t="str">
            <v>X</v>
          </cell>
          <cell r="T199" t="str">
            <v>X</v>
          </cell>
          <cell r="U199" t="str">
            <v>X</v>
          </cell>
        </row>
        <row r="200">
          <cell r="B200">
            <v>200</v>
          </cell>
          <cell r="C200" t="str">
            <v>SG14</v>
          </cell>
          <cell r="D200">
            <v>200</v>
          </cell>
          <cell r="E200" t="str">
            <v>Anhängersteckdose 12 V (7-polig) fest montiert</v>
          </cell>
          <cell r="F200" t="str">
            <v>G</v>
          </cell>
          <cell r="G200" t="str">
            <v>formatiert</v>
          </cell>
          <cell r="K200">
            <v>44855</v>
          </cell>
          <cell r="O200" t="str">
            <v>X</v>
          </cell>
          <cell r="P200" t="str">
            <v/>
          </cell>
          <cell r="Q200" t="str">
            <v/>
          </cell>
          <cell r="R200" t="str">
            <v/>
          </cell>
          <cell r="S200" t="str">
            <v/>
          </cell>
          <cell r="T200" t="str">
            <v/>
          </cell>
        </row>
        <row r="201">
          <cell r="B201">
            <v>201</v>
          </cell>
          <cell r="C201" t="str">
            <v>SG14</v>
          </cell>
          <cell r="D201">
            <v>201</v>
          </cell>
          <cell r="E201" t="str">
            <v>Anhängersteckdose 24 V (15-polig) fest montiert</v>
          </cell>
          <cell r="F201" t="str">
            <v>G</v>
          </cell>
          <cell r="G201" t="str">
            <v>formatiert</v>
          </cell>
          <cell r="K201">
            <v>44855</v>
          </cell>
          <cell r="O201" t="str">
            <v/>
          </cell>
          <cell r="P201" t="str">
            <v>X</v>
          </cell>
          <cell r="Q201" t="str">
            <v>X</v>
          </cell>
          <cell r="R201" t="str">
            <v>X</v>
          </cell>
          <cell r="S201" t="str">
            <v>X</v>
          </cell>
          <cell r="T201" t="str">
            <v>X</v>
          </cell>
          <cell r="U201" t="str">
            <v>X</v>
          </cell>
        </row>
        <row r="202">
          <cell r="B202">
            <v>202</v>
          </cell>
          <cell r="C202" t="str">
            <v>SG14</v>
          </cell>
          <cell r="D202">
            <v>202</v>
          </cell>
          <cell r="E202" t="str">
            <v>Steuerungssteckdose für ABS-gebremste Anhänger, fest montiert</v>
          </cell>
          <cell r="F202" t="str">
            <v>G</v>
          </cell>
          <cell r="G202" t="str">
            <v>formatiert</v>
          </cell>
          <cell r="K202">
            <v>45005</v>
          </cell>
          <cell r="O202" t="str">
            <v>X</v>
          </cell>
          <cell r="P202" t="str">
            <v/>
          </cell>
          <cell r="Q202" t="str">
            <v/>
          </cell>
          <cell r="R202" t="str">
            <v/>
          </cell>
          <cell r="S202" t="str">
            <v/>
          </cell>
          <cell r="T202" t="str">
            <v/>
          </cell>
          <cell r="U202" t="str">
            <v>X</v>
          </cell>
        </row>
        <row r="203">
          <cell r="B203">
            <v>203</v>
          </cell>
          <cell r="C203" t="str">
            <v>SG12</v>
          </cell>
          <cell r="D203" t="str">
            <v>2.10</v>
          </cell>
          <cell r="E203" t="str">
            <v xml:space="preserve">Kabine </v>
          </cell>
          <cell r="F203" t="str">
            <v>X</v>
          </cell>
          <cell r="K203">
            <v>44855</v>
          </cell>
          <cell r="N203" t="str">
            <v>X</v>
          </cell>
          <cell r="O203" t="str">
            <v>X</v>
          </cell>
          <cell r="P203" t="str">
            <v>X</v>
          </cell>
          <cell r="Q203" t="str">
            <v>Ü12</v>
          </cell>
          <cell r="R203" t="str">
            <v>Ü12</v>
          </cell>
          <cell r="S203" t="str">
            <v>Ü12</v>
          </cell>
          <cell r="T203" t="str">
            <v>Ü12</v>
          </cell>
          <cell r="U203" t="str">
            <v>Ü12</v>
          </cell>
          <cell r="V203" t="str">
            <v>Ü12</v>
          </cell>
          <cell r="W203" t="str">
            <v>Ü12</v>
          </cell>
          <cell r="X203" t="str">
            <v>Ü12</v>
          </cell>
          <cell r="Y203" t="str">
            <v>Ü12</v>
          </cell>
          <cell r="Z203" t="str">
            <v>Ü12</v>
          </cell>
          <cell r="AA203" t="str">
            <v>Ü12</v>
          </cell>
        </row>
        <row r="204">
          <cell r="B204">
            <v>204</v>
          </cell>
          <cell r="C204" t="str">
            <v>SG14</v>
          </cell>
          <cell r="D204">
            <v>204</v>
          </cell>
          <cell r="E204" t="str">
            <v>Nach ECE-R29/3 zertifizierte, schall- und wärmeisolierte Sicherheitskabine für eine Truppbesatzung 1/2, alle Türen mit mind. 80° Öffnungswinkel.</v>
          </cell>
          <cell r="F204" t="str">
            <v>G</v>
          </cell>
          <cell r="G204" t="str">
            <v>N04 = Beschreibung beifügen!</v>
          </cell>
          <cell r="K204">
            <v>45005</v>
          </cell>
          <cell r="O204" t="str">
            <v/>
          </cell>
          <cell r="P204" t="str">
            <v>X</v>
          </cell>
          <cell r="Q204" t="str">
            <v/>
          </cell>
          <cell r="R204" t="str">
            <v/>
          </cell>
          <cell r="S204" t="str">
            <v/>
          </cell>
          <cell r="T204" t="str">
            <v/>
          </cell>
          <cell r="U204" t="str">
            <v>X</v>
          </cell>
        </row>
        <row r="205">
          <cell r="B205">
            <v>205</v>
          </cell>
          <cell r="C205" t="str">
            <v>SG14</v>
          </cell>
          <cell r="D205">
            <v>205</v>
          </cell>
          <cell r="E205" t="str">
            <v>Schall- und wärmeisolierte Sicherheitskabine für eine Staffelbesatzung 1/5, alle Türen mit mind. 80° Öffnungswinkel</v>
          </cell>
          <cell r="F205" t="str">
            <v>G</v>
          </cell>
          <cell r="G205" t="str">
            <v>N04 = Beschreibung beifügen!</v>
          </cell>
          <cell r="K205">
            <v>44855</v>
          </cell>
          <cell r="O205" t="str">
            <v/>
          </cell>
          <cell r="P205" t="str">
            <v>X</v>
          </cell>
          <cell r="Q205" t="str">
            <v/>
          </cell>
          <cell r="R205" t="str">
            <v/>
          </cell>
          <cell r="S205" t="str">
            <v/>
          </cell>
          <cell r="T205" t="str">
            <v/>
          </cell>
        </row>
        <row r="206">
          <cell r="B206">
            <v>206</v>
          </cell>
          <cell r="C206" t="str">
            <v>SG14</v>
          </cell>
          <cell r="D206">
            <v>206</v>
          </cell>
          <cell r="E206" t="str">
            <v>Schall- und wärmeisolierte Sicherheitskabine für eine Staffelbesatzung 1/5, Sitzanordnung 2/4, alle Türen mit mind. 80° Öffnungswinkel.</v>
          </cell>
          <cell r="F206" t="str">
            <v>G</v>
          </cell>
          <cell r="G206" t="str">
            <v>N04 = Beschreibung beifügen!</v>
          </cell>
          <cell r="K206">
            <v>44855</v>
          </cell>
          <cell r="O206" t="str">
            <v/>
          </cell>
          <cell r="P206" t="str">
            <v/>
          </cell>
          <cell r="Q206" t="str">
            <v/>
          </cell>
          <cell r="R206" t="str">
            <v/>
          </cell>
          <cell r="S206" t="str">
            <v/>
          </cell>
          <cell r="T206" t="str">
            <v/>
          </cell>
        </row>
        <row r="207">
          <cell r="B207">
            <v>207</v>
          </cell>
          <cell r="C207" t="str">
            <v>SG14</v>
          </cell>
          <cell r="D207">
            <v>207</v>
          </cell>
          <cell r="E207" t="str">
            <v>Schall- und wärmeisolierte Sicherheitskabine für eine Staffelbesatzung 1/5, Sitzanordnung 2/2/2, alle Türen mit mind. 80° Öffnungswinkel.</v>
          </cell>
          <cell r="F207" t="str">
            <v>G</v>
          </cell>
          <cell r="G207" t="str">
            <v>N04 = Beschreibung beifügen!</v>
          </cell>
          <cell r="K207">
            <v>44855</v>
          </cell>
          <cell r="O207" t="str">
            <v/>
          </cell>
          <cell r="P207" t="str">
            <v/>
          </cell>
          <cell r="Q207" t="str">
            <v/>
          </cell>
          <cell r="R207" t="str">
            <v/>
          </cell>
          <cell r="S207" t="str">
            <v/>
          </cell>
          <cell r="T207" t="str">
            <v/>
          </cell>
        </row>
        <row r="208">
          <cell r="B208">
            <v>208</v>
          </cell>
          <cell r="C208" t="str">
            <v>SG14</v>
          </cell>
          <cell r="D208">
            <v>208</v>
          </cell>
          <cell r="E208" t="str">
            <v>Schall- und wärmeisolierte Sicherheitskabine für eine Gruppenbesatzung 1/8, Sitzanordnung 2/3/4, alle Türen mit mind. 80° Öffnungswinkel.</v>
          </cell>
          <cell r="F208" t="str">
            <v>G</v>
          </cell>
          <cell r="G208" t="str">
            <v>N04 = Beschreibung beifügen!</v>
          </cell>
          <cell r="K208">
            <v>44855</v>
          </cell>
          <cell r="L208" t="str">
            <v>bei Straßenfahrgestell "G", ansonsten "B"</v>
          </cell>
          <cell r="O208" t="str">
            <v/>
          </cell>
          <cell r="P208" t="str">
            <v/>
          </cell>
          <cell r="Q208" t="str">
            <v/>
          </cell>
          <cell r="R208" t="str">
            <v/>
          </cell>
          <cell r="S208" t="str">
            <v/>
          </cell>
          <cell r="T208" t="str">
            <v/>
          </cell>
        </row>
        <row r="209">
          <cell r="B209">
            <v>209</v>
          </cell>
          <cell r="C209" t="str">
            <v>SG14</v>
          </cell>
          <cell r="D209">
            <v>209</v>
          </cell>
          <cell r="E209" t="str">
            <v>Nach ECE-R29 zertifizierte, schall- und wärmeisolierte Sicherheitskabine, bestehend aus Fahrerraum (FR) und Mannschaftstraum (MR):
- für eine Gruppenbesatzung 1/8,
- Sitzanordnung 2/3/4,
- alle Türen mit mind. 80° Öffnungswinkel</v>
          </cell>
          <cell r="F209" t="str">
            <v>G</v>
          </cell>
          <cell r="G209" t="str">
            <v>N04 = Beschreibung beifügen!</v>
          </cell>
          <cell r="K209">
            <v>44972</v>
          </cell>
          <cell r="L209" t="str">
            <v>bei Straßenfahrgestell "G", ansonsten "B"</v>
          </cell>
          <cell r="O209" t="str">
            <v/>
          </cell>
          <cell r="P209" t="str">
            <v/>
          </cell>
          <cell r="Q209" t="str">
            <v>X</v>
          </cell>
          <cell r="R209" t="str">
            <v>X</v>
          </cell>
          <cell r="S209" t="str">
            <v>X</v>
          </cell>
          <cell r="T209" t="str">
            <v>X</v>
          </cell>
        </row>
        <row r="210">
          <cell r="B210">
            <v>210</v>
          </cell>
          <cell r="C210" t="str">
            <v>SG14</v>
          </cell>
          <cell r="D210">
            <v>210</v>
          </cell>
          <cell r="E210" t="str">
            <v>Die Kabine (FR+MR) ist nach ECE R29 zertifiziert?
Nein = 0 Punkte
Ja = 300 Punkte</v>
          </cell>
          <cell r="F210" t="str">
            <v>B</v>
          </cell>
          <cell r="G210" t="str">
            <v>Ja oder Nein:</v>
          </cell>
          <cell r="H210" t="str">
            <v>?</v>
          </cell>
          <cell r="I210">
            <v>300</v>
          </cell>
          <cell r="J210">
            <v>300</v>
          </cell>
          <cell r="K210">
            <v>44855</v>
          </cell>
          <cell r="O210" t="str">
            <v>X</v>
          </cell>
          <cell r="P210" t="str">
            <v>X</v>
          </cell>
          <cell r="Q210" t="str">
            <v/>
          </cell>
          <cell r="R210" t="str">
            <v/>
          </cell>
          <cell r="S210" t="str">
            <v/>
          </cell>
          <cell r="T210" t="str">
            <v/>
          </cell>
        </row>
        <row r="211">
          <cell r="B211">
            <v>211</v>
          </cell>
          <cell r="C211" t="str">
            <v>SG14</v>
          </cell>
          <cell r="D211">
            <v>211</v>
          </cell>
          <cell r="E211" t="str">
            <v>Die gesamte Kabine (FR+MR) hat eine aktuelle ECE R-29/3 Zertifizierung?
Nein = 0 Punkte
Ja = 200 Punkte</v>
          </cell>
          <cell r="F211" t="str">
            <v>B</v>
          </cell>
          <cell r="G211" t="str">
            <v>Ja oder Nein:</v>
          </cell>
          <cell r="H211" t="str">
            <v>?</v>
          </cell>
          <cell r="I211">
            <v>200</v>
          </cell>
          <cell r="J211">
            <v>200</v>
          </cell>
          <cell r="K211">
            <v>44855</v>
          </cell>
          <cell r="O211" t="str">
            <v/>
          </cell>
          <cell r="P211" t="str">
            <v/>
          </cell>
          <cell r="Q211" t="str">
            <v>X</v>
          </cell>
          <cell r="R211" t="str">
            <v>X</v>
          </cell>
          <cell r="S211" t="str">
            <v>X</v>
          </cell>
          <cell r="T211" t="str">
            <v>X</v>
          </cell>
        </row>
        <row r="212">
          <cell r="B212">
            <v>212</v>
          </cell>
          <cell r="C212" t="str">
            <v>SG14</v>
          </cell>
          <cell r="D212">
            <v>212</v>
          </cell>
          <cell r="E212" t="str">
            <v>Die Kabine (FR+MR) ist nach ECE-R29-03 zertifiziert?
A) Nein = 0 Punkte
B) Ja, FR oder MR = 200 Punkte
C) Ja, FR und MR = 400 Punkte</v>
          </cell>
          <cell r="F212" t="str">
            <v>B</v>
          </cell>
          <cell r="G212" t="str">
            <v>Ja oder Nein:</v>
          </cell>
          <cell r="H212" t="str">
            <v>?</v>
          </cell>
          <cell r="I212">
            <v>400</v>
          </cell>
          <cell r="J212">
            <v>400</v>
          </cell>
          <cell r="K212">
            <v>44855</v>
          </cell>
          <cell r="O212" t="str">
            <v/>
          </cell>
          <cell r="P212" t="str">
            <v/>
          </cell>
          <cell r="Q212" t="str">
            <v/>
          </cell>
          <cell r="R212" t="str">
            <v/>
          </cell>
          <cell r="T212" t="str">
            <v/>
          </cell>
        </row>
        <row r="213">
          <cell r="B213">
            <v>213</v>
          </cell>
          <cell r="C213" t="str">
            <v>SG14</v>
          </cell>
          <cell r="D213">
            <v>213</v>
          </cell>
          <cell r="E213" t="str">
            <v>Die Sitzanordnung in der Kabine wird wie folgt angeboten:
A) 2/4 bei PA im Aufbau = 0 Punkte
B) 2/2/2 mit PA im Aufbau = 200 Punkte
C) 2/2/2 mit PA im MR = 500 Punkte</v>
          </cell>
          <cell r="F213" t="str">
            <v>B</v>
          </cell>
          <cell r="G213" t="str">
            <v>Buchstabe:</v>
          </cell>
          <cell r="H213" t="str">
            <v>?</v>
          </cell>
          <cell r="I213">
            <v>500</v>
          </cell>
          <cell r="J213">
            <v>500</v>
          </cell>
          <cell r="K213">
            <v>44855</v>
          </cell>
          <cell r="O213" t="str">
            <v/>
          </cell>
          <cell r="P213" t="str">
            <v>X</v>
          </cell>
          <cell r="Q213" t="str">
            <v/>
          </cell>
          <cell r="R213" t="str">
            <v/>
          </cell>
          <cell r="S213" t="str">
            <v/>
          </cell>
          <cell r="T213" t="str">
            <v/>
          </cell>
        </row>
        <row r="214">
          <cell r="B214">
            <v>214</v>
          </cell>
          <cell r="C214" t="str">
            <v>SG14</v>
          </cell>
          <cell r="D214">
            <v>214</v>
          </cell>
          <cell r="E214" t="str">
            <v>Der Mannschaftsraum (MR) ist kraft- und formschlüssig mit dem Fahrerraum verbunden (Einmodulbauweise) und kippt mittels verstärkter Kippvorrichtung mit nach vorn?
Nein = 0 Punkte
Ja = 400 Punkte</v>
          </cell>
          <cell r="F214" t="str">
            <v>B</v>
          </cell>
          <cell r="G214" t="str">
            <v>Ja oder Nein:</v>
          </cell>
          <cell r="H214" t="str">
            <v>?</v>
          </cell>
          <cell r="I214">
            <v>400</v>
          </cell>
          <cell r="J214">
            <v>400</v>
          </cell>
          <cell r="K214">
            <v>44984</v>
          </cell>
          <cell r="O214" t="str">
            <v/>
          </cell>
          <cell r="P214" t="str">
            <v/>
          </cell>
          <cell r="Q214" t="str">
            <v>X</v>
          </cell>
          <cell r="R214" t="str">
            <v>X</v>
          </cell>
          <cell r="S214" t="str">
            <v>X</v>
          </cell>
          <cell r="T214" t="str">
            <v>X</v>
          </cell>
        </row>
        <row r="215">
          <cell r="B215">
            <v>215</v>
          </cell>
          <cell r="C215" t="str">
            <v>SG14</v>
          </cell>
          <cell r="D215">
            <v>215</v>
          </cell>
          <cell r="E215" t="str">
            <v>Der Mannschaftsraum ist als separates Kabinenmodul auf dem Fahrgestellrahmen schwingungsgedämpft gelagert und formschlüssig mit der kippbaren Fahrerkabine verbunden?
Nein = 0 Punkte
Ja = 200 Punkte</v>
          </cell>
          <cell r="F215" t="str">
            <v>B</v>
          </cell>
          <cell r="G215" t="str">
            <v>Ja oder Nein:</v>
          </cell>
          <cell r="H215" t="str">
            <v>?</v>
          </cell>
          <cell r="I215">
            <v>200</v>
          </cell>
          <cell r="J215">
            <v>200</v>
          </cell>
          <cell r="K215">
            <v>44855</v>
          </cell>
          <cell r="O215" t="str">
            <v/>
          </cell>
          <cell r="P215" t="str">
            <v/>
          </cell>
          <cell r="Q215" t="str">
            <v>X</v>
          </cell>
          <cell r="R215" t="str">
            <v>X</v>
          </cell>
          <cell r="S215" t="str">
            <v>X</v>
          </cell>
          <cell r="T215" t="str">
            <v>X</v>
          </cell>
        </row>
        <row r="216">
          <cell r="B216">
            <v>216</v>
          </cell>
          <cell r="C216" t="str">
            <v>SG14</v>
          </cell>
          <cell r="D216">
            <v>216</v>
          </cell>
          <cell r="E216" t="str">
            <v>Der Mannschaftsraum (MR) ist :
A) mit im Aufbau integriert = 0 Punkte
B) als separates Modul auf dem Fahrgestellrahmen gelagert = 200 Punkte
C) kraft- und formschlüssig mit dem Fahrerraum verbunden (Einmodulbauweise) und kippt mittels verstärkter Kippvorrichtung mit nach vorn = 500 Punkte</v>
          </cell>
          <cell r="F216" t="str">
            <v>B</v>
          </cell>
          <cell r="G216" t="str">
            <v>Buchstabe:</v>
          </cell>
          <cell r="H216" t="str">
            <v>?</v>
          </cell>
          <cell r="I216">
            <v>500</v>
          </cell>
          <cell r="J216">
            <v>500</v>
          </cell>
          <cell r="K216">
            <v>44855</v>
          </cell>
          <cell r="O216" t="str">
            <v/>
          </cell>
          <cell r="P216" t="str">
            <v>X</v>
          </cell>
          <cell r="Q216" t="str">
            <v/>
          </cell>
          <cell r="R216" t="str">
            <v/>
          </cell>
          <cell r="S216" t="str">
            <v/>
          </cell>
          <cell r="T216" t="str">
            <v/>
          </cell>
        </row>
        <row r="217">
          <cell r="B217">
            <v>217</v>
          </cell>
          <cell r="C217" t="str">
            <v>SG14</v>
          </cell>
          <cell r="D217">
            <v>217</v>
          </cell>
          <cell r="E217" t="str">
            <v>hydraulische Kippvorrichtung mit Rückfallsicherung in Endlage der Kippstellung (ohne zusätzlichen Montageaufwand kippbar)</v>
          </cell>
          <cell r="F217" t="str">
            <v>G</v>
          </cell>
          <cell r="G217" t="str">
            <v>formatiert</v>
          </cell>
          <cell r="K217">
            <v>44855</v>
          </cell>
          <cell r="O217" t="str">
            <v/>
          </cell>
          <cell r="P217" t="str">
            <v>X</v>
          </cell>
          <cell r="Q217" t="str">
            <v/>
          </cell>
          <cell r="R217" t="str">
            <v/>
          </cell>
          <cell r="S217" t="str">
            <v/>
          </cell>
          <cell r="U217" t="str">
            <v>X</v>
          </cell>
        </row>
        <row r="218">
          <cell r="B218">
            <v>218</v>
          </cell>
          <cell r="C218" t="str">
            <v>SG14</v>
          </cell>
          <cell r="D218">
            <v>218</v>
          </cell>
          <cell r="E218" t="str">
            <v>hydraulische Kippvorrichtung mit mechanischer Sicherung in Kippstellung:
- ohne zusätzlichen Montageaufwand kippbar,
- in verstärkter Ausführung bei Einmodulbauweise der Kabine</v>
          </cell>
          <cell r="F218" t="str">
            <v>G</v>
          </cell>
          <cell r="G218" t="str">
            <v>formatiert</v>
          </cell>
          <cell r="K218">
            <v>44855</v>
          </cell>
          <cell r="O218" t="str">
            <v/>
          </cell>
          <cell r="P218" t="str">
            <v/>
          </cell>
          <cell r="Q218" t="str">
            <v>X</v>
          </cell>
          <cell r="R218" t="str">
            <v>X</v>
          </cell>
          <cell r="S218" t="str">
            <v>X</v>
          </cell>
          <cell r="T218" t="str">
            <v>X</v>
          </cell>
        </row>
        <row r="219">
          <cell r="B219">
            <v>219</v>
          </cell>
          <cell r="C219" t="str">
            <v>SG14</v>
          </cell>
          <cell r="D219">
            <v>219</v>
          </cell>
          <cell r="E219" t="str">
            <v>Die Kippvorrichtung der Kabine wird in elektro-hydraulischer Ausführung geliefert?
Nein = 0 Punkte
Ja = 200 Punkte</v>
          </cell>
          <cell r="F219" t="str">
            <v>B</v>
          </cell>
          <cell r="G219" t="str">
            <v>Ja oder Nein:</v>
          </cell>
          <cell r="H219" t="str">
            <v>?</v>
          </cell>
          <cell r="I219">
            <v>200</v>
          </cell>
          <cell r="J219">
            <v>200</v>
          </cell>
          <cell r="K219">
            <v>44855</v>
          </cell>
          <cell r="O219" t="str">
            <v/>
          </cell>
          <cell r="P219" t="str">
            <v/>
          </cell>
          <cell r="Q219" t="str">
            <v>X</v>
          </cell>
          <cell r="R219" t="str">
            <v>X</v>
          </cell>
          <cell r="S219" t="str">
            <v>X</v>
          </cell>
          <cell r="T219" t="str">
            <v>X</v>
          </cell>
          <cell r="U219" t="str">
            <v>X</v>
          </cell>
        </row>
        <row r="220">
          <cell r="B220">
            <v>220</v>
          </cell>
          <cell r="C220" t="str">
            <v>SG14</v>
          </cell>
          <cell r="D220">
            <v>220</v>
          </cell>
          <cell r="E220" t="str">
            <v xml:space="preserve">Die Kommunikationsöffnung zwischen FR und MR ist mit folgenden Mindestmaßen auszuführen:
Breite: mind 1.000 mm
Höhe: mind. 300 mm  </v>
          </cell>
          <cell r="F220" t="str">
            <v>G</v>
          </cell>
          <cell r="G220" t="str">
            <v>formatiert</v>
          </cell>
          <cell r="K220">
            <v>44972</v>
          </cell>
          <cell r="O220" t="str">
            <v/>
          </cell>
          <cell r="P220" t="str">
            <v>X</v>
          </cell>
          <cell r="Q220" t="str">
            <v>X</v>
          </cell>
          <cell r="R220" t="str">
            <v>X</v>
          </cell>
          <cell r="S220" t="str">
            <v>X</v>
          </cell>
          <cell r="T220" t="str">
            <v>X</v>
          </cell>
        </row>
        <row r="221">
          <cell r="B221">
            <v>221</v>
          </cell>
          <cell r="C221" t="str">
            <v>SG14</v>
          </cell>
          <cell r="D221">
            <v>221</v>
          </cell>
          <cell r="E221" t="str">
            <v>Die Fläche der Kommunikationsöffnung (Breite x Höhe) beträgt mind. 0,3 m²:
A) ≥ 0,3 m² = 0 Punkte
B) ≥ 0,6 m² = 100 Punkte
C) ≥ 1,0 m² = 200 Punkte
D) ≥ 1,4 m² = 400 Punkte</v>
          </cell>
          <cell r="F221" t="str">
            <v>B</v>
          </cell>
          <cell r="G221" t="str">
            <v>Buchstabe:</v>
          </cell>
          <cell r="H221" t="str">
            <v>?</v>
          </cell>
          <cell r="I221">
            <v>400</v>
          </cell>
          <cell r="J221">
            <v>400</v>
          </cell>
          <cell r="K221">
            <v>44855</v>
          </cell>
          <cell r="O221" t="str">
            <v/>
          </cell>
          <cell r="P221" t="str">
            <v>X</v>
          </cell>
          <cell r="Q221" t="str">
            <v/>
          </cell>
          <cell r="R221" t="str">
            <v/>
          </cell>
          <cell r="S221" t="str">
            <v/>
          </cell>
          <cell r="T221" t="str">
            <v/>
          </cell>
        </row>
        <row r="222">
          <cell r="B222">
            <v>222</v>
          </cell>
          <cell r="C222" t="str">
            <v>SG14</v>
          </cell>
          <cell r="D222">
            <v>222</v>
          </cell>
          <cell r="E222" t="str">
            <v>Die Gruppenkabine hat durch die Einmodulbauweise keine Trennwand zwischen FR + MR?
Nein = 0 Punkte
Ja = 400 Punkte</v>
          </cell>
          <cell r="F222" t="str">
            <v>B</v>
          </cell>
          <cell r="G222" t="str">
            <v>Ja oder Nein:</v>
          </cell>
          <cell r="H222" t="str">
            <v>?</v>
          </cell>
          <cell r="I222">
            <v>400</v>
          </cell>
          <cell r="J222">
            <v>400</v>
          </cell>
          <cell r="K222">
            <v>44972</v>
          </cell>
          <cell r="O222" t="str">
            <v/>
          </cell>
          <cell r="P222" t="str">
            <v/>
          </cell>
          <cell r="Q222" t="str">
            <v>X</v>
          </cell>
          <cell r="R222" t="str">
            <v>X</v>
          </cell>
          <cell r="S222" t="str">
            <v>X</v>
          </cell>
          <cell r="T222" t="str">
            <v>X</v>
          </cell>
        </row>
        <row r="223">
          <cell r="B223">
            <v>223</v>
          </cell>
          <cell r="C223" t="str">
            <v>SG14</v>
          </cell>
          <cell r="D223">
            <v>223</v>
          </cell>
          <cell r="E223" t="str">
            <v>Ist die Kommunikationsöffnung kleiner als 1,0 m², so ist die Kommunikation durch Mikrofon am Beifahrersitz und zwei Lautsprecher im Mannschaftsraum zu gewährleisten.</v>
          </cell>
          <cell r="F223" t="str">
            <v>G</v>
          </cell>
          <cell r="G223" t="str">
            <v>formatiert</v>
          </cell>
          <cell r="K223">
            <v>44855</v>
          </cell>
          <cell r="O223" t="str">
            <v/>
          </cell>
          <cell r="P223" t="str">
            <v/>
          </cell>
          <cell r="Q223" t="str">
            <v/>
          </cell>
          <cell r="R223" t="str">
            <v/>
          </cell>
          <cell r="T223" t="str">
            <v/>
          </cell>
        </row>
        <row r="224">
          <cell r="B224">
            <v>224</v>
          </cell>
          <cell r="C224" t="str">
            <v>SG14</v>
          </cell>
          <cell r="D224">
            <v>224</v>
          </cell>
          <cell r="E224" t="str">
            <v>Aufstiege links und rechts über Trittstufen mit einer mind. 300 mm breiten und 150 mm tiefen Auftrittsfläche. Der seitliche Versatz zwischen den einzelnen Stufen beträgt mehr als 150 mm (Treppenform).</v>
          </cell>
          <cell r="F224" t="str">
            <v>G</v>
          </cell>
          <cell r="G224" t="str">
            <v>formatiert</v>
          </cell>
          <cell r="K224">
            <v>44887</v>
          </cell>
          <cell r="O224" t="str">
            <v/>
          </cell>
          <cell r="P224" t="str">
            <v>X</v>
          </cell>
          <cell r="Q224" t="str">
            <v>X</v>
          </cell>
          <cell r="R224" t="str">
            <v>X</v>
          </cell>
          <cell r="S224" t="str">
            <v>X</v>
          </cell>
          <cell r="T224" t="str">
            <v>X</v>
          </cell>
        </row>
        <row r="225">
          <cell r="B225">
            <v>225</v>
          </cell>
          <cell r="C225" t="str">
            <v>SG14</v>
          </cell>
          <cell r="D225">
            <v>225</v>
          </cell>
          <cell r="E225" t="str">
            <v>Die Auftrittsflächen der Aufstiege links und rechts haben eine Tiefe von mind. 200 mm ?
Nein = 0 Punkte
Ja = 100 Punkte</v>
          </cell>
          <cell r="F225" t="str">
            <v>B</v>
          </cell>
          <cell r="G225" t="str">
            <v>Ja oder Nein:</v>
          </cell>
          <cell r="H225" t="str">
            <v>?</v>
          </cell>
          <cell r="I225">
            <v>100</v>
          </cell>
          <cell r="J225">
            <v>100</v>
          </cell>
          <cell r="K225">
            <v>44855</v>
          </cell>
          <cell r="O225" t="str">
            <v/>
          </cell>
          <cell r="P225" t="str">
            <v>X</v>
          </cell>
          <cell r="Q225" t="str">
            <v>X</v>
          </cell>
          <cell r="R225" t="str">
            <v>X</v>
          </cell>
          <cell r="S225" t="str">
            <v>X</v>
          </cell>
          <cell r="T225" t="str">
            <v>X</v>
          </cell>
        </row>
        <row r="226">
          <cell r="B226">
            <v>226</v>
          </cell>
          <cell r="C226" t="str">
            <v>SG14</v>
          </cell>
          <cell r="D226">
            <v>226</v>
          </cell>
          <cell r="E226" t="str">
            <v>Die Gesamtbreite aller Trittstufen entsprechen mind. 75% der lichten Türbreite zum Mannschaftsraum?
Nein = 0 Punkte
Ja = 100 Punkte</v>
          </cell>
          <cell r="F226" t="str">
            <v>B</v>
          </cell>
          <cell r="G226" t="str">
            <v>Ja oder Nein:</v>
          </cell>
          <cell r="H226" t="str">
            <v>?</v>
          </cell>
          <cell r="I226">
            <v>100</v>
          </cell>
          <cell r="J226">
            <v>100</v>
          </cell>
          <cell r="K226">
            <v>44855</v>
          </cell>
          <cell r="O226" t="str">
            <v/>
          </cell>
          <cell r="P226" t="str">
            <v/>
          </cell>
          <cell r="Q226" t="str">
            <v/>
          </cell>
          <cell r="R226" t="str">
            <v/>
          </cell>
          <cell r="S226" t="str">
            <v/>
          </cell>
          <cell r="T226" t="str">
            <v/>
          </cell>
        </row>
        <row r="227">
          <cell r="B227">
            <v>227</v>
          </cell>
          <cell r="C227" t="str">
            <v>SG14</v>
          </cell>
          <cell r="D227">
            <v>227</v>
          </cell>
          <cell r="E227" t="str">
            <v>Die Gesamtbreite der Trittstufen ist gleich der lichten Durchgangsbreite zum Mannschaftsraum?
Nein = 0 Punkte
Ja = 100 Punkte</v>
          </cell>
          <cell r="F227" t="str">
            <v>B</v>
          </cell>
          <cell r="G227" t="str">
            <v>Ja oder Nein:</v>
          </cell>
          <cell r="H227" t="str">
            <v>?</v>
          </cell>
          <cell r="I227">
            <v>100</v>
          </cell>
          <cell r="J227">
            <v>100</v>
          </cell>
          <cell r="K227">
            <v>44855</v>
          </cell>
          <cell r="O227" t="str">
            <v/>
          </cell>
          <cell r="P227" t="str">
            <v>X</v>
          </cell>
          <cell r="Q227" t="str">
            <v>X</v>
          </cell>
          <cell r="R227" t="str">
            <v>X</v>
          </cell>
          <cell r="S227" t="str">
            <v>X</v>
          </cell>
          <cell r="T227" t="str">
            <v>X</v>
          </cell>
        </row>
        <row r="228">
          <cell r="B228">
            <v>228</v>
          </cell>
          <cell r="C228" t="str">
            <v>SG14</v>
          </cell>
          <cell r="D228">
            <v>228</v>
          </cell>
          <cell r="E228" t="str">
            <v>Die Aufstiege bestehen aus mind. drei vollwertigen Trittstufen (ohne MR-Boden)?
Nein = 0 Punkte
Ja = 100 Punkte</v>
          </cell>
          <cell r="F228" t="str">
            <v>B</v>
          </cell>
          <cell r="G228" t="str">
            <v>Ja oder Nein:</v>
          </cell>
          <cell r="H228" t="str">
            <v>?</v>
          </cell>
          <cell r="I228">
            <v>100</v>
          </cell>
          <cell r="J228">
            <v>100</v>
          </cell>
          <cell r="K228">
            <v>44855</v>
          </cell>
          <cell r="O228" t="str">
            <v/>
          </cell>
          <cell r="P228" t="str">
            <v/>
          </cell>
          <cell r="Q228" t="str">
            <v>X</v>
          </cell>
          <cell r="R228" t="str">
            <v>X</v>
          </cell>
          <cell r="S228" t="str">
            <v>X</v>
          </cell>
          <cell r="T228" t="str">
            <v>X</v>
          </cell>
        </row>
        <row r="229">
          <cell r="B229">
            <v>229</v>
          </cell>
          <cell r="C229" t="str">
            <v>SG14</v>
          </cell>
          <cell r="D229">
            <v>229</v>
          </cell>
          <cell r="E229" t="str">
            <v>Beleuchtung der Trittstufen zur Kabine, geschaltet über Türkontaktschalter</v>
          </cell>
          <cell r="F229" t="str">
            <v>G</v>
          </cell>
          <cell r="G229" t="str">
            <v>formatiert</v>
          </cell>
          <cell r="K229">
            <v>44855</v>
          </cell>
          <cell r="O229" t="str">
            <v>X</v>
          </cell>
          <cell r="P229" t="str">
            <v>X</v>
          </cell>
          <cell r="Q229" t="str">
            <v>X</v>
          </cell>
          <cell r="R229" t="str">
            <v>X</v>
          </cell>
          <cell r="S229" t="str">
            <v>X</v>
          </cell>
          <cell r="T229" t="str">
            <v>X</v>
          </cell>
          <cell r="U229" t="str">
            <v>X</v>
          </cell>
        </row>
        <row r="230">
          <cell r="B230">
            <v>230</v>
          </cell>
          <cell r="C230" t="str">
            <v>SG14</v>
          </cell>
          <cell r="D230">
            <v>230</v>
          </cell>
          <cell r="E230" t="str">
            <v>alle Schlösser der Kabine gleichschließend</v>
          </cell>
          <cell r="F230" t="str">
            <v>G</v>
          </cell>
          <cell r="G230" t="str">
            <v>formatiert</v>
          </cell>
          <cell r="K230">
            <v>44855</v>
          </cell>
          <cell r="O230" t="str">
            <v>X</v>
          </cell>
          <cell r="P230" t="str">
            <v>X</v>
          </cell>
          <cell r="Q230" t="str">
            <v>X</v>
          </cell>
          <cell r="R230" t="str">
            <v>X</v>
          </cell>
          <cell r="S230" t="str">
            <v>X</v>
          </cell>
          <cell r="T230" t="str">
            <v>X</v>
          </cell>
          <cell r="U230" t="str">
            <v>X</v>
          </cell>
        </row>
        <row r="231">
          <cell r="B231">
            <v>231</v>
          </cell>
          <cell r="C231" t="str">
            <v>SG14</v>
          </cell>
          <cell r="D231">
            <v>231</v>
          </cell>
          <cell r="E231" t="str">
            <v>Zentralverriegelung für alle Türen der Kabine?
Nein = 0 Punkte
Ja = 100 Punkte</v>
          </cell>
          <cell r="F231" t="str">
            <v>B</v>
          </cell>
          <cell r="G231" t="str">
            <v>Ja oder Nein:</v>
          </cell>
          <cell r="H231" t="str">
            <v>?</v>
          </cell>
          <cell r="I231">
            <v>100</v>
          </cell>
          <cell r="K231">
            <v>44855</v>
          </cell>
          <cell r="O231" t="str">
            <v>X</v>
          </cell>
          <cell r="P231" t="str">
            <v>X</v>
          </cell>
          <cell r="Q231" t="str">
            <v/>
          </cell>
          <cell r="R231" t="str">
            <v/>
          </cell>
          <cell r="S231" t="str">
            <v>X</v>
          </cell>
          <cell r="T231" t="str">
            <v>X</v>
          </cell>
          <cell r="U231" t="str">
            <v>X</v>
          </cell>
        </row>
        <row r="232">
          <cell r="B232">
            <v>232</v>
          </cell>
          <cell r="C232" t="str">
            <v>SG14</v>
          </cell>
          <cell r="D232">
            <v>232</v>
          </cell>
          <cell r="E232" t="str">
            <v>Innenraumhöhe zwischen zweiter und dritter Sitzreihe mind. 1.500 mm</v>
          </cell>
          <cell r="F232" t="str">
            <v>G</v>
          </cell>
          <cell r="G232" t="str">
            <v>formatiert</v>
          </cell>
          <cell r="K232">
            <v>44855</v>
          </cell>
          <cell r="O232" t="str">
            <v/>
          </cell>
          <cell r="P232" t="str">
            <v>X</v>
          </cell>
          <cell r="Q232" t="str">
            <v/>
          </cell>
          <cell r="R232" t="str">
            <v/>
          </cell>
          <cell r="T232" t="str">
            <v/>
          </cell>
        </row>
        <row r="233">
          <cell r="B233">
            <v>233</v>
          </cell>
          <cell r="C233" t="str">
            <v>SG14</v>
          </cell>
          <cell r="D233">
            <v>233</v>
          </cell>
          <cell r="E233" t="str">
            <v>Innenraumhöhe zwischen zweiter und dritter Sitzreihe mind. 1.550 mm</v>
          </cell>
          <cell r="F233" t="str">
            <v>G</v>
          </cell>
          <cell r="G233" t="str">
            <v>formatiert</v>
          </cell>
          <cell r="K233">
            <v>44855</v>
          </cell>
          <cell r="O233" t="str">
            <v/>
          </cell>
          <cell r="P233" t="str">
            <v/>
          </cell>
          <cell r="Q233" t="str">
            <v>X</v>
          </cell>
          <cell r="R233" t="str">
            <v>X</v>
          </cell>
          <cell r="S233" t="str">
            <v>X</v>
          </cell>
          <cell r="T233" t="str">
            <v>X</v>
          </cell>
        </row>
        <row r="234">
          <cell r="B234">
            <v>234</v>
          </cell>
          <cell r="C234" t="str">
            <v>SG14</v>
          </cell>
          <cell r="D234">
            <v>234</v>
          </cell>
          <cell r="E234" t="str">
            <v>Die Innenraumhöhe im MR beträgt vom Fußboden zum Dach gemessen mehr als 1.500 mm?
Nein = 0 Punkte
Ja, je 10 mm = 20 Punkte (max. 400 Punkte)</v>
          </cell>
          <cell r="F234" t="str">
            <v>B</v>
          </cell>
          <cell r="G234" t="str">
            <v xml:space="preserve">Innenraumhöhe
in mm: </v>
          </cell>
          <cell r="H234">
            <v>1000</v>
          </cell>
          <cell r="I234">
            <v>400</v>
          </cell>
          <cell r="J234">
            <v>0</v>
          </cell>
          <cell r="K234">
            <v>44958</v>
          </cell>
          <cell r="O234" t="str">
            <v/>
          </cell>
          <cell r="P234" t="str">
            <v>X</v>
          </cell>
          <cell r="Q234" t="str">
            <v/>
          </cell>
          <cell r="R234" t="str">
            <v/>
          </cell>
          <cell r="S234" t="str">
            <v/>
          </cell>
          <cell r="T234" t="str">
            <v/>
          </cell>
        </row>
        <row r="235">
          <cell r="B235">
            <v>235</v>
          </cell>
          <cell r="C235" t="str">
            <v>SG14</v>
          </cell>
          <cell r="D235">
            <v>235</v>
          </cell>
          <cell r="E235" t="str">
            <v>Die Innenraumhöhe im MR beträgt vom Fußboden zum Dach gemessen mehr als 1.550 mm?
Nein = 0 Punkte
Ja, je 10 mm = 20 Punkte (max. 300 Punkte)</v>
          </cell>
          <cell r="F235" t="str">
            <v>B</v>
          </cell>
          <cell r="G235" t="str">
            <v xml:space="preserve">Innenraumhöhe
in mm: </v>
          </cell>
          <cell r="H235">
            <v>1000</v>
          </cell>
          <cell r="I235">
            <v>300</v>
          </cell>
          <cell r="J235">
            <v>0</v>
          </cell>
          <cell r="K235">
            <v>44958</v>
          </cell>
          <cell r="O235" t="str">
            <v/>
          </cell>
          <cell r="P235" t="str">
            <v/>
          </cell>
          <cell r="Q235" t="str">
            <v>X</v>
          </cell>
          <cell r="R235" t="str">
            <v>X</v>
          </cell>
          <cell r="S235" t="str">
            <v>X</v>
          </cell>
          <cell r="T235" t="str">
            <v>X</v>
          </cell>
        </row>
        <row r="236">
          <cell r="B236">
            <v>236</v>
          </cell>
          <cell r="C236" t="str">
            <v>SG14</v>
          </cell>
          <cell r="D236">
            <v>236</v>
          </cell>
          <cell r="E236" t="str">
            <v>elektrisch verstell- und beheizbare Außenspiegel</v>
          </cell>
          <cell r="F236" t="str">
            <v>G</v>
          </cell>
          <cell r="G236" t="str">
            <v>formatiert</v>
          </cell>
          <cell r="K236">
            <v>44855</v>
          </cell>
          <cell r="O236" t="str">
            <v/>
          </cell>
          <cell r="P236" t="str">
            <v>X</v>
          </cell>
          <cell r="Q236" t="str">
            <v>X</v>
          </cell>
          <cell r="R236" t="str">
            <v>X</v>
          </cell>
          <cell r="S236" t="str">
            <v>X</v>
          </cell>
          <cell r="T236" t="str">
            <v>X</v>
          </cell>
          <cell r="U236" t="str">
            <v>X</v>
          </cell>
        </row>
        <row r="237">
          <cell r="B237">
            <v>237</v>
          </cell>
          <cell r="C237" t="str">
            <v>SG14</v>
          </cell>
          <cell r="D237">
            <v>237</v>
          </cell>
          <cell r="E237" t="str">
            <v>beifahrerseitig Rampen- und EU-Frontspiegel</v>
          </cell>
          <cell r="F237" t="str">
            <v>G</v>
          </cell>
          <cell r="G237" t="str">
            <v>formatiert</v>
          </cell>
          <cell r="K237">
            <v>44855</v>
          </cell>
          <cell r="O237" t="str">
            <v/>
          </cell>
          <cell r="P237" t="str">
            <v>X</v>
          </cell>
          <cell r="Q237" t="str">
            <v>X</v>
          </cell>
          <cell r="R237" t="str">
            <v>X</v>
          </cell>
          <cell r="S237" t="str">
            <v>X</v>
          </cell>
          <cell r="T237" t="str">
            <v>X</v>
          </cell>
          <cell r="U237" t="str">
            <v>X</v>
          </cell>
        </row>
        <row r="238">
          <cell r="B238">
            <v>238</v>
          </cell>
          <cell r="C238" t="str">
            <v>SG14</v>
          </cell>
          <cell r="D238">
            <v>238</v>
          </cell>
          <cell r="E238" t="str">
            <v>beheizbare Weitwinkelspiegel links und rechts</v>
          </cell>
          <cell r="F238" t="str">
            <v>G</v>
          </cell>
          <cell r="G238" t="str">
            <v>formatiert</v>
          </cell>
          <cell r="K238">
            <v>44855</v>
          </cell>
          <cell r="O238" t="str">
            <v/>
          </cell>
          <cell r="P238" t="str">
            <v>X</v>
          </cell>
          <cell r="Q238" t="str">
            <v>X</v>
          </cell>
          <cell r="R238" t="str">
            <v>X</v>
          </cell>
          <cell r="S238" t="str">
            <v>X</v>
          </cell>
          <cell r="T238" t="str">
            <v>X</v>
          </cell>
          <cell r="U238" t="str">
            <v>X</v>
          </cell>
        </row>
        <row r="239">
          <cell r="B239">
            <v>239</v>
          </cell>
          <cell r="C239" t="str">
            <v>SG14</v>
          </cell>
          <cell r="D239">
            <v>239</v>
          </cell>
          <cell r="E239" t="str">
            <v>Sind die Weitwinkelspiegel links und rechts auch elektrisch verstellbar?
A) Nein = 0 Punkte
B) Ja, eine Seite = 30 Punkte
C) Ja, beide Seiten = 50 Punkte</v>
          </cell>
          <cell r="F239" t="str">
            <v>B</v>
          </cell>
          <cell r="G239" t="str">
            <v>Buchstabe:</v>
          </cell>
          <cell r="H239" t="str">
            <v>?</v>
          </cell>
          <cell r="I239">
            <v>50</v>
          </cell>
          <cell r="J239">
            <v>0</v>
          </cell>
          <cell r="K239">
            <v>44855</v>
          </cell>
          <cell r="O239" t="str">
            <v/>
          </cell>
          <cell r="P239" t="str">
            <v>X</v>
          </cell>
          <cell r="Q239" t="str">
            <v>X</v>
          </cell>
          <cell r="R239" t="str">
            <v>X</v>
          </cell>
          <cell r="S239" t="str">
            <v>X</v>
          </cell>
          <cell r="T239" t="str">
            <v>X</v>
          </cell>
          <cell r="U239" t="str">
            <v>X</v>
          </cell>
        </row>
        <row r="240">
          <cell r="B240">
            <v>240</v>
          </cell>
          <cell r="C240" t="str">
            <v>SG14</v>
          </cell>
          <cell r="D240">
            <v>240</v>
          </cell>
          <cell r="E240" t="str">
            <v>Unterbodenschutz (Steinschlag- und Korrosionsschutz) als geschlossene Beschichtung an der Kabinenunterseite, zusätzlich zur serienmäßigen Ausführung des Fahrgestells</v>
          </cell>
          <cell r="F240" t="str">
            <v>G</v>
          </cell>
          <cell r="G240" t="str">
            <v>formatiert</v>
          </cell>
          <cell r="K240">
            <v>44855</v>
          </cell>
          <cell r="O240" t="str">
            <v>X</v>
          </cell>
          <cell r="P240" t="str">
            <v>X</v>
          </cell>
          <cell r="Q240" t="str">
            <v>X</v>
          </cell>
          <cell r="R240" t="str">
            <v>X</v>
          </cell>
          <cell r="S240" t="str">
            <v>X</v>
          </cell>
          <cell r="T240" t="str">
            <v>X</v>
          </cell>
          <cell r="U240" t="str">
            <v>X</v>
          </cell>
        </row>
        <row r="241">
          <cell r="B241">
            <v>241</v>
          </cell>
          <cell r="C241" t="str">
            <v>SG14</v>
          </cell>
          <cell r="D241">
            <v>241</v>
          </cell>
          <cell r="E241" t="str">
            <v>Alle Hohlräume vom Fahrgestell sind mit einem kriechfähigem Korrosionsschutzfett zu behandeln und zu versiegeln.</v>
          </cell>
          <cell r="F241" t="str">
            <v>G</v>
          </cell>
          <cell r="G241" t="str">
            <v>formatiert</v>
          </cell>
          <cell r="K241">
            <v>44855</v>
          </cell>
          <cell r="O241" t="str">
            <v>X</v>
          </cell>
          <cell r="P241" t="str">
            <v>X</v>
          </cell>
          <cell r="Q241" t="str">
            <v>X</v>
          </cell>
          <cell r="R241" t="str">
            <v>X</v>
          </cell>
          <cell r="S241" t="str">
            <v>X</v>
          </cell>
          <cell r="T241" t="str">
            <v>X</v>
          </cell>
          <cell r="U241" t="str">
            <v>X</v>
          </cell>
        </row>
        <row r="242">
          <cell r="B242">
            <v>242</v>
          </cell>
          <cell r="C242" t="str">
            <v>SG14</v>
          </cell>
          <cell r="D242">
            <v>242</v>
          </cell>
          <cell r="E242" t="str">
            <v>Sonnenblende getönt, Außen über der Windschutzscheibe montiert</v>
          </cell>
          <cell r="F242" t="str">
            <v>G</v>
          </cell>
          <cell r="G242" t="str">
            <v>formatiert</v>
          </cell>
          <cell r="K242">
            <v>44855</v>
          </cell>
          <cell r="O242" t="str">
            <v/>
          </cell>
          <cell r="P242" t="str">
            <v/>
          </cell>
          <cell r="Q242" t="str">
            <v/>
          </cell>
          <cell r="R242" t="str">
            <v/>
          </cell>
          <cell r="T242" t="str">
            <v/>
          </cell>
        </row>
        <row r="243">
          <cell r="B243">
            <v>243</v>
          </cell>
          <cell r="C243" t="str">
            <v>SG12</v>
          </cell>
          <cell r="D243" t="str">
            <v>2.11</v>
          </cell>
          <cell r="E243" t="str">
            <v>Innenausstattung Kabine</v>
          </cell>
          <cell r="F243" t="str">
            <v>X</v>
          </cell>
          <cell r="K243">
            <v>44855</v>
          </cell>
          <cell r="N243" t="str">
            <v>X</v>
          </cell>
          <cell r="O243" t="str">
            <v>X</v>
          </cell>
          <cell r="P243" t="str">
            <v>X</v>
          </cell>
          <cell r="Q243" t="str">
            <v>Ü12</v>
          </cell>
          <cell r="R243" t="str">
            <v>Ü12</v>
          </cell>
          <cell r="S243" t="str">
            <v>Ü12</v>
          </cell>
          <cell r="T243" t="str">
            <v>Ü12</v>
          </cell>
          <cell r="U243" t="str">
            <v>Ü12</v>
          </cell>
          <cell r="V243" t="str">
            <v>Ü12</v>
          </cell>
          <cell r="W243" t="str">
            <v>Ü12</v>
          </cell>
          <cell r="X243" t="str">
            <v>Ü12</v>
          </cell>
          <cell r="Y243" t="str">
            <v>Ü12</v>
          </cell>
          <cell r="Z243" t="str">
            <v>Ü12</v>
          </cell>
          <cell r="AA243" t="str">
            <v>Ü12</v>
          </cell>
        </row>
        <row r="244">
          <cell r="B244">
            <v>244</v>
          </cell>
          <cell r="C244" t="str">
            <v>SG14</v>
          </cell>
          <cell r="D244">
            <v>244</v>
          </cell>
          <cell r="E244" t="str">
            <v>In der Kabine darf der maximale Messwert des Innen-Lärmpegels ohne eingeschaltetes Sondersignal 80 dB(A) nicht überschreiten.</v>
          </cell>
          <cell r="F244" t="str">
            <v>G</v>
          </cell>
          <cell r="G244" t="str">
            <v>formatiert</v>
          </cell>
          <cell r="K244">
            <v>44855</v>
          </cell>
          <cell r="O244" t="str">
            <v>X</v>
          </cell>
          <cell r="P244" t="str">
            <v>X</v>
          </cell>
          <cell r="Q244" t="str">
            <v>X</v>
          </cell>
          <cell r="R244" t="str">
            <v>X</v>
          </cell>
          <cell r="S244" t="str">
            <v>X</v>
          </cell>
          <cell r="T244" t="str">
            <v>X</v>
          </cell>
          <cell r="U244" t="str">
            <v>X</v>
          </cell>
        </row>
        <row r="245">
          <cell r="B245">
            <v>245</v>
          </cell>
          <cell r="C245" t="str">
            <v>SG14</v>
          </cell>
          <cell r="D245">
            <v>245</v>
          </cell>
          <cell r="E245" t="str">
            <v>Die Türinnenverkleidung ist abwaschbar?
Nein = 0 Punkte
Ja = 50 Punkte</v>
          </cell>
          <cell r="F245" t="str">
            <v>B</v>
          </cell>
          <cell r="G245" t="str">
            <v>Ja oder Nein:</v>
          </cell>
          <cell r="H245" t="str">
            <v>?</v>
          </cell>
          <cell r="I245">
            <v>50</v>
          </cell>
          <cell r="K245">
            <v>44855</v>
          </cell>
          <cell r="O245" t="str">
            <v/>
          </cell>
          <cell r="P245" t="str">
            <v/>
          </cell>
          <cell r="Q245" t="str">
            <v/>
          </cell>
          <cell r="R245" t="str">
            <v/>
          </cell>
          <cell r="T245" t="str">
            <v/>
          </cell>
        </row>
        <row r="246">
          <cell r="B246">
            <v>246</v>
          </cell>
          <cell r="C246" t="str">
            <v>SG14</v>
          </cell>
          <cell r="D246">
            <v>246</v>
          </cell>
          <cell r="E246" t="str">
            <v>Fahrersitz in Höhe, Neigung und Längsrichtung verstellbar</v>
          </cell>
          <cell r="F246" t="str">
            <v>G</v>
          </cell>
          <cell r="G246" t="str">
            <v>formatiert</v>
          </cell>
          <cell r="K246">
            <v>44855</v>
          </cell>
          <cell r="O246" t="str">
            <v>X</v>
          </cell>
          <cell r="P246" t="str">
            <v/>
          </cell>
          <cell r="Q246" t="str">
            <v/>
          </cell>
          <cell r="R246" t="str">
            <v/>
          </cell>
          <cell r="S246" t="str">
            <v/>
          </cell>
          <cell r="T246" t="str">
            <v/>
          </cell>
        </row>
        <row r="247">
          <cell r="B247">
            <v>247</v>
          </cell>
          <cell r="C247" t="str">
            <v>SG14</v>
          </cell>
          <cell r="D247">
            <v>247</v>
          </cell>
          <cell r="E247" t="str">
            <v>Fahrersitz luftgefedert, in Höhe, Neigung und Längsrichtung verstellbar</v>
          </cell>
          <cell r="F247" t="str">
            <v>G</v>
          </cell>
          <cell r="G247" t="str">
            <v>formatiert</v>
          </cell>
          <cell r="K247">
            <v>44855</v>
          </cell>
          <cell r="O247" t="str">
            <v/>
          </cell>
          <cell r="P247" t="str">
            <v/>
          </cell>
          <cell r="Q247" t="str">
            <v/>
          </cell>
          <cell r="R247" t="str">
            <v/>
          </cell>
          <cell r="S247" t="str">
            <v/>
          </cell>
          <cell r="T247" t="str">
            <v/>
          </cell>
        </row>
        <row r="248">
          <cell r="B248">
            <v>248</v>
          </cell>
          <cell r="C248" t="str">
            <v>SG14</v>
          </cell>
          <cell r="D248">
            <v>248</v>
          </cell>
          <cell r="E248" t="str">
            <v>Fahrersitz luftgefedert, in Höhe, Neigung und Längsrichtung verstellbar, mit Arretierung</v>
          </cell>
          <cell r="F248" t="str">
            <v>G</v>
          </cell>
          <cell r="G248" t="str">
            <v>formatiert</v>
          </cell>
          <cell r="K248">
            <v>44855</v>
          </cell>
          <cell r="O248" t="str">
            <v/>
          </cell>
          <cell r="P248" t="str">
            <v>X</v>
          </cell>
          <cell r="Q248" t="str">
            <v>X</v>
          </cell>
          <cell r="R248" t="str">
            <v>X</v>
          </cell>
          <cell r="S248" t="str">
            <v>X</v>
          </cell>
          <cell r="T248" t="str">
            <v>X</v>
          </cell>
          <cell r="U248" t="str">
            <v>X</v>
          </cell>
        </row>
        <row r="249">
          <cell r="B249">
            <v>249</v>
          </cell>
          <cell r="C249" t="str">
            <v>SG14</v>
          </cell>
          <cell r="D249">
            <v>249</v>
          </cell>
          <cell r="E249" t="str">
            <v>Beifahrersitz in Höhe, Neigung und Längsrichtung verstellbar</v>
          </cell>
          <cell r="F249" t="str">
            <v>G</v>
          </cell>
          <cell r="G249" t="str">
            <v>formatiert</v>
          </cell>
          <cell r="K249">
            <v>44855</v>
          </cell>
          <cell r="O249" t="str">
            <v>X</v>
          </cell>
          <cell r="P249" t="str">
            <v/>
          </cell>
          <cell r="Q249" t="str">
            <v/>
          </cell>
          <cell r="R249" t="str">
            <v/>
          </cell>
          <cell r="S249" t="str">
            <v/>
          </cell>
          <cell r="T249" t="str">
            <v/>
          </cell>
        </row>
        <row r="250">
          <cell r="B250">
            <v>250</v>
          </cell>
          <cell r="C250" t="str">
            <v>SG14</v>
          </cell>
          <cell r="D250">
            <v>250</v>
          </cell>
          <cell r="E250" t="str">
            <v>Beifahrersitz luftgefedert, in Höhe, Neigung und Längsrichtung verstellbar</v>
          </cell>
          <cell r="F250" t="str">
            <v>G</v>
          </cell>
          <cell r="G250" t="str">
            <v>formatiert</v>
          </cell>
          <cell r="K250">
            <v>44855</v>
          </cell>
          <cell r="O250" t="str">
            <v/>
          </cell>
          <cell r="P250" t="str">
            <v>X</v>
          </cell>
          <cell r="Q250" t="str">
            <v>X</v>
          </cell>
          <cell r="R250" t="str">
            <v>X</v>
          </cell>
          <cell r="S250" t="str">
            <v>X</v>
          </cell>
          <cell r="T250" t="str">
            <v>X</v>
          </cell>
          <cell r="U250" t="str">
            <v>X</v>
          </cell>
        </row>
        <row r="251">
          <cell r="B251">
            <v>251</v>
          </cell>
          <cell r="C251" t="str">
            <v>SG14</v>
          </cell>
          <cell r="D251">
            <v>251</v>
          </cell>
          <cell r="E251" t="str">
            <v>Mittelsitz mind. in Neigung der Rückenlehne verstellbar</v>
          </cell>
          <cell r="F251" t="str">
            <v>G</v>
          </cell>
          <cell r="G251" t="str">
            <v>formatiert</v>
          </cell>
          <cell r="K251">
            <v>45005</v>
          </cell>
          <cell r="O251" t="str">
            <v>X</v>
          </cell>
          <cell r="P251" t="str">
            <v/>
          </cell>
          <cell r="Q251" t="str">
            <v/>
          </cell>
          <cell r="R251" t="str">
            <v/>
          </cell>
          <cell r="S251" t="str">
            <v/>
          </cell>
          <cell r="T251" t="str">
            <v/>
          </cell>
          <cell r="U251" t="str">
            <v>X</v>
          </cell>
        </row>
        <row r="252">
          <cell r="B252">
            <v>252</v>
          </cell>
          <cell r="C252" t="str">
            <v>SG14</v>
          </cell>
          <cell r="D252">
            <v>252</v>
          </cell>
          <cell r="E252" t="str">
            <v>Airbag für den Fahrer?
A) Frontairbag = 50 Punkte
B) Front-, Seiten- und Kopfairbag = 200 Punkte</v>
          </cell>
          <cell r="F252" t="str">
            <v>B</v>
          </cell>
          <cell r="G252" t="str">
            <v>Ja oder Nein:</v>
          </cell>
          <cell r="H252" t="str">
            <v>?</v>
          </cell>
          <cell r="I252">
            <v>200</v>
          </cell>
          <cell r="K252">
            <v>44855</v>
          </cell>
          <cell r="O252" t="str">
            <v>X</v>
          </cell>
          <cell r="P252" t="str">
            <v/>
          </cell>
          <cell r="Q252" t="str">
            <v/>
          </cell>
          <cell r="R252" t="str">
            <v/>
          </cell>
          <cell r="S252" t="str">
            <v/>
          </cell>
          <cell r="T252" t="str">
            <v/>
          </cell>
        </row>
        <row r="253">
          <cell r="B253">
            <v>253</v>
          </cell>
          <cell r="C253" t="str">
            <v>SG14</v>
          </cell>
          <cell r="D253">
            <v>253</v>
          </cell>
          <cell r="E253" t="str">
            <v>Airbag für den Beifahrer?
A) Frontairbag = 50 Punkte
B) Front-, Seiten- und Kopfairbag = 200 Punkte</v>
          </cell>
          <cell r="F253" t="str">
            <v>B</v>
          </cell>
          <cell r="G253" t="str">
            <v>Ja oder Nein:</v>
          </cell>
          <cell r="H253" t="str">
            <v>?</v>
          </cell>
          <cell r="I253">
            <v>200</v>
          </cell>
          <cell r="K253">
            <v>44855</v>
          </cell>
          <cell r="O253" t="str">
            <v>X</v>
          </cell>
          <cell r="P253" t="str">
            <v/>
          </cell>
          <cell r="Q253" t="str">
            <v/>
          </cell>
          <cell r="R253" t="str">
            <v/>
          </cell>
          <cell r="S253" t="str">
            <v/>
          </cell>
          <cell r="T253" t="str">
            <v/>
          </cell>
        </row>
        <row r="254">
          <cell r="B254">
            <v>254</v>
          </cell>
          <cell r="C254" t="str">
            <v>SG14</v>
          </cell>
          <cell r="D254">
            <v>255</v>
          </cell>
          <cell r="E254" t="str">
            <v>Airbags für die Personen im MR?
Nein = 0 Punkte
Ja, je geschützte Person = 100 Punkte (max. 400 Punkte)</v>
          </cell>
          <cell r="F254" t="str">
            <v>B</v>
          </cell>
          <cell r="G254" t="str">
            <v>Anzahl geschützter
Personen</v>
          </cell>
          <cell r="H254">
            <v>8</v>
          </cell>
          <cell r="I254">
            <v>400</v>
          </cell>
          <cell r="K254">
            <v>44855</v>
          </cell>
          <cell r="O254" t="str">
            <v>X</v>
          </cell>
          <cell r="P254" t="str">
            <v/>
          </cell>
          <cell r="Q254" t="str">
            <v/>
          </cell>
          <cell r="R254" t="str">
            <v/>
          </cell>
          <cell r="S254" t="str">
            <v/>
          </cell>
          <cell r="T254" t="str">
            <v/>
          </cell>
        </row>
        <row r="255">
          <cell r="B255">
            <v>255</v>
          </cell>
          <cell r="C255" t="str">
            <v>SG14</v>
          </cell>
          <cell r="D255">
            <v>256</v>
          </cell>
          <cell r="E255" t="str">
            <v>Airbags für die Personen im MR?
Nein = 0 Punkte
Ja, je geschützte Person = 100 Punkte (max. 700 Punkte)</v>
          </cell>
          <cell r="F255" t="str">
            <v>B</v>
          </cell>
          <cell r="G255" t="str">
            <v>Anzahl geschützter
Personen</v>
          </cell>
          <cell r="H255">
            <v>8</v>
          </cell>
          <cell r="I255">
            <v>700</v>
          </cell>
          <cell r="K255">
            <v>44855</v>
          </cell>
          <cell r="O255" t="str">
            <v>X</v>
          </cell>
          <cell r="P255" t="str">
            <v/>
          </cell>
          <cell r="Q255" t="str">
            <v/>
          </cell>
          <cell r="R255" t="str">
            <v/>
          </cell>
          <cell r="S255" t="str">
            <v/>
          </cell>
          <cell r="T255" t="str">
            <v/>
          </cell>
        </row>
        <row r="256">
          <cell r="B256">
            <v>256</v>
          </cell>
          <cell r="C256" t="str">
            <v>SG14</v>
          </cell>
          <cell r="D256">
            <v>256</v>
          </cell>
          <cell r="E256" t="str">
            <v>Die Zweite Sitzreihe ist mit vier einzelnen Sitzpolstern und mit entnehmbaren Einzelstaukästen unter jedem Sitz ausgestattet?
Nein = 0 Punkte
Ja = 200 Punkte</v>
          </cell>
          <cell r="F256" t="str">
            <v>B</v>
          </cell>
          <cell r="G256" t="str">
            <v>Ja oder Nein:</v>
          </cell>
          <cell r="H256" t="str">
            <v>?</v>
          </cell>
          <cell r="I256">
            <v>200</v>
          </cell>
          <cell r="K256">
            <v>44855</v>
          </cell>
          <cell r="L256" t="str">
            <v>Herr John hinterfragt Werte bei Herrn Reich FUK</v>
          </cell>
          <cell r="O256" t="str">
            <v>X</v>
          </cell>
          <cell r="P256" t="str">
            <v/>
          </cell>
          <cell r="Q256" t="str">
            <v/>
          </cell>
          <cell r="R256" t="str">
            <v/>
          </cell>
          <cell r="S256" t="str">
            <v/>
          </cell>
          <cell r="T256" t="str">
            <v/>
          </cell>
        </row>
        <row r="257">
          <cell r="B257">
            <v>257</v>
          </cell>
          <cell r="C257" t="str">
            <v>SG14</v>
          </cell>
          <cell r="D257">
            <v>257</v>
          </cell>
          <cell r="E257" t="str">
            <v>Zweite Sitzreihe mit drei einzelnen Sitz- und Rückenpolstern</v>
          </cell>
          <cell r="F257" t="str">
            <v>G</v>
          </cell>
          <cell r="G257" t="str">
            <v>formatiert</v>
          </cell>
          <cell r="K257">
            <v>44855</v>
          </cell>
          <cell r="O257" t="str">
            <v/>
          </cell>
          <cell r="P257" t="str">
            <v/>
          </cell>
          <cell r="Q257" t="str">
            <v>X</v>
          </cell>
          <cell r="R257" t="str">
            <v>X</v>
          </cell>
          <cell r="S257" t="str">
            <v>X</v>
          </cell>
          <cell r="T257" t="str">
            <v>X</v>
          </cell>
        </row>
        <row r="258">
          <cell r="B258">
            <v>258</v>
          </cell>
          <cell r="C258" t="str">
            <v>SG14</v>
          </cell>
          <cell r="D258">
            <v>258</v>
          </cell>
          <cell r="E258" t="str">
            <v>Die zweite Sitzreihe wird als Sitzbank mit Staukasten und Einzelsitzschalen, Sitzflächen klappbar, mit Gasdruckdämpfer und Arretierung im geschlossenen Zustand angeboten?
Nein = 0 Punkte
Ja = 200 Punkte</v>
          </cell>
          <cell r="F258" t="str">
            <v>B</v>
          </cell>
          <cell r="G258" t="str">
            <v>Ja oder Nein:</v>
          </cell>
          <cell r="H258" t="str">
            <v>?</v>
          </cell>
          <cell r="I258">
            <v>200</v>
          </cell>
          <cell r="K258">
            <v>44855</v>
          </cell>
          <cell r="O258" t="str">
            <v/>
          </cell>
          <cell r="P258" t="str">
            <v>X</v>
          </cell>
          <cell r="Q258" t="str">
            <v/>
          </cell>
          <cell r="R258" t="str">
            <v/>
          </cell>
          <cell r="S258" t="str">
            <v/>
          </cell>
          <cell r="T258" t="str">
            <v/>
          </cell>
        </row>
        <row r="259">
          <cell r="B259">
            <v>259</v>
          </cell>
          <cell r="C259" t="str">
            <v>SG14</v>
          </cell>
          <cell r="D259">
            <v>259</v>
          </cell>
          <cell r="E259" t="str">
            <v>Dritte Sitzreihe mit vier einzelnen Sitz- und Rückenpolstern</v>
          </cell>
          <cell r="F259" t="str">
            <v>G</v>
          </cell>
          <cell r="G259" t="str">
            <v>formatiert</v>
          </cell>
          <cell r="K259">
            <v>44855</v>
          </cell>
          <cell r="O259" t="str">
            <v/>
          </cell>
          <cell r="P259" t="str">
            <v/>
          </cell>
          <cell r="Q259" t="str">
            <v>X</v>
          </cell>
          <cell r="R259" t="str">
            <v>X</v>
          </cell>
          <cell r="S259" t="str">
            <v>X</v>
          </cell>
          <cell r="T259" t="str">
            <v>X</v>
          </cell>
        </row>
        <row r="260">
          <cell r="B260">
            <v>260</v>
          </cell>
          <cell r="C260" t="str">
            <v>SG14</v>
          </cell>
          <cell r="D260">
            <v>260</v>
          </cell>
          <cell r="E260" t="str">
            <v>Die dritte Sitzreihe wird mit zwei klappbaren Außensitzen links und rechts neben den Mannschaftsraumtüren, mit Arretierung der Sitzflächen im hochgeklappten Zustand angeboten?
Nein = 0 Punkte
Ja = 100 Punkte</v>
          </cell>
          <cell r="F260" t="str">
            <v>B</v>
          </cell>
          <cell r="G260" t="str">
            <v>Ja oder Nein:</v>
          </cell>
          <cell r="H260" t="str">
            <v>?</v>
          </cell>
          <cell r="I260">
            <v>100</v>
          </cell>
          <cell r="K260">
            <v>44855</v>
          </cell>
          <cell r="O260" t="str">
            <v/>
          </cell>
          <cell r="P260" t="str">
            <v>X</v>
          </cell>
          <cell r="Q260" t="str">
            <v/>
          </cell>
          <cell r="R260" t="str">
            <v/>
          </cell>
          <cell r="S260" t="str">
            <v/>
          </cell>
          <cell r="T260" t="str">
            <v/>
          </cell>
        </row>
        <row r="261">
          <cell r="B261">
            <v>261</v>
          </cell>
          <cell r="C261" t="str">
            <v>SG14</v>
          </cell>
          <cell r="D261">
            <v>261</v>
          </cell>
          <cell r="E261" t="str">
            <v>Zweite und Dritte Sitzreihe mit Einzelsitzschalen und Stauraum unter den Sitzen.</v>
          </cell>
          <cell r="F261" t="str">
            <v>G</v>
          </cell>
          <cell r="G261" t="str">
            <v>formatiert</v>
          </cell>
          <cell r="K261">
            <v>44855</v>
          </cell>
          <cell r="L261" t="str">
            <v>bei Allradfahrzeugen mit Arretierung</v>
          </cell>
          <cell r="O261" t="str">
            <v/>
          </cell>
          <cell r="P261" t="str">
            <v/>
          </cell>
          <cell r="Q261" t="str">
            <v/>
          </cell>
          <cell r="R261" t="str">
            <v/>
          </cell>
          <cell r="S261" t="str">
            <v/>
          </cell>
          <cell r="T261" t="str">
            <v/>
          </cell>
        </row>
        <row r="262">
          <cell r="B262">
            <v>262</v>
          </cell>
          <cell r="C262" t="str">
            <v>SG14</v>
          </cell>
          <cell r="D262">
            <v>262</v>
          </cell>
          <cell r="E262" t="str">
            <v>Eine Sitzreihe im MR mit Einzelsitzschalen und entnehmbaren Einzelstaukästen aus Metall; einzelne Sitzflächen klappbar mit Arretierung im geschlossenen Zustand.</v>
          </cell>
          <cell r="F262" t="str">
            <v>G</v>
          </cell>
          <cell r="G262" t="str">
            <v>formatiert</v>
          </cell>
          <cell r="K262">
            <v>44855</v>
          </cell>
          <cell r="O262" t="str">
            <v/>
          </cell>
          <cell r="P262" t="str">
            <v/>
          </cell>
          <cell r="Q262" t="str">
            <v>X</v>
          </cell>
          <cell r="R262" t="str">
            <v>X</v>
          </cell>
          <cell r="S262" t="str">
            <v>X</v>
          </cell>
          <cell r="T262" t="str">
            <v>X</v>
          </cell>
        </row>
        <row r="263">
          <cell r="B263">
            <v>263</v>
          </cell>
          <cell r="C263" t="str">
            <v>SG14</v>
          </cell>
          <cell r="D263">
            <v>263</v>
          </cell>
          <cell r="E263" t="str">
            <v>Eine Sitzreihe im MR mit Einzelsitzschalen; Sitzreihe klappbar; durchgehender Staukasten; mit Gasdruckdämpfer und Arretierung im geschlossenen Zustand.</v>
          </cell>
          <cell r="F263" t="str">
            <v>G</v>
          </cell>
          <cell r="G263" t="str">
            <v>formatiert</v>
          </cell>
          <cell r="K263">
            <v>44855</v>
          </cell>
          <cell r="O263" t="str">
            <v/>
          </cell>
          <cell r="P263" t="str">
            <v/>
          </cell>
          <cell r="Q263" t="str">
            <v>X</v>
          </cell>
          <cell r="R263" t="str">
            <v>X</v>
          </cell>
          <cell r="S263" t="str">
            <v>X</v>
          </cell>
          <cell r="T263" t="str">
            <v>X</v>
          </cell>
        </row>
        <row r="264">
          <cell r="B264">
            <v>264</v>
          </cell>
          <cell r="C264" t="str">
            <v>SG14</v>
          </cell>
          <cell r="D264">
            <v>264</v>
          </cell>
          <cell r="E264" t="str">
            <v>Für jeden Sitz im MR ist ein Ablagefach zum Verstau für persönliche Gegenstände, wie Warnweste, Brille, etc. vorhanden?
Nein = 0 Punkte
Ja = 100 Punkte</v>
          </cell>
          <cell r="F264" t="str">
            <v>B</v>
          </cell>
          <cell r="G264" t="str">
            <v>Ja oder Nein:</v>
          </cell>
          <cell r="H264" t="str">
            <v>?</v>
          </cell>
          <cell r="I264">
            <v>100</v>
          </cell>
          <cell r="J264">
            <v>100</v>
          </cell>
          <cell r="K264">
            <v>44855</v>
          </cell>
          <cell r="O264" t="str">
            <v>X</v>
          </cell>
          <cell r="P264" t="str">
            <v/>
          </cell>
          <cell r="Q264" t="str">
            <v/>
          </cell>
          <cell r="R264" t="str">
            <v/>
          </cell>
          <cell r="S264" t="str">
            <v/>
          </cell>
          <cell r="T264" t="str">
            <v/>
          </cell>
        </row>
        <row r="265">
          <cell r="B265">
            <v>265</v>
          </cell>
          <cell r="C265" t="str">
            <v>SG14</v>
          </cell>
          <cell r="D265">
            <v>265</v>
          </cell>
          <cell r="E265" t="str">
            <v>Unter jedem Sitz im MR ist ein Schubfach zum Verstau für persönliche Gegenstände, wie Warnweste, Brille, etc. vorhanden?
Nein = 0 Punkte
Ja = 100 Punkte</v>
          </cell>
          <cell r="F265" t="str">
            <v>B</v>
          </cell>
          <cell r="G265" t="str">
            <v>Ja oder Nein:</v>
          </cell>
          <cell r="H265" t="str">
            <v>?</v>
          </cell>
          <cell r="I265">
            <v>100</v>
          </cell>
          <cell r="J265">
            <v>100</v>
          </cell>
          <cell r="K265">
            <v>44855</v>
          </cell>
          <cell r="O265" t="str">
            <v/>
          </cell>
          <cell r="P265" t="str">
            <v/>
          </cell>
          <cell r="Q265" t="str">
            <v/>
          </cell>
          <cell r="R265" t="str">
            <v/>
          </cell>
          <cell r="S265" t="str">
            <v/>
          </cell>
          <cell r="T265" t="str">
            <v/>
          </cell>
        </row>
        <row r="266">
          <cell r="B266">
            <v>266</v>
          </cell>
          <cell r="C266" t="str">
            <v>SG14</v>
          </cell>
          <cell r="D266">
            <v>266</v>
          </cell>
          <cell r="E266" t="str">
            <v>Durchgehende Staukästen sind klappbar, mit Gasdruckdämpfern und mit Arretierung im geschlossenen Zustand anzubieten.</v>
          </cell>
          <cell r="F266" t="str">
            <v>G</v>
          </cell>
          <cell r="G266" t="str">
            <v>formatiert</v>
          </cell>
          <cell r="K266">
            <v>44855</v>
          </cell>
          <cell r="O266" t="str">
            <v/>
          </cell>
          <cell r="P266" t="str">
            <v/>
          </cell>
          <cell r="Q266" t="str">
            <v/>
          </cell>
          <cell r="R266" t="str">
            <v/>
          </cell>
          <cell r="S266" t="str">
            <v/>
          </cell>
          <cell r="T266" t="str">
            <v/>
          </cell>
        </row>
        <row r="267">
          <cell r="B267">
            <v>267</v>
          </cell>
          <cell r="C267" t="str">
            <v>SG14</v>
          </cell>
          <cell r="D267">
            <v>267</v>
          </cell>
          <cell r="E267" t="str">
            <v>Für jeden Einstieg Haltegriffe links und rechts</v>
          </cell>
          <cell r="F267" t="str">
            <v>G</v>
          </cell>
          <cell r="G267" t="str">
            <v>formatiert</v>
          </cell>
          <cell r="K267">
            <v>44855</v>
          </cell>
          <cell r="O267" t="str">
            <v>X</v>
          </cell>
          <cell r="P267" t="str">
            <v>X</v>
          </cell>
          <cell r="Q267" t="str">
            <v>X</v>
          </cell>
          <cell r="R267" t="str">
            <v>X</v>
          </cell>
          <cell r="S267" t="str">
            <v>X</v>
          </cell>
          <cell r="T267" t="str">
            <v>X</v>
          </cell>
          <cell r="U267" t="str">
            <v>X</v>
          </cell>
        </row>
        <row r="268">
          <cell r="B268">
            <v>268</v>
          </cell>
          <cell r="C268" t="str">
            <v>SG14</v>
          </cell>
          <cell r="D268">
            <v>268</v>
          </cell>
          <cell r="E268" t="str">
            <v xml:space="preserve">Vertikale Haltestangen im Mannschaftsraum je Einstieg links und rechts in gelb oder orange für einen sicheren Ein- und Ausstieg. </v>
          </cell>
          <cell r="F268" t="str">
            <v>G</v>
          </cell>
          <cell r="G268" t="str">
            <v>formatiert</v>
          </cell>
          <cell r="K268">
            <v>44855</v>
          </cell>
          <cell r="O268" t="str">
            <v/>
          </cell>
          <cell r="P268" t="str">
            <v>X</v>
          </cell>
          <cell r="Q268" t="str">
            <v>X</v>
          </cell>
          <cell r="R268" t="str">
            <v>X</v>
          </cell>
        </row>
        <row r="269">
          <cell r="B269">
            <v>269</v>
          </cell>
          <cell r="C269" t="str">
            <v>SG14</v>
          </cell>
          <cell r="D269">
            <v>269</v>
          </cell>
          <cell r="E269" t="str">
            <v>Vertikale Haltestangen je Einstieg zum Mannschaftsraum links und rechts für einen sicheren Ein- und Ausstieg mit PA; Farbgebung in gelb oder orange</v>
          </cell>
          <cell r="F269" t="str">
            <v>G</v>
          </cell>
          <cell r="G269" t="str">
            <v>formatiert</v>
          </cell>
          <cell r="K269">
            <v>44984</v>
          </cell>
          <cell r="O269" t="str">
            <v/>
          </cell>
          <cell r="P269" t="str">
            <v/>
          </cell>
          <cell r="Q269" t="str">
            <v/>
          </cell>
          <cell r="R269" t="str">
            <v/>
          </cell>
          <cell r="S269" t="str">
            <v>X</v>
          </cell>
          <cell r="T269" t="str">
            <v>X</v>
          </cell>
        </row>
        <row r="270">
          <cell r="B270">
            <v>270</v>
          </cell>
          <cell r="C270" t="str">
            <v>SG14</v>
          </cell>
          <cell r="D270">
            <v>270</v>
          </cell>
          <cell r="E270" t="str">
            <v>Für jede Sitzreihe eine horizontale Haltestange im Dachbereich quer zur Fahrtrichtung.</v>
          </cell>
          <cell r="F270" t="str">
            <v>G</v>
          </cell>
          <cell r="G270" t="str">
            <v>formatiert</v>
          </cell>
          <cell r="K270">
            <v>44855</v>
          </cell>
          <cell r="O270" t="str">
            <v/>
          </cell>
          <cell r="P270" t="str">
            <v>X</v>
          </cell>
          <cell r="Q270" t="str">
            <v>X</v>
          </cell>
          <cell r="R270" t="str">
            <v>X</v>
          </cell>
          <cell r="S270" t="str">
            <v>X</v>
          </cell>
          <cell r="T270" t="str">
            <v>X</v>
          </cell>
        </row>
        <row r="271">
          <cell r="B271">
            <v>271</v>
          </cell>
          <cell r="C271" t="str">
            <v>SG14</v>
          </cell>
          <cell r="D271">
            <v>271</v>
          </cell>
          <cell r="E271" t="str">
            <v xml:space="preserve">horizontale Haltestange in gelb oder orange, im MR hinter dem Fahrer- und Beifahrersitz montiert </v>
          </cell>
          <cell r="F271" t="str">
            <v>G</v>
          </cell>
          <cell r="G271" t="str">
            <v>formatiert</v>
          </cell>
          <cell r="K271">
            <v>44855</v>
          </cell>
          <cell r="O271" t="str">
            <v>X</v>
          </cell>
          <cell r="P271" t="str">
            <v/>
          </cell>
          <cell r="Q271" t="str">
            <v/>
          </cell>
          <cell r="R271" t="str">
            <v/>
          </cell>
          <cell r="S271" t="str">
            <v/>
          </cell>
          <cell r="T271" t="str">
            <v/>
          </cell>
        </row>
        <row r="272">
          <cell r="B272">
            <v>272</v>
          </cell>
          <cell r="C272" t="str">
            <v>SG14</v>
          </cell>
          <cell r="D272">
            <v>272</v>
          </cell>
          <cell r="E272" t="str">
            <v>Für alle Sitze zugelassene Dreipunktautomatik-Sicherheitsgurte, Befestigungspunkte zertifiziert nach ECE-R14</v>
          </cell>
          <cell r="F272" t="str">
            <v>G</v>
          </cell>
          <cell r="G272" t="str">
            <v>formatiert</v>
          </cell>
          <cell r="K272">
            <v>44855</v>
          </cell>
          <cell r="O272" t="str">
            <v/>
          </cell>
          <cell r="P272" t="str">
            <v>X</v>
          </cell>
          <cell r="Q272" t="str">
            <v>X</v>
          </cell>
          <cell r="R272" t="str">
            <v>X</v>
          </cell>
          <cell r="S272" t="str">
            <v>X</v>
          </cell>
          <cell r="T272" t="str">
            <v>X</v>
          </cell>
          <cell r="U272" t="str">
            <v>X</v>
          </cell>
        </row>
        <row r="273">
          <cell r="B273">
            <v>273</v>
          </cell>
          <cell r="C273" t="str">
            <v>SG14</v>
          </cell>
          <cell r="D273">
            <v>273</v>
          </cell>
          <cell r="E273" t="str">
            <v>Zugelassene Dreipunktautomatik-Sicherheitsgurte, Befestigungspunkte zertifiziert nach ECE-R14, für Fahrer, Beifahrer und die beiden Außensitze der zweiten Sitzreihe</v>
          </cell>
          <cell r="F273" t="str">
            <v>G</v>
          </cell>
          <cell r="G273" t="str">
            <v>formatiert</v>
          </cell>
          <cell r="K273">
            <v>44855</v>
          </cell>
          <cell r="O273" t="str">
            <v>X</v>
          </cell>
          <cell r="P273" t="str">
            <v/>
          </cell>
          <cell r="Q273" t="str">
            <v/>
          </cell>
          <cell r="R273" t="str">
            <v/>
          </cell>
          <cell r="S273" t="str">
            <v/>
          </cell>
          <cell r="T273" t="str">
            <v/>
          </cell>
        </row>
        <row r="274">
          <cell r="B274">
            <v>274</v>
          </cell>
          <cell r="C274" t="str">
            <v>SG14</v>
          </cell>
          <cell r="D274">
            <v>274</v>
          </cell>
          <cell r="E274" t="str">
            <v>Alle Sitze sind mit zugelassenen Dreipunktautomatik-Sicherheitsgurten ausgestattet und die Befestigungspunkte zertifiziert nach ECE-R14?
Nein = 0 Punkte
Ja = 200 Punkte</v>
          </cell>
          <cell r="F274" t="str">
            <v>G</v>
          </cell>
          <cell r="G274" t="str">
            <v>formatiert</v>
          </cell>
          <cell r="K274">
            <v>44855</v>
          </cell>
          <cell r="O274" t="str">
            <v>X</v>
          </cell>
          <cell r="P274" t="str">
            <v/>
          </cell>
          <cell r="Q274" t="str">
            <v/>
          </cell>
          <cell r="R274" t="str">
            <v/>
          </cell>
          <cell r="S274" t="str">
            <v/>
          </cell>
          <cell r="T274" t="str">
            <v/>
          </cell>
        </row>
        <row r="275">
          <cell r="B275">
            <v>275</v>
          </cell>
          <cell r="C275" t="str">
            <v>SG14</v>
          </cell>
          <cell r="D275">
            <v>275</v>
          </cell>
          <cell r="E275" t="str">
            <v>Kopfstützen für alle Sitze</v>
          </cell>
          <cell r="F275" t="str">
            <v>G</v>
          </cell>
          <cell r="G275" t="str">
            <v>formatiert</v>
          </cell>
          <cell r="K275">
            <v>44855</v>
          </cell>
          <cell r="O275" t="str">
            <v>X</v>
          </cell>
          <cell r="P275" t="str">
            <v>X</v>
          </cell>
          <cell r="Q275" t="str">
            <v>X</v>
          </cell>
          <cell r="R275" t="str">
            <v>X</v>
          </cell>
          <cell r="S275" t="str">
            <v>X</v>
          </cell>
          <cell r="T275" t="str">
            <v>X</v>
          </cell>
          <cell r="U275" t="str">
            <v>X</v>
          </cell>
        </row>
        <row r="276">
          <cell r="B276">
            <v>276</v>
          </cell>
          <cell r="C276" t="str">
            <v>SG14</v>
          </cell>
          <cell r="D276">
            <v>276</v>
          </cell>
          <cell r="E276" t="str">
            <v>Von jedem Sitzplatz in der Kabine muss ein Nothammer mit integriertem Gurtmesser zur Selbstrettung zugänglich sein.</v>
          </cell>
          <cell r="F276" t="str">
            <v>G</v>
          </cell>
          <cell r="G276" t="str">
            <v>formatiert</v>
          </cell>
          <cell r="K276">
            <v>44984</v>
          </cell>
          <cell r="M276">
            <v>195</v>
          </cell>
          <cell r="O276" t="str">
            <v>X</v>
          </cell>
          <cell r="P276" t="str">
            <v>X</v>
          </cell>
          <cell r="Q276" t="str">
            <v>X</v>
          </cell>
          <cell r="R276" t="str">
            <v>X</v>
          </cell>
          <cell r="S276" t="str">
            <v>X</v>
          </cell>
          <cell r="T276" t="str">
            <v>X</v>
          </cell>
          <cell r="U276" t="str">
            <v>X</v>
          </cell>
        </row>
        <row r="277">
          <cell r="B277">
            <v>277</v>
          </cell>
          <cell r="C277" t="str">
            <v>SG14</v>
          </cell>
          <cell r="D277">
            <v>277</v>
          </cell>
          <cell r="E277" t="str">
            <v>Für jeden Sitzplatz einen stabilen Kleiderhaken, geeignet für die schwere Einsatzkleidung (Anhängelast mind. 20 kg).</v>
          </cell>
          <cell r="F277" t="str">
            <v>G</v>
          </cell>
          <cell r="G277" t="str">
            <v>formatiert</v>
          </cell>
          <cell r="K277">
            <v>44855</v>
          </cell>
          <cell r="O277" t="str">
            <v>X</v>
          </cell>
          <cell r="P277" t="str">
            <v>X</v>
          </cell>
          <cell r="Q277" t="str">
            <v>X</v>
          </cell>
          <cell r="R277" t="str">
            <v>X</v>
          </cell>
          <cell r="S277" t="str">
            <v>X</v>
          </cell>
          <cell r="T277" t="str">
            <v>X</v>
          </cell>
          <cell r="U277" t="str">
            <v>X</v>
          </cell>
        </row>
        <row r="278">
          <cell r="B278">
            <v>278</v>
          </cell>
          <cell r="C278" t="str">
            <v>SG14</v>
          </cell>
          <cell r="D278">
            <v>278</v>
          </cell>
          <cell r="E278" t="str">
            <v>Für jeden Sitzplatz eine transportsichere Helmlagerung in der Kabine als verstellbare Gurtspinne (Referenzprodukt TacGear)</v>
          </cell>
          <cell r="F278" t="str">
            <v>G</v>
          </cell>
          <cell r="G278" t="str">
            <v>formatiert</v>
          </cell>
          <cell r="K278">
            <v>44984</v>
          </cell>
          <cell r="L278" t="str">
            <v>Empfehlung Funk Herr Schulz LSTE einarbeiten</v>
          </cell>
          <cell r="O278" t="str">
            <v>X</v>
          </cell>
          <cell r="P278" t="str">
            <v>X</v>
          </cell>
          <cell r="Q278" t="str">
            <v>X</v>
          </cell>
          <cell r="R278" t="str">
            <v>X</v>
          </cell>
          <cell r="S278" t="str">
            <v>X</v>
          </cell>
          <cell r="T278" t="str">
            <v>X</v>
          </cell>
          <cell r="U278" t="str">
            <v>X</v>
          </cell>
        </row>
        <row r="279">
          <cell r="B279">
            <v>279</v>
          </cell>
          <cell r="C279" t="str">
            <v>SG14</v>
          </cell>
          <cell r="D279">
            <v>279</v>
          </cell>
          <cell r="E279" t="str">
            <v>eine universelle transportsichere Helmhalterung ist für alle Insassen als verstellbare Gurtspinne (Referenzprodukt TacGear) vorhanden?
Nein, teilweise im Aufbau verlastet = 0 Punkte
Ja = 200 Punkte</v>
          </cell>
          <cell r="F279" t="str">
            <v>B</v>
          </cell>
          <cell r="G279" t="str">
            <v>Ja oder Nein:</v>
          </cell>
          <cell r="H279" t="str">
            <v>?</v>
          </cell>
          <cell r="I279">
            <v>200</v>
          </cell>
          <cell r="J279">
            <v>200</v>
          </cell>
          <cell r="K279">
            <v>44855</v>
          </cell>
          <cell r="O279" t="str">
            <v>X</v>
          </cell>
          <cell r="P279" t="str">
            <v/>
          </cell>
          <cell r="Q279" t="str">
            <v/>
          </cell>
          <cell r="R279" t="str">
            <v/>
          </cell>
          <cell r="S279" t="str">
            <v/>
          </cell>
          <cell r="T279" t="str">
            <v/>
          </cell>
        </row>
        <row r="280">
          <cell r="B280">
            <v>280</v>
          </cell>
          <cell r="C280" t="str">
            <v>SG14</v>
          </cell>
          <cell r="D280">
            <v>280</v>
          </cell>
          <cell r="E280" t="str">
            <v>wasserdichter, strapazierfähiger und rutschhemmender Bodenbelag mit versiegelten Anschlusskanten</v>
          </cell>
          <cell r="F280" t="str">
            <v>G</v>
          </cell>
          <cell r="G280" t="str">
            <v>formatiert</v>
          </cell>
          <cell r="K280">
            <v>44855</v>
          </cell>
          <cell r="O280" t="str">
            <v>X</v>
          </cell>
          <cell r="P280" t="str">
            <v>X</v>
          </cell>
          <cell r="Q280" t="str">
            <v/>
          </cell>
          <cell r="R280" t="str">
            <v/>
          </cell>
          <cell r="T280" t="str">
            <v/>
          </cell>
        </row>
        <row r="281">
          <cell r="B281">
            <v>281</v>
          </cell>
          <cell r="C281" t="str">
            <v>SG14</v>
          </cell>
          <cell r="D281">
            <v>281</v>
          </cell>
          <cell r="E281" t="str">
            <v>Mannschaftsraum (MR) mit einem wasserdichten, strapazierfähigen und rutschhemmenden Bodenbelag mit versiegelten Anschlusskanten</v>
          </cell>
          <cell r="F281" t="str">
            <v>G</v>
          </cell>
          <cell r="G281" t="str">
            <v>formatiert</v>
          </cell>
          <cell r="K281">
            <v>44855</v>
          </cell>
          <cell r="O281" t="str">
            <v/>
          </cell>
          <cell r="P281" t="str">
            <v/>
          </cell>
          <cell r="Q281" t="str">
            <v>X</v>
          </cell>
          <cell r="R281" t="str">
            <v>X</v>
          </cell>
          <cell r="S281" t="str">
            <v>X</v>
          </cell>
          <cell r="T281" t="str">
            <v>X</v>
          </cell>
        </row>
        <row r="282">
          <cell r="B282">
            <v>282</v>
          </cell>
          <cell r="C282" t="str">
            <v>SG14</v>
          </cell>
          <cell r="D282">
            <v>282</v>
          </cell>
          <cell r="E282" t="str">
            <v xml:space="preserve">Kartenleseleuchte LED mit separatem Schalter auf der Beifahrerseite </v>
          </cell>
          <cell r="F282" t="str">
            <v>G</v>
          </cell>
          <cell r="G282" t="str">
            <v>formatiert</v>
          </cell>
          <cell r="K282">
            <v>44855</v>
          </cell>
          <cell r="O282" t="str">
            <v>X</v>
          </cell>
          <cell r="P282" t="str">
            <v/>
          </cell>
          <cell r="Q282" t="str">
            <v/>
          </cell>
          <cell r="R282" t="str">
            <v/>
          </cell>
          <cell r="S282" t="str">
            <v/>
          </cell>
          <cell r="T282" t="str">
            <v/>
          </cell>
        </row>
        <row r="283">
          <cell r="B283">
            <v>283</v>
          </cell>
          <cell r="C283" t="str">
            <v>SG14</v>
          </cell>
          <cell r="D283">
            <v>283</v>
          </cell>
          <cell r="E283" t="str">
            <v>Kartenleseleuchte LED (Schwanenhals) mit separatem Schalter auf der Beifahrerseite</v>
          </cell>
          <cell r="F283" t="str">
            <v>G</v>
          </cell>
          <cell r="G283" t="str">
            <v>formatiert</v>
          </cell>
          <cell r="K283">
            <v>44855</v>
          </cell>
          <cell r="O283" t="str">
            <v/>
          </cell>
          <cell r="P283" t="str">
            <v>X</v>
          </cell>
          <cell r="Q283" t="str">
            <v>X</v>
          </cell>
          <cell r="R283" t="str">
            <v>X</v>
          </cell>
          <cell r="S283" t="str">
            <v>X</v>
          </cell>
          <cell r="T283" t="str">
            <v>X</v>
          </cell>
          <cell r="U283" t="str">
            <v>X</v>
          </cell>
        </row>
        <row r="284">
          <cell r="B284">
            <v>284</v>
          </cell>
          <cell r="C284" t="str">
            <v>SG14</v>
          </cell>
          <cell r="D284">
            <v>284</v>
          </cell>
          <cell r="E284" t="str">
            <v>handgeführter Suchscheinwerfer 24 V mit Taster und Spiralkabel (Modell Hella Marine LED oder gleichwertig) im Bereich des Beifahrers</v>
          </cell>
          <cell r="F284" t="str">
            <v>G</v>
          </cell>
          <cell r="G284" t="str">
            <v>formatiert</v>
          </cell>
          <cell r="K284">
            <v>44855</v>
          </cell>
          <cell r="O284" t="str">
            <v/>
          </cell>
          <cell r="P284" t="str">
            <v/>
          </cell>
          <cell r="Q284" t="str">
            <v>X</v>
          </cell>
          <cell r="R284" t="str">
            <v>X</v>
          </cell>
          <cell r="S284" t="str">
            <v>X</v>
          </cell>
          <cell r="T284" t="str">
            <v>X</v>
          </cell>
        </row>
        <row r="285">
          <cell r="B285">
            <v>285</v>
          </cell>
          <cell r="C285" t="str">
            <v>SG14</v>
          </cell>
          <cell r="D285">
            <v>285</v>
          </cell>
          <cell r="E285" t="str">
            <v>elektrische Fensterheber vorn für Fahrer- und Beifahrerseite</v>
          </cell>
          <cell r="F285" t="str">
            <v>G</v>
          </cell>
          <cell r="G285" t="str">
            <v>formatiert</v>
          </cell>
          <cell r="K285">
            <v>44855</v>
          </cell>
          <cell r="O285" t="str">
            <v>X</v>
          </cell>
          <cell r="P285" t="str">
            <v>X</v>
          </cell>
          <cell r="Q285" t="str">
            <v>X</v>
          </cell>
          <cell r="R285" t="str">
            <v>X</v>
          </cell>
          <cell r="S285" t="str">
            <v>X</v>
          </cell>
          <cell r="T285" t="str">
            <v>X</v>
          </cell>
          <cell r="U285" t="str">
            <v>X</v>
          </cell>
        </row>
        <row r="286">
          <cell r="B286">
            <v>286</v>
          </cell>
          <cell r="C286" t="str">
            <v>SG14</v>
          </cell>
          <cell r="D286">
            <v>286</v>
          </cell>
          <cell r="E286" t="str">
            <v>Die Öffnung der Fenster im MR ist wie folgt möglich:?
A) Scheiben seitlich schiebbar = 50 Punkte
B) Scheiben sind voll versenkbar  = 100 Punkte</v>
          </cell>
          <cell r="F286" t="str">
            <v>B</v>
          </cell>
          <cell r="G286" t="str">
            <v>Ja oder Nein:</v>
          </cell>
          <cell r="H286" t="str">
            <v>?</v>
          </cell>
          <cell r="I286">
            <v>100</v>
          </cell>
          <cell r="K286">
            <v>44855</v>
          </cell>
          <cell r="O286" t="str">
            <v>X</v>
          </cell>
          <cell r="P286" t="str">
            <v/>
          </cell>
          <cell r="Q286" t="str">
            <v/>
          </cell>
          <cell r="R286" t="str">
            <v/>
          </cell>
          <cell r="S286" t="str">
            <v/>
          </cell>
          <cell r="T286" t="str">
            <v/>
          </cell>
        </row>
        <row r="287">
          <cell r="B287">
            <v>287</v>
          </cell>
          <cell r="C287" t="str">
            <v>SG14</v>
          </cell>
          <cell r="D287">
            <v>287</v>
          </cell>
          <cell r="E287" t="str">
            <v>versenkbare Scheiben in beiden Zugangstüren zum MR ?
Nein = 0 Punkte
Ja, mind. 50% = 100 Punkte
Ja, voll versenkbar = 200 Punkte</v>
          </cell>
          <cell r="F287" t="str">
            <v>B</v>
          </cell>
          <cell r="G287" t="str">
            <v>Ja oder Nein:</v>
          </cell>
          <cell r="H287" t="str">
            <v>?</v>
          </cell>
          <cell r="I287">
            <v>200</v>
          </cell>
          <cell r="K287">
            <v>44894</v>
          </cell>
          <cell r="O287" t="str">
            <v/>
          </cell>
          <cell r="Q287" t="str">
            <v/>
          </cell>
          <cell r="R287" t="str">
            <v/>
          </cell>
          <cell r="S287" t="str">
            <v>X</v>
          </cell>
          <cell r="T287" t="str">
            <v>X</v>
          </cell>
        </row>
        <row r="288">
          <cell r="B288">
            <v>288</v>
          </cell>
          <cell r="C288" t="str">
            <v>SG14</v>
          </cell>
          <cell r="D288">
            <v>288</v>
          </cell>
          <cell r="E288" t="str">
            <v>elektrische Fensterheber und voll versenkbare Scheiben in beiden Zugangstüren zum MR ?
Nein = 0 Punkte
Ja = 100 Punkte</v>
          </cell>
          <cell r="F288" t="str">
            <v>B</v>
          </cell>
          <cell r="G288" t="str">
            <v>Ja oder Nein:</v>
          </cell>
          <cell r="H288" t="str">
            <v>?</v>
          </cell>
          <cell r="I288">
            <v>100</v>
          </cell>
          <cell r="K288">
            <v>44855</v>
          </cell>
          <cell r="O288" t="str">
            <v/>
          </cell>
          <cell r="P288" t="str">
            <v>X</v>
          </cell>
          <cell r="Q288" t="str">
            <v/>
          </cell>
          <cell r="R288" t="str">
            <v/>
          </cell>
          <cell r="T288" t="str">
            <v/>
          </cell>
        </row>
        <row r="289">
          <cell r="B289">
            <v>289</v>
          </cell>
          <cell r="C289" t="str">
            <v>SG14</v>
          </cell>
          <cell r="D289">
            <v>289</v>
          </cell>
          <cell r="E289" t="str">
            <v>Radio mit DAB+ Tuner und Bluetooth®-Freisprecheinrichtung:
- einem USB-Anschluss oder SD-Kartenslot,
- Wiedergabe auch über Durchsageeinrichtung,
- vom Fahrersitz aus bedien- und einsehbar</v>
          </cell>
          <cell r="F289" t="str">
            <v>G</v>
          </cell>
          <cell r="G289" t="str">
            <v>formatiert</v>
          </cell>
          <cell r="K289">
            <v>44887</v>
          </cell>
          <cell r="O289" t="str">
            <v>X</v>
          </cell>
          <cell r="P289" t="str">
            <v>X</v>
          </cell>
          <cell r="Q289" t="str">
            <v>X</v>
          </cell>
          <cell r="R289" t="str">
            <v>X</v>
          </cell>
          <cell r="S289" t="str">
            <v>X</v>
          </cell>
          <cell r="T289" t="str">
            <v>X</v>
          </cell>
          <cell r="U289" t="str">
            <v>X</v>
          </cell>
        </row>
        <row r="290">
          <cell r="B290">
            <v>290</v>
          </cell>
          <cell r="C290" t="str">
            <v>SG14</v>
          </cell>
          <cell r="D290">
            <v>290</v>
          </cell>
          <cell r="E290" t="str">
            <v>Einbau eines Navigationssystems mit Koordinatenübertragung Digitalfunk (wie Typ LARDIS:ONE Funkbedienung 3.0 mit GARMIN Touch Bedienteil, geeignet für die Alarmierung im Landkreis Dahme Spreewald</v>
          </cell>
          <cell r="F290" t="str">
            <v>G</v>
          </cell>
          <cell r="G290" t="str">
            <v>formatiert</v>
          </cell>
          <cell r="K290">
            <v>44855</v>
          </cell>
          <cell r="O290" t="str">
            <v>X</v>
          </cell>
          <cell r="P290" t="str">
            <v/>
          </cell>
          <cell r="Q290" t="str">
            <v/>
          </cell>
          <cell r="R290" t="str">
            <v/>
          </cell>
          <cell r="S290" t="str">
            <v/>
          </cell>
          <cell r="T290" t="str">
            <v/>
          </cell>
        </row>
        <row r="291">
          <cell r="B291">
            <v>291</v>
          </cell>
          <cell r="C291" t="str">
            <v>SG14</v>
          </cell>
          <cell r="D291">
            <v>291</v>
          </cell>
          <cell r="E291" t="str">
            <v>Einbau eines Navigationssystems mit Koordinatenübertragung Digitalfunk (wie Typ LARDIS ONE Funkbedienung 3.0 mit GARMIN Touch Bedienteil)</v>
          </cell>
          <cell r="F291" t="str">
            <v>G</v>
          </cell>
          <cell r="G291" t="str">
            <v>formatiert</v>
          </cell>
          <cell r="K291">
            <v>44855</v>
          </cell>
          <cell r="O291" t="str">
            <v/>
          </cell>
          <cell r="P291" t="str">
            <v>X</v>
          </cell>
          <cell r="Q291" t="str">
            <v/>
          </cell>
          <cell r="R291" t="str">
            <v/>
          </cell>
          <cell r="T291" t="str">
            <v/>
          </cell>
        </row>
        <row r="292">
          <cell r="B292">
            <v>292</v>
          </cell>
          <cell r="C292" t="str">
            <v>SG14</v>
          </cell>
          <cell r="D292">
            <v>292</v>
          </cell>
          <cell r="E292" t="str">
            <v>Mobiles LKW-Navigationssystem, Displaygröße mind. 7"
- mit aktuellster Kartenversion für Deutschland und Polen zum 
  Zeitpunkt der Auslieferung
- TMC Unterstützung- mit robuster metallischer Cockpithalterung 
  inkl. Diebstahlschutz und 12/24 V Anschluss, Ein-/Ausschaltung 
  über Zündung
- versteckte Verlegung der Stromversorgung mit TMC-Antenne
- Referenzprodukt Garmin DĒZL™ LGV</v>
          </cell>
          <cell r="F292" t="str">
            <v>G</v>
          </cell>
          <cell r="G292" t="str">
            <v>N05 = Beschreibung beifügen!</v>
          </cell>
          <cell r="H292" t="str">
            <v>?</v>
          </cell>
          <cell r="K292">
            <v>44855</v>
          </cell>
          <cell r="O292" t="str">
            <v/>
          </cell>
          <cell r="P292" t="str">
            <v/>
          </cell>
          <cell r="Q292" t="str">
            <v>X</v>
          </cell>
          <cell r="R292" t="str">
            <v>X</v>
          </cell>
          <cell r="S292" t="str">
            <v>X</v>
          </cell>
          <cell r="T292" t="str">
            <v>X</v>
          </cell>
          <cell r="U292" t="str">
            <v>X</v>
          </cell>
        </row>
        <row r="293">
          <cell r="B293">
            <v>293</v>
          </cell>
          <cell r="C293" t="str">
            <v>SG14</v>
          </cell>
          <cell r="D293">
            <v>293</v>
          </cell>
          <cell r="E293" t="str">
            <v>Rückfahrkamera:
- Initialisierung über eingelegte Rückfahrstufe 
- mit Sicht auch bei Dunkelheit
- mind. 7" TFT-Monitor mit Cockpithalterung im Blickfeld des Fahrers
- kabelgebundene Signalübertragung zwischen Kamera und TFT- Monitor</v>
          </cell>
          <cell r="F293" t="str">
            <v>G</v>
          </cell>
          <cell r="G293" t="str">
            <v>N06 = Beschreibung beifügen!</v>
          </cell>
          <cell r="H293" t="str">
            <v>?</v>
          </cell>
          <cell r="K293">
            <v>44855</v>
          </cell>
          <cell r="O293" t="str">
            <v/>
          </cell>
          <cell r="P293" t="str">
            <v/>
          </cell>
          <cell r="Q293" t="str">
            <v>X</v>
          </cell>
          <cell r="R293" t="str">
            <v>X</v>
          </cell>
          <cell r="S293" t="str">
            <v>X</v>
          </cell>
          <cell r="T293" t="str">
            <v>X</v>
          </cell>
          <cell r="U293" t="str">
            <v>X</v>
          </cell>
        </row>
        <row r="294">
          <cell r="B294">
            <v>294</v>
          </cell>
          <cell r="C294" t="str">
            <v>SG14</v>
          </cell>
          <cell r="D294">
            <v>294</v>
          </cell>
          <cell r="E294" t="str">
            <v>Rückfahrkamera mit Bildübertragung auf Navi:
- einschaltbar über eingelegte Rückfahrstufe
- gute Umsicht auch bei Dunkelheit
- gute Einsehbarkeit des Monitors für den Fahrer
- Schutz der Linse vor Verschmutzung (Shutter)
- aufgeschaltet auf den Monitor vom Navigationssystem</v>
          </cell>
          <cell r="F294" t="str">
            <v>G</v>
          </cell>
          <cell r="G294" t="str">
            <v>formatiert</v>
          </cell>
          <cell r="K294">
            <v>44855</v>
          </cell>
          <cell r="O294" t="str">
            <v/>
          </cell>
          <cell r="P294" t="str">
            <v>X</v>
          </cell>
          <cell r="Q294" t="str">
            <v/>
          </cell>
          <cell r="R294" t="str">
            <v/>
          </cell>
          <cell r="S294" t="str">
            <v/>
          </cell>
          <cell r="T294" t="str">
            <v/>
          </cell>
        </row>
        <row r="295">
          <cell r="B295">
            <v>295</v>
          </cell>
          <cell r="C295" t="str">
            <v>SG14</v>
          </cell>
          <cell r="D295">
            <v>295</v>
          </cell>
          <cell r="E295" t="str">
            <v>Option:
Lieferung und Montage einer Rückfahrkamera mit Bildübertragung:
- einschaltbar über eingelegte Rückfahrstufe 
- gute Umsicht auch bei Dunkelheit
- gute Einsehbarkeit des Monitors für den Fahrer
- Schutz der Linse vor Verschmutzung (Shutter)
- aufgeschaltet auf den Monitor des Navigationssystem</v>
          </cell>
          <cell r="F295" t="str">
            <v>G</v>
          </cell>
          <cell r="G295" t="str">
            <v>formatiert</v>
          </cell>
          <cell r="K295">
            <v>44855</v>
          </cell>
          <cell r="O295" t="str">
            <v>X</v>
          </cell>
          <cell r="P295" t="str">
            <v/>
          </cell>
          <cell r="Q295" t="str">
            <v/>
          </cell>
          <cell r="R295" t="str">
            <v/>
          </cell>
          <cell r="S295" t="str">
            <v/>
          </cell>
          <cell r="T295" t="str">
            <v/>
          </cell>
        </row>
        <row r="296">
          <cell r="B296">
            <v>296</v>
          </cell>
          <cell r="C296" t="str">
            <v>SG14</v>
          </cell>
          <cell r="D296">
            <v>296</v>
          </cell>
          <cell r="E296" t="str">
            <v>Das Signal der Rückfahrkamera wird kabelgebunden über den Monitor des mobilen Navigationssystem oder das Anzeigesystem der Aufbausteuerung wiedergegeben?
Nein = 0 Punkte
Ja = 100 Punkte</v>
          </cell>
          <cell r="F296" t="str">
            <v>B</v>
          </cell>
          <cell r="G296" t="str">
            <v>Ja oder Nein:</v>
          </cell>
          <cell r="H296" t="str">
            <v>?</v>
          </cell>
          <cell r="I296">
            <v>100</v>
          </cell>
          <cell r="J296">
            <v>100</v>
          </cell>
          <cell r="K296">
            <v>44855</v>
          </cell>
          <cell r="O296" t="str">
            <v/>
          </cell>
          <cell r="P296" t="str">
            <v/>
          </cell>
          <cell r="Q296" t="str">
            <v>X</v>
          </cell>
          <cell r="R296" t="str">
            <v>X</v>
          </cell>
          <cell r="S296" t="str">
            <v>X</v>
          </cell>
          <cell r="T296" t="str">
            <v>X</v>
          </cell>
          <cell r="U296" t="str">
            <v>X</v>
          </cell>
        </row>
        <row r="297">
          <cell r="B297">
            <v>297</v>
          </cell>
          <cell r="C297" t="str">
            <v>SG14</v>
          </cell>
          <cell r="D297">
            <v>297</v>
          </cell>
          <cell r="E297" t="str">
            <v>Durchsageeinrichtung mit Aufschaltung auf Lautsprecher im Außenbereich für
- Sprachdurchsage mittels Stabmikrofon
- Textvorgaben eines externen Speichermediums (SD-Card, USB-Stick) übers Radio</v>
          </cell>
          <cell r="F297" t="str">
            <v>G</v>
          </cell>
          <cell r="G297" t="str">
            <v>formatiert</v>
          </cell>
          <cell r="K297">
            <v>44855</v>
          </cell>
          <cell r="L297" t="str">
            <v xml:space="preserve">Komfort ohne PA, Ergonomie, Polsterung bewerten </v>
          </cell>
          <cell r="O297" t="str">
            <v/>
          </cell>
          <cell r="P297" t="str">
            <v/>
          </cell>
          <cell r="Q297" t="str">
            <v/>
          </cell>
          <cell r="R297" t="str">
            <v/>
          </cell>
          <cell r="T297" t="str">
            <v/>
          </cell>
        </row>
        <row r="298">
          <cell r="B298">
            <v>298</v>
          </cell>
          <cell r="C298" t="str">
            <v>SG14</v>
          </cell>
          <cell r="D298">
            <v>298</v>
          </cell>
          <cell r="E298" t="str">
            <v>Klimaanlage vom Fahrgestellhersteller</v>
          </cell>
          <cell r="F298" t="str">
            <v>G</v>
          </cell>
          <cell r="G298" t="str">
            <v>formatiert</v>
          </cell>
          <cell r="K298">
            <v>44855</v>
          </cell>
          <cell r="L298" t="str">
            <v xml:space="preserve">Komfort ohne PA, Ergonomie, Polsterung bewerten </v>
          </cell>
          <cell r="O298" t="str">
            <v>X</v>
          </cell>
          <cell r="P298" t="str">
            <v>X</v>
          </cell>
          <cell r="Q298" t="str">
            <v>X</v>
          </cell>
          <cell r="R298" t="str">
            <v>X</v>
          </cell>
          <cell r="S298" t="str">
            <v>X</v>
          </cell>
          <cell r="T298" t="str">
            <v>X</v>
          </cell>
          <cell r="U298" t="str">
            <v>X</v>
          </cell>
        </row>
        <row r="299">
          <cell r="B299">
            <v>299</v>
          </cell>
          <cell r="C299" t="str">
            <v>SG14</v>
          </cell>
          <cell r="D299">
            <v>299</v>
          </cell>
          <cell r="E299" t="str">
            <v>Die serienmäßige Klimaanlage verfügt über separate Ausströmer für den Mannschaftsraum
Nein = 0 Punkte
Ja = 100 Punkte</v>
          </cell>
          <cell r="F299" t="str">
            <v>B</v>
          </cell>
          <cell r="G299" t="str">
            <v>Ja oder Nein:</v>
          </cell>
          <cell r="H299" t="str">
            <v>?</v>
          </cell>
          <cell r="I299">
            <v>100</v>
          </cell>
          <cell r="J299">
            <v>100</v>
          </cell>
          <cell r="K299">
            <v>44855</v>
          </cell>
          <cell r="O299" t="str">
            <v/>
          </cell>
          <cell r="P299" t="str">
            <v/>
          </cell>
          <cell r="Q299" t="str">
            <v>X</v>
          </cell>
          <cell r="R299" t="str">
            <v>X</v>
          </cell>
          <cell r="S299" t="str">
            <v>X</v>
          </cell>
          <cell r="T299" t="str">
            <v>X</v>
          </cell>
        </row>
        <row r="300">
          <cell r="B300">
            <v>300</v>
          </cell>
          <cell r="C300" t="str">
            <v>SG14</v>
          </cell>
          <cell r="D300">
            <v>300</v>
          </cell>
          <cell r="E300" t="str">
            <v xml:space="preserve">Das Fahrzeug ist mit einer separaten Klimatisierung bzw. -regelung des Mannschaftsraumes ausgestattet?
Nein = 0 Punkte
Ja = 200 Punkte </v>
          </cell>
          <cell r="F300" t="str">
            <v>B</v>
          </cell>
          <cell r="G300" t="str">
            <v>Ja oder Nein:</v>
          </cell>
          <cell r="H300" t="str">
            <v>?</v>
          </cell>
          <cell r="I300">
            <v>200</v>
          </cell>
          <cell r="J300">
            <v>200</v>
          </cell>
          <cell r="K300">
            <v>44855</v>
          </cell>
          <cell r="O300" t="str">
            <v/>
          </cell>
          <cell r="P300" t="str">
            <v/>
          </cell>
          <cell r="Q300" t="str">
            <v/>
          </cell>
          <cell r="R300" t="str">
            <v/>
          </cell>
          <cell r="S300" t="str">
            <v/>
          </cell>
          <cell r="T300" t="str">
            <v/>
          </cell>
        </row>
        <row r="301">
          <cell r="B301">
            <v>301</v>
          </cell>
          <cell r="C301" t="str">
            <v>SG14</v>
          </cell>
          <cell r="D301">
            <v>301</v>
          </cell>
          <cell r="E301" t="str">
            <v>Motorunabhängige Zusatzheizung mit mind. 2,0 kW Heizleistung, die bei einem Außentemperaturbereich bis zu minus 15 °C geeignet ist, die gesamte Kabine auf mind. 18 °C zu erwärmen.</v>
          </cell>
          <cell r="F301" t="str">
            <v>G</v>
          </cell>
          <cell r="G301" t="str">
            <v>formatiert</v>
          </cell>
          <cell r="K301">
            <v>44855</v>
          </cell>
          <cell r="O301" t="str">
            <v>X</v>
          </cell>
          <cell r="P301" t="str">
            <v/>
          </cell>
          <cell r="Q301" t="str">
            <v/>
          </cell>
          <cell r="R301" t="str">
            <v/>
          </cell>
          <cell r="S301" t="str">
            <v/>
          </cell>
          <cell r="T301" t="str">
            <v/>
          </cell>
          <cell r="U301" t="str">
            <v>X</v>
          </cell>
        </row>
        <row r="302">
          <cell r="B302">
            <v>302</v>
          </cell>
          <cell r="C302" t="str">
            <v>SG14</v>
          </cell>
          <cell r="D302">
            <v>302</v>
          </cell>
          <cell r="E302" t="str">
            <v>Motorunabhängige Zusatzheizung mit mind. 3,0 kW Heizleistung, die bei einem Außentemperaturbereich bis zu minus 15 °C geeignet ist, die gesamte Kabine auf mind. 18 °C zu erwärmen.</v>
          </cell>
          <cell r="F302" t="str">
            <v>G</v>
          </cell>
          <cell r="G302" t="str">
            <v>formatiert</v>
          </cell>
          <cell r="K302">
            <v>44855</v>
          </cell>
          <cell r="L302" t="str">
            <v>bei Fahrzeugen mit Pump&amp; Roll</v>
          </cell>
          <cell r="O302" t="str">
            <v/>
          </cell>
          <cell r="P302" t="str">
            <v/>
          </cell>
          <cell r="Q302" t="str">
            <v/>
          </cell>
          <cell r="R302" t="str">
            <v/>
          </cell>
          <cell r="T302" t="str">
            <v/>
          </cell>
        </row>
        <row r="303">
          <cell r="B303">
            <v>303</v>
          </cell>
          <cell r="C303" t="str">
            <v>SG14</v>
          </cell>
          <cell r="D303">
            <v>303</v>
          </cell>
          <cell r="E303" t="str">
            <v>Motorunabhängige Zusatzheizung mit mind. 3,5 kW Heizleistung, die bei einem Außentemperaturbereich bis zu minus 15 °C geeignet ist, die gesamte Kabine auf mind. 18 °C zu erwärmen.</v>
          </cell>
          <cell r="F303" t="str">
            <v>G</v>
          </cell>
          <cell r="G303" t="str">
            <v>formatiert</v>
          </cell>
          <cell r="K303">
            <v>44855</v>
          </cell>
          <cell r="O303" t="str">
            <v/>
          </cell>
          <cell r="P303" t="str">
            <v>X</v>
          </cell>
          <cell r="Q303" t="str">
            <v>X</v>
          </cell>
          <cell r="R303" t="str">
            <v>X</v>
          </cell>
          <cell r="S303" t="str">
            <v>X</v>
          </cell>
          <cell r="T303" t="str">
            <v>X</v>
          </cell>
        </row>
        <row r="304">
          <cell r="B304">
            <v>304</v>
          </cell>
          <cell r="C304" t="str">
            <v>SG14</v>
          </cell>
          <cell r="D304">
            <v>304</v>
          </cell>
          <cell r="E304" t="str">
            <v>zwei universelle PA-Lagerungen mit Halterung für die PA-Bebänderung in den gepolsterten Komfortsitzen entgegen der Fahrtrichtung im Mannschaftsraum, PA muss:
- während der Fahrt ohne Entriegelung anlegbar sein
- das Flaschenventil während der Fahrt bedienbar sein
- nach Entriegelung in der Halterung verbleiben
- gepolsterte Rückenlehne bei Nutzung ohne PA</v>
          </cell>
          <cell r="F304" t="str">
            <v>G</v>
          </cell>
          <cell r="G304" t="str">
            <v>formatiert</v>
          </cell>
          <cell r="K304">
            <v>44984</v>
          </cell>
          <cell r="O304" t="str">
            <v/>
          </cell>
          <cell r="P304" t="str">
            <v>X</v>
          </cell>
          <cell r="Q304" t="str">
            <v>X</v>
          </cell>
          <cell r="R304" t="str">
            <v>X</v>
          </cell>
          <cell r="S304" t="str">
            <v>X</v>
          </cell>
          <cell r="T304" t="str">
            <v>X</v>
          </cell>
        </row>
        <row r="305">
          <cell r="B305">
            <v>305</v>
          </cell>
          <cell r="C305" t="str">
            <v>SG14</v>
          </cell>
          <cell r="D305">
            <v>305</v>
          </cell>
          <cell r="E305" t="str">
            <v>zwei universelle PA-Lagerungen in den gepolsterten Komfortsitzen entgegen der Fahrtrichtung im Mannschaftsraum, PA muss:
- während der Fahrt ohne Entriegelung anlegbar sein
- nach Entriegelung in der Halterung verbleiben
- gepolsterte Rückenlehne bei Nutzung ohne PA</v>
          </cell>
          <cell r="F305" t="str">
            <v>G</v>
          </cell>
          <cell r="G305" t="str">
            <v>formatiert</v>
          </cell>
          <cell r="K305">
            <v>44855</v>
          </cell>
          <cell r="O305" t="str">
            <v/>
          </cell>
          <cell r="P305" t="str">
            <v/>
          </cell>
          <cell r="Q305" t="str">
            <v/>
          </cell>
          <cell r="R305" t="str">
            <v/>
          </cell>
          <cell r="T305" t="str">
            <v/>
          </cell>
        </row>
        <row r="306">
          <cell r="B306">
            <v>306</v>
          </cell>
          <cell r="C306" t="str">
            <v>SG14</v>
          </cell>
          <cell r="D306">
            <v>306</v>
          </cell>
          <cell r="E306" t="str">
            <v>zwei universelle PA-Lagerungen in den gepolsterten Komfortsitzen in Fahrtrichtung im Mannschaftsraum, PA muss:
- während der Fahrt ohne Entriegelung anlegbar sein
- nach Entriegelung in der Halterung verbleiben
- gepolsterte Rückenlehne bei Nutzung ohne PA</v>
          </cell>
          <cell r="F306" t="str">
            <v>G</v>
          </cell>
          <cell r="G306" t="str">
            <v>formatiert</v>
          </cell>
          <cell r="K306">
            <v>44855</v>
          </cell>
          <cell r="L306" t="str">
            <v>bei Fahrzeugen mit Pump&amp; Roll</v>
          </cell>
          <cell r="O306" t="str">
            <v/>
          </cell>
          <cell r="P306" t="str">
            <v/>
          </cell>
          <cell r="Q306" t="str">
            <v/>
          </cell>
          <cell r="R306" t="str">
            <v/>
          </cell>
          <cell r="T306" t="str">
            <v/>
          </cell>
        </row>
        <row r="307">
          <cell r="B307">
            <v>307</v>
          </cell>
          <cell r="C307" t="str">
            <v>SG14</v>
          </cell>
          <cell r="D307">
            <v>307</v>
          </cell>
          <cell r="E307" t="str">
            <v xml:space="preserve">Die PA-Lagerung ist mit einer Halterung für die PA-Bebänderung ausgestattet?
Nein = 0 Punkte
Ja = 100 Punkte </v>
          </cell>
          <cell r="F307" t="str">
            <v>B</v>
          </cell>
          <cell r="G307" t="str">
            <v>Ja oder Nein:</v>
          </cell>
          <cell r="H307" t="str">
            <v>?</v>
          </cell>
          <cell r="I307">
            <v>100</v>
          </cell>
          <cell r="J307">
            <v>100</v>
          </cell>
          <cell r="K307">
            <v>44855</v>
          </cell>
          <cell r="O307" t="str">
            <v/>
          </cell>
          <cell r="P307" t="str">
            <v/>
          </cell>
          <cell r="Q307" t="str">
            <v/>
          </cell>
          <cell r="R307" t="str">
            <v/>
          </cell>
        </row>
        <row r="308">
          <cell r="B308">
            <v>308</v>
          </cell>
          <cell r="C308" t="str">
            <v>SG14</v>
          </cell>
          <cell r="D308">
            <v>308</v>
          </cell>
          <cell r="E308" t="str">
            <v>Innenbeleuchtung der Kabine, geschaltet über Türkontaktschalter</v>
          </cell>
          <cell r="F308" t="str">
            <v>G</v>
          </cell>
          <cell r="G308" t="str">
            <v>formatiert</v>
          </cell>
          <cell r="K308">
            <v>44855</v>
          </cell>
          <cell r="O308" t="str">
            <v/>
          </cell>
          <cell r="P308" t="str">
            <v>X</v>
          </cell>
          <cell r="Q308" t="str">
            <v>X</v>
          </cell>
          <cell r="R308" t="str">
            <v>X</v>
          </cell>
          <cell r="S308" t="str">
            <v>X</v>
          </cell>
          <cell r="T308" t="str">
            <v>X</v>
          </cell>
          <cell r="U308" t="str">
            <v>X</v>
          </cell>
        </row>
        <row r="309">
          <cell r="B309">
            <v>309</v>
          </cell>
          <cell r="C309" t="str">
            <v>SG14</v>
          </cell>
          <cell r="D309">
            <v>309</v>
          </cell>
          <cell r="E309" t="str">
            <v>Innenbeleuchtung der Kabine in LED, geschaltet über Türkontaktschalter</v>
          </cell>
          <cell r="F309" t="str">
            <v>G</v>
          </cell>
          <cell r="G309" t="str">
            <v>formatiert</v>
          </cell>
          <cell r="K309">
            <v>44855</v>
          </cell>
          <cell r="O309" t="str">
            <v/>
          </cell>
          <cell r="P309" t="str">
            <v/>
          </cell>
          <cell r="Q309" t="str">
            <v/>
          </cell>
          <cell r="R309" t="str">
            <v/>
          </cell>
          <cell r="T309" t="str">
            <v/>
          </cell>
        </row>
        <row r="310">
          <cell r="B310">
            <v>310</v>
          </cell>
          <cell r="C310" t="str">
            <v>SG14</v>
          </cell>
          <cell r="D310">
            <v>310</v>
          </cell>
          <cell r="E310" t="str">
            <v>Innenbeleuchtung des Mannschaftsraumes in LED</v>
          </cell>
          <cell r="F310" t="str">
            <v>G</v>
          </cell>
          <cell r="G310" t="str">
            <v>formatiert</v>
          </cell>
          <cell r="K310">
            <v>44855</v>
          </cell>
          <cell r="O310" t="str">
            <v/>
          </cell>
          <cell r="P310" t="str">
            <v>X</v>
          </cell>
          <cell r="Q310" t="str">
            <v>X</v>
          </cell>
          <cell r="R310" t="str">
            <v>X</v>
          </cell>
          <cell r="S310" t="str">
            <v>X</v>
          </cell>
          <cell r="T310" t="str">
            <v>X</v>
          </cell>
        </row>
        <row r="311">
          <cell r="B311">
            <v>311</v>
          </cell>
          <cell r="C311" t="str">
            <v>SG14</v>
          </cell>
          <cell r="D311">
            <v>311</v>
          </cell>
          <cell r="E311" t="str">
            <v>Innenbeleuchtung des Mannschaftsraumes in LED, mit Grün-Weiss Umschaltung, separat schaltbar auch bei geschlossenen Türen (eine Blendung des Fahrers muss ausgeschlossen sein)</v>
          </cell>
          <cell r="F311" t="str">
            <v>G</v>
          </cell>
          <cell r="G311" t="str">
            <v>formatiert</v>
          </cell>
          <cell r="K311">
            <v>44855</v>
          </cell>
          <cell r="O311" t="str">
            <v>X</v>
          </cell>
          <cell r="P311" t="str">
            <v/>
          </cell>
          <cell r="Q311" t="str">
            <v/>
          </cell>
          <cell r="R311" t="str">
            <v/>
          </cell>
          <cell r="S311" t="str">
            <v/>
          </cell>
          <cell r="T311" t="str">
            <v/>
          </cell>
        </row>
        <row r="312">
          <cell r="B312">
            <v>312</v>
          </cell>
          <cell r="C312" t="str">
            <v>SG14</v>
          </cell>
          <cell r="D312">
            <v>312</v>
          </cell>
          <cell r="E312" t="str">
            <v>Initialisierung der Innenbeleuchtung des Mannschaftsraumes über Türkontaktschalter, einem Schalter am Fahrersitzplatz und mind. ein Schalter im Mannschaftsraum</v>
          </cell>
          <cell r="F312" t="str">
            <v>G</v>
          </cell>
          <cell r="G312" t="str">
            <v>formatiert</v>
          </cell>
          <cell r="K312">
            <v>44894</v>
          </cell>
          <cell r="O312" t="str">
            <v/>
          </cell>
          <cell r="P312" t="str">
            <v/>
          </cell>
          <cell r="Q312" t="str">
            <v/>
          </cell>
          <cell r="R312" t="str">
            <v/>
          </cell>
          <cell r="S312" t="str">
            <v>X</v>
          </cell>
          <cell r="T312" t="str">
            <v>X</v>
          </cell>
        </row>
        <row r="313">
          <cell r="B313">
            <v>313</v>
          </cell>
          <cell r="C313" t="str">
            <v>SG14</v>
          </cell>
          <cell r="D313">
            <v>313</v>
          </cell>
          <cell r="E313" t="str">
            <v xml:space="preserve">12V Power Steckdose zwischen Fahrer- und Beifahrer </v>
          </cell>
          <cell r="F313" t="str">
            <v>G</v>
          </cell>
          <cell r="G313" t="str">
            <v>formatiert</v>
          </cell>
          <cell r="K313">
            <v>44855</v>
          </cell>
          <cell r="O313" t="str">
            <v>X</v>
          </cell>
          <cell r="P313" t="str">
            <v/>
          </cell>
          <cell r="Q313" t="str">
            <v/>
          </cell>
          <cell r="R313" t="str">
            <v/>
          </cell>
          <cell r="S313" t="str">
            <v/>
          </cell>
          <cell r="T313" t="str">
            <v/>
          </cell>
          <cell r="U313" t="str">
            <v>X</v>
          </cell>
        </row>
        <row r="314">
          <cell r="B314">
            <v>314</v>
          </cell>
          <cell r="C314" t="str">
            <v>SG14</v>
          </cell>
          <cell r="D314">
            <v>314</v>
          </cell>
          <cell r="E314" t="str">
            <v>Zwei Power-Steckdosen 12 V in der Kabine:
- mind. 10 A je Steckdose;
- ohne Betrieb des Fahrzeugs nutzbar (Klemme 30);
- abhängig von der Einbaulage gegen Verschmutzung gesichert;
- eine an der Dokumentenablage
- eine im Mannschaftsraum (2. Sitzreihe)</v>
          </cell>
          <cell r="F314" t="str">
            <v>G</v>
          </cell>
          <cell r="G314" t="str">
            <v>formatiert</v>
          </cell>
          <cell r="K314">
            <v>44894</v>
          </cell>
          <cell r="O314" t="str">
            <v/>
          </cell>
          <cell r="P314" t="str">
            <v/>
          </cell>
          <cell r="Q314" t="str">
            <v>X</v>
          </cell>
          <cell r="R314" t="str">
            <v>X</v>
          </cell>
          <cell r="S314" t="str">
            <v>X</v>
          </cell>
          <cell r="T314" t="str">
            <v>X</v>
          </cell>
        </row>
        <row r="315">
          <cell r="B315">
            <v>315</v>
          </cell>
          <cell r="C315" t="str">
            <v>SG14</v>
          </cell>
          <cell r="D315">
            <v>315</v>
          </cell>
          <cell r="E315" t="str">
            <v>Zwei Power-Steckdosen 24 V in der Kabine:
- mind. 10 A je Steckdose;
- ohne Betrieb des Fahrzeugs nutzbar (Klemme 30);
- abhängig von der Einbaulage gegen Verschmutzung gesichert;
- eine an der Dokumentenablage;
- eine im Mannschaftsraum (2. Sitzreihe)</v>
          </cell>
          <cell r="F315" t="str">
            <v>G</v>
          </cell>
          <cell r="G315" t="str">
            <v>formatiert</v>
          </cell>
          <cell r="K315">
            <v>44894</v>
          </cell>
          <cell r="O315" t="str">
            <v/>
          </cell>
          <cell r="P315" t="str">
            <v/>
          </cell>
          <cell r="Q315" t="str">
            <v/>
          </cell>
          <cell r="R315" t="str">
            <v/>
          </cell>
          <cell r="S315" t="str">
            <v/>
          </cell>
          <cell r="T315" t="str">
            <v/>
          </cell>
        </row>
        <row r="316">
          <cell r="B316">
            <v>316</v>
          </cell>
          <cell r="C316" t="str">
            <v>SG14</v>
          </cell>
          <cell r="D316">
            <v>316</v>
          </cell>
          <cell r="E316" t="str">
            <v>Drei Power-Steckdosen 24 V in der Kabine:
- mind. 10 A je Steckdose;
- ohne Betrieb des Fahrzeugs nutzbar (Klemme 30);
- abhängig von der Einbaulage gegen Verschmutzung gesichert;
- eine an der Dokumentenablage
- eine auf der Beifahrerseite (z.B. für Suchscheinwerfer)
- eine im Mannschaftsraum (2. Sitzreihe)</v>
          </cell>
          <cell r="F316" t="str">
            <v>G</v>
          </cell>
          <cell r="G316" t="str">
            <v>formatiert</v>
          </cell>
          <cell r="K316">
            <v>44894</v>
          </cell>
          <cell r="O316" t="str">
            <v/>
          </cell>
          <cell r="P316" t="str">
            <v/>
          </cell>
          <cell r="Q316" t="str">
            <v>X</v>
          </cell>
          <cell r="R316" t="str">
            <v>X</v>
          </cell>
          <cell r="S316" t="str">
            <v>X</v>
          </cell>
          <cell r="T316" t="str">
            <v>X</v>
          </cell>
        </row>
        <row r="317">
          <cell r="B317">
            <v>317</v>
          </cell>
          <cell r="C317" t="str">
            <v>SG14</v>
          </cell>
          <cell r="D317">
            <v>317</v>
          </cell>
          <cell r="E317" t="str">
            <v xml:space="preserve">230V Steckdose mit Deckel </v>
          </cell>
          <cell r="F317" t="str">
            <v>G</v>
          </cell>
          <cell r="G317" t="str">
            <v>formatiert</v>
          </cell>
          <cell r="K317">
            <v>44855</v>
          </cell>
          <cell r="O317" t="str">
            <v/>
          </cell>
          <cell r="P317" t="str">
            <v>X</v>
          </cell>
          <cell r="Q317" t="str">
            <v/>
          </cell>
          <cell r="R317" t="str">
            <v/>
          </cell>
          <cell r="S317" t="str">
            <v/>
          </cell>
          <cell r="T317" t="str">
            <v/>
          </cell>
        </row>
        <row r="318">
          <cell r="B318">
            <v>318</v>
          </cell>
          <cell r="C318" t="str">
            <v>SG14</v>
          </cell>
          <cell r="D318">
            <v>318</v>
          </cell>
          <cell r="E318" t="str">
            <v>zwei USB-Steckdosen (in der Ausführung USB-A und USB-C) zum Laden von Mobilgeräten,
- Ladestrom je Steckdose mind. 2.100 mA;
- ohne Betrieb des Fahrzeugs nutzbar (Klemme 30);
- abhängig von der Einbaulage gegen Verschmutzung gesichert</v>
          </cell>
          <cell r="F318" t="str">
            <v>G</v>
          </cell>
          <cell r="G318" t="str">
            <v>formatiert</v>
          </cell>
          <cell r="K318">
            <v>44855</v>
          </cell>
          <cell r="O318" t="str">
            <v/>
          </cell>
          <cell r="P318" t="str">
            <v/>
          </cell>
          <cell r="Q318" t="str">
            <v>X</v>
          </cell>
          <cell r="R318" t="str">
            <v>X</v>
          </cell>
          <cell r="S318" t="str">
            <v>X</v>
          </cell>
          <cell r="T318" t="str">
            <v>X</v>
          </cell>
          <cell r="U318" t="str">
            <v>X</v>
          </cell>
        </row>
        <row r="319">
          <cell r="B319">
            <v>319</v>
          </cell>
          <cell r="C319" t="str">
            <v>SG14</v>
          </cell>
          <cell r="D319">
            <v>319</v>
          </cell>
          <cell r="E319" t="str">
            <v>drei USB-Steckdosen mit Kappe zum Laden von Mobilgeräten, Ladestrom je Steckdose mind. 2.100 mA</v>
          </cell>
          <cell r="F319" t="str">
            <v>G</v>
          </cell>
          <cell r="G319" t="str">
            <v>formatiert</v>
          </cell>
          <cell r="K319">
            <v>44855</v>
          </cell>
          <cell r="O319" t="str">
            <v/>
          </cell>
          <cell r="P319" t="str">
            <v>X</v>
          </cell>
          <cell r="Q319" t="str">
            <v/>
          </cell>
          <cell r="R319" t="str">
            <v/>
          </cell>
          <cell r="S319" t="str">
            <v/>
          </cell>
          <cell r="T319" t="str">
            <v/>
          </cell>
        </row>
        <row r="320">
          <cell r="B320">
            <v>320</v>
          </cell>
          <cell r="C320" t="str">
            <v>SG14</v>
          </cell>
          <cell r="D320">
            <v>320</v>
          </cell>
          <cell r="E320" t="str">
            <v>sechs USB-Steckdosen mit Kappe zum Laden von Mobilgeräten, Ladestrom je Steckdose mind. 2.100 mA
- 2x im FR
- 4x im MR</v>
          </cell>
          <cell r="F320" t="str">
            <v>G</v>
          </cell>
          <cell r="G320" t="str">
            <v>formatiert</v>
          </cell>
          <cell r="K320">
            <v>44855</v>
          </cell>
          <cell r="O320" t="str">
            <v>X</v>
          </cell>
          <cell r="P320" t="str">
            <v/>
          </cell>
          <cell r="Q320" t="str">
            <v/>
          </cell>
          <cell r="R320" t="str">
            <v/>
          </cell>
          <cell r="S320" t="str">
            <v/>
          </cell>
          <cell r="T320" t="str">
            <v/>
          </cell>
        </row>
        <row r="321">
          <cell r="B321">
            <v>321</v>
          </cell>
          <cell r="C321" t="str">
            <v>SG14</v>
          </cell>
          <cell r="D321">
            <v>321</v>
          </cell>
          <cell r="E321" t="str">
            <v>Grünlicht in LED-Ausführung im Mannschaftsraum, schaltbar auch bei geschlossenen Mannschaftsraumtüren:
- Schalter am Fahrersitz und im MR
- Spannungsversorgung über Unterspannungsschutz
- eine Blendung des Fahrers muss ausgeschlossen sein</v>
          </cell>
          <cell r="F321" t="str">
            <v>G</v>
          </cell>
          <cell r="G321" t="str">
            <v>formatiert</v>
          </cell>
          <cell r="K321">
            <v>44855</v>
          </cell>
          <cell r="O321" t="str">
            <v/>
          </cell>
          <cell r="P321" t="str">
            <v>X</v>
          </cell>
          <cell r="Q321" t="str">
            <v>X</v>
          </cell>
          <cell r="R321" t="str">
            <v>X</v>
          </cell>
          <cell r="S321" t="str">
            <v>X</v>
          </cell>
          <cell r="T321" t="str">
            <v>X</v>
          </cell>
        </row>
        <row r="322">
          <cell r="B322">
            <v>322</v>
          </cell>
          <cell r="C322" t="str">
            <v>SG14</v>
          </cell>
          <cell r="D322">
            <v>322</v>
          </cell>
          <cell r="E322" t="str">
            <v>stabiler Ablagekasten für mind. einen DIN A4 Ordner mit 80 mm Rückenbreite, mit abschließbarem Deckel</v>
          </cell>
          <cell r="F322" t="str">
            <v>G</v>
          </cell>
          <cell r="G322" t="str">
            <v>formatiert</v>
          </cell>
          <cell r="K322">
            <v>44855</v>
          </cell>
          <cell r="O322" t="str">
            <v>X</v>
          </cell>
          <cell r="P322" t="str">
            <v/>
          </cell>
          <cell r="Q322" t="str">
            <v/>
          </cell>
          <cell r="R322" t="str">
            <v/>
          </cell>
          <cell r="S322" t="str">
            <v/>
          </cell>
          <cell r="T322" t="str">
            <v/>
          </cell>
          <cell r="U322" t="str">
            <v>X</v>
          </cell>
        </row>
        <row r="323">
          <cell r="B323">
            <v>323</v>
          </cell>
          <cell r="C323" t="str">
            <v>SG14</v>
          </cell>
          <cell r="D323">
            <v>323</v>
          </cell>
          <cell r="E323" t="str">
            <v>In der Kabine ist ein fest montierter Ablagekasten für mind. 2 DIN A4 Ordner mit 80 mm Rückenbreite vorhanden?
Nein = 0 Punkte
Ja = 100 Punkte</v>
          </cell>
          <cell r="F323" t="str">
            <v>B</v>
          </cell>
          <cell r="G323" t="str">
            <v>Ja oder Nein:</v>
          </cell>
          <cell r="H323" t="str">
            <v>?</v>
          </cell>
          <cell r="I323">
            <v>100</v>
          </cell>
          <cell r="J323">
            <v>100</v>
          </cell>
          <cell r="K323">
            <v>44855</v>
          </cell>
          <cell r="O323" t="str">
            <v>X</v>
          </cell>
          <cell r="P323" t="str">
            <v/>
          </cell>
          <cell r="Q323" t="str">
            <v/>
          </cell>
          <cell r="R323" t="str">
            <v/>
          </cell>
          <cell r="S323" t="str">
            <v/>
          </cell>
          <cell r="T323" t="str">
            <v/>
          </cell>
          <cell r="U323" t="str">
            <v>X</v>
          </cell>
        </row>
        <row r="324">
          <cell r="B324">
            <v>324</v>
          </cell>
          <cell r="C324" t="str">
            <v>SG14</v>
          </cell>
          <cell r="D324">
            <v>324</v>
          </cell>
          <cell r="E324" t="str">
            <v>geschlossener Ablagekasten für mind. vier DIN A4 Ordner mit 80 mm Rückenbreite sowie für DIN A4 Hängeregistratur geeignet, zwischen Fahrer- und Beifahrersitz montiert, mit abschließbarem Deckel</v>
          </cell>
          <cell r="F324" t="str">
            <v>G</v>
          </cell>
          <cell r="G324" t="str">
            <v>formatiert</v>
          </cell>
          <cell r="K324">
            <v>44855</v>
          </cell>
          <cell r="O324" t="str">
            <v/>
          </cell>
          <cell r="P324" t="str">
            <v>X</v>
          </cell>
          <cell r="Q324" t="str">
            <v>X</v>
          </cell>
          <cell r="R324" t="str">
            <v>X</v>
          </cell>
          <cell r="S324" t="str">
            <v>X</v>
          </cell>
          <cell r="T324" t="str">
            <v>X</v>
          </cell>
        </row>
        <row r="325">
          <cell r="B325">
            <v>325</v>
          </cell>
          <cell r="C325" t="str">
            <v>SG14</v>
          </cell>
          <cell r="D325">
            <v>325</v>
          </cell>
          <cell r="E325" t="str">
            <v>Die Außenseiten des Ablagekastens sind geeignet für die Montage von Ladehalterungen.</v>
          </cell>
          <cell r="F325" t="str">
            <v>G</v>
          </cell>
          <cell r="G325" t="str">
            <v>formatiert</v>
          </cell>
          <cell r="K325">
            <v>44855</v>
          </cell>
          <cell r="O325" t="str">
            <v/>
          </cell>
          <cell r="P325" t="str">
            <v>X</v>
          </cell>
          <cell r="Q325" t="str">
            <v>X</v>
          </cell>
          <cell r="R325" t="str">
            <v>X</v>
          </cell>
          <cell r="S325" t="str">
            <v>X</v>
          </cell>
          <cell r="T325" t="str">
            <v>X</v>
          </cell>
          <cell r="U325" t="str">
            <v>X</v>
          </cell>
        </row>
        <row r="326">
          <cell r="B326">
            <v>326</v>
          </cell>
          <cell r="C326" t="str">
            <v>SG14</v>
          </cell>
          <cell r="D326">
            <v>326</v>
          </cell>
          <cell r="E326" t="str">
            <v xml:space="preserve">Schlüsselkasten (Tresor) mit vierstelliger, individuell einstellbarer Zahlenkombination, Aussenmaße etwa 120 x 80 x 45 mm </v>
          </cell>
          <cell r="F326" t="str">
            <v>G</v>
          </cell>
          <cell r="G326" t="str">
            <v>formatiert</v>
          </cell>
          <cell r="K326">
            <v>44855</v>
          </cell>
          <cell r="O326" t="str">
            <v/>
          </cell>
          <cell r="P326" t="str">
            <v>X</v>
          </cell>
          <cell r="Q326" t="str">
            <v/>
          </cell>
          <cell r="R326" t="str">
            <v/>
          </cell>
          <cell r="T326" t="str">
            <v/>
          </cell>
        </row>
        <row r="327">
          <cell r="B327">
            <v>327</v>
          </cell>
          <cell r="C327" t="str">
            <v>SG14</v>
          </cell>
          <cell r="D327">
            <v>327</v>
          </cell>
          <cell r="E327" t="str">
            <v>Lieferung und Einbau eines Schlüsseltresors im FR:
- mit Zahlenkombinationsschloss,
- mit integrierten Schlüsselhaken zur Aufnahme von mind. 5 Schlüsseln</v>
          </cell>
          <cell r="F327" t="str">
            <v>G</v>
          </cell>
          <cell r="G327" t="str">
            <v>formatiert</v>
          </cell>
          <cell r="K327">
            <v>44855</v>
          </cell>
          <cell r="O327" t="str">
            <v/>
          </cell>
          <cell r="P327" t="str">
            <v/>
          </cell>
          <cell r="Q327" t="str">
            <v>X</v>
          </cell>
          <cell r="R327" t="str">
            <v>X</v>
          </cell>
          <cell r="S327" t="str">
            <v>X</v>
          </cell>
          <cell r="T327" t="str">
            <v>X</v>
          </cell>
          <cell r="U327" t="str">
            <v>X</v>
          </cell>
        </row>
        <row r="328">
          <cell r="B328">
            <v>328</v>
          </cell>
          <cell r="C328" t="str">
            <v>SG14</v>
          </cell>
          <cell r="D328">
            <v>328</v>
          </cell>
          <cell r="E328" t="str">
            <v xml:space="preserve">Fusstaster am Fahrersitz zur Initialisierung des akustischen Sondersignals </v>
          </cell>
          <cell r="F328" t="str">
            <v>G</v>
          </cell>
          <cell r="G328" t="str">
            <v>formatiert</v>
          </cell>
          <cell r="K328">
            <v>44855</v>
          </cell>
          <cell r="O328" t="str">
            <v/>
          </cell>
          <cell r="P328" t="str">
            <v/>
          </cell>
          <cell r="Q328" t="str">
            <v/>
          </cell>
          <cell r="R328" t="str">
            <v/>
          </cell>
          <cell r="T328" t="str">
            <v/>
          </cell>
        </row>
        <row r="329">
          <cell r="B329">
            <v>329</v>
          </cell>
          <cell r="C329" t="str">
            <v>SG14</v>
          </cell>
          <cell r="D329">
            <v>329</v>
          </cell>
          <cell r="E329" t="str">
            <v>Auf dem Melderplatz ist ein entnehmbarer Schrank montiert, indem Ausrüstung wie AED, Wärmebildkameras etc. gelagert werden können, Stromanschluss steckbar. Bei Demontage vom Schrank ist der Melderplatz voll nutzbar. 
Nein = 0 Punkte
Ja = 100 Punkte</v>
          </cell>
          <cell r="F329" t="str">
            <v>B</v>
          </cell>
          <cell r="G329" t="str">
            <v>Ja oder Nein:</v>
          </cell>
          <cell r="H329" t="str">
            <v>?</v>
          </cell>
          <cell r="I329">
            <v>100</v>
          </cell>
          <cell r="J329">
            <v>100</v>
          </cell>
          <cell r="K329">
            <v>44855</v>
          </cell>
          <cell r="O329" t="str">
            <v/>
          </cell>
          <cell r="P329" t="str">
            <v/>
          </cell>
          <cell r="Q329" t="str">
            <v/>
          </cell>
          <cell r="R329" t="str">
            <v/>
          </cell>
          <cell r="T329" t="str">
            <v/>
          </cell>
        </row>
        <row r="330">
          <cell r="B330">
            <v>330</v>
          </cell>
          <cell r="C330" t="str">
            <v>SG14</v>
          </cell>
          <cell r="D330">
            <v>330</v>
          </cell>
          <cell r="E330" t="str">
            <v>Einsatzstellenschalter zum gleichzeitigen Einschalten der Umfeldbeleuchtung, Warnblinkanlage und Heckwarnsystem.</v>
          </cell>
          <cell r="F330" t="str">
            <v>G</v>
          </cell>
          <cell r="G330" t="str">
            <v>formatiert</v>
          </cell>
          <cell r="K330">
            <v>44855</v>
          </cell>
          <cell r="M330">
            <v>238</v>
          </cell>
          <cell r="O330" t="str">
            <v>X</v>
          </cell>
          <cell r="P330" t="str">
            <v/>
          </cell>
          <cell r="Q330" t="str">
            <v/>
          </cell>
          <cell r="R330" t="str">
            <v/>
          </cell>
          <cell r="S330" t="str">
            <v/>
          </cell>
          <cell r="T330" t="str">
            <v/>
          </cell>
        </row>
        <row r="331">
          <cell r="B331">
            <v>331</v>
          </cell>
          <cell r="C331" t="str">
            <v>SG14</v>
          </cell>
          <cell r="D331">
            <v>331</v>
          </cell>
          <cell r="E331" t="str">
            <v>Einsatzstellenschalter in Lenkradnähe verbaut. Mit Aktivierung erfolgt Inbetriebnahme von mind. Warnblinkanlage, Verkehrswarnanlage und Umfeldbeleuchtung. Bei betätigter Feststellbremse werden gleichzeitig die Frontblitzer deaktiviert.</v>
          </cell>
          <cell r="F331" t="str">
            <v>G</v>
          </cell>
          <cell r="G331" t="str">
            <v>formatiert</v>
          </cell>
          <cell r="K331">
            <v>44855</v>
          </cell>
          <cell r="O331" t="str">
            <v/>
          </cell>
          <cell r="P331" t="str">
            <v/>
          </cell>
          <cell r="Q331" t="str">
            <v/>
          </cell>
          <cell r="R331" t="str">
            <v/>
          </cell>
          <cell r="T331" t="str">
            <v/>
          </cell>
        </row>
        <row r="332">
          <cell r="B332">
            <v>332</v>
          </cell>
          <cell r="C332" t="str">
            <v>SG12</v>
          </cell>
          <cell r="D332" t="str">
            <v>2.12</v>
          </cell>
          <cell r="E332" t="str">
            <v>Anzeigegeräte</v>
          </cell>
          <cell r="F332" t="str">
            <v>X</v>
          </cell>
          <cell r="K332">
            <v>44855</v>
          </cell>
          <cell r="N332" t="str">
            <v>X</v>
          </cell>
          <cell r="O332" t="str">
            <v>X</v>
          </cell>
          <cell r="P332" t="str">
            <v>X</v>
          </cell>
          <cell r="Q332" t="str">
            <v>Ü12</v>
          </cell>
          <cell r="R332" t="str">
            <v>Ü12</v>
          </cell>
          <cell r="S332" t="str">
            <v>Ü12</v>
          </cell>
          <cell r="T332" t="str">
            <v>Ü12</v>
          </cell>
          <cell r="U332" t="str">
            <v>Ü12</v>
          </cell>
          <cell r="V332" t="str">
            <v>Ü12</v>
          </cell>
          <cell r="W332" t="str">
            <v>Ü12</v>
          </cell>
          <cell r="X332" t="str">
            <v>Ü12</v>
          </cell>
          <cell r="Y332" t="str">
            <v>Ü12</v>
          </cell>
          <cell r="Z332" t="str">
            <v>Ü12</v>
          </cell>
          <cell r="AA332" t="str">
            <v>Ü12</v>
          </cell>
        </row>
        <row r="333">
          <cell r="B333">
            <v>333</v>
          </cell>
          <cell r="C333" t="str">
            <v>SG14</v>
          </cell>
          <cell r="D333">
            <v>333</v>
          </cell>
          <cell r="E333" t="str">
            <v>Geschwindigkeitsmessgerät (Tacho) ohne Fahrtschreiber bzw. EG-Kontrollgerät</v>
          </cell>
          <cell r="F333" t="str">
            <v>G</v>
          </cell>
          <cell r="G333" t="str">
            <v>formatiert</v>
          </cell>
          <cell r="K333">
            <v>44855</v>
          </cell>
          <cell r="O333" t="str">
            <v>X</v>
          </cell>
          <cell r="P333" t="str">
            <v>X</v>
          </cell>
          <cell r="Q333" t="str">
            <v>X</v>
          </cell>
          <cell r="R333" t="str">
            <v>X</v>
          </cell>
          <cell r="S333" t="str">
            <v>X</v>
          </cell>
          <cell r="T333" t="str">
            <v>X</v>
          </cell>
          <cell r="U333" t="str">
            <v>X</v>
          </cell>
        </row>
        <row r="334">
          <cell r="B334">
            <v>334</v>
          </cell>
          <cell r="C334" t="str">
            <v>SG14</v>
          </cell>
          <cell r="D334">
            <v>334</v>
          </cell>
          <cell r="E334" t="str">
            <v>Akustische Warneinrichtung bei Rückwärtsfahrt:
- zwangsgeschaltet über Rückfahrstufe
- nach Initialisierung abschaltbar</v>
          </cell>
          <cell r="F334" t="str">
            <v>G</v>
          </cell>
          <cell r="G334" t="str">
            <v>formatiert</v>
          </cell>
          <cell r="K334">
            <v>44855</v>
          </cell>
          <cell r="O334" t="str">
            <v>X</v>
          </cell>
          <cell r="P334" t="str">
            <v>X</v>
          </cell>
          <cell r="Q334" t="str">
            <v>X</v>
          </cell>
          <cell r="R334" t="str">
            <v>X</v>
          </cell>
          <cell r="S334" t="str">
            <v>X</v>
          </cell>
          <cell r="T334" t="str">
            <v>X</v>
          </cell>
          <cell r="U334" t="str">
            <v>X</v>
          </cell>
        </row>
        <row r="335">
          <cell r="B335">
            <v>335</v>
          </cell>
          <cell r="C335" t="str">
            <v>SG14</v>
          </cell>
          <cell r="D335">
            <v>335</v>
          </cell>
          <cell r="E335" t="str">
            <v>Füllstandsanzeige für den Löschwasserbehälter in der Kabine, vom Fahrersitz aus einsehbar (elektrische Anzeigen dimm- oder abschaltbar)</v>
          </cell>
          <cell r="F335" t="str">
            <v>G</v>
          </cell>
          <cell r="G335" t="str">
            <v>formatiert</v>
          </cell>
          <cell r="K335">
            <v>44855</v>
          </cell>
          <cell r="O335" t="str">
            <v/>
          </cell>
          <cell r="P335" t="str">
            <v>X</v>
          </cell>
          <cell r="Q335" t="str">
            <v>X</v>
          </cell>
          <cell r="R335" t="str">
            <v>X</v>
          </cell>
          <cell r="S335" t="str">
            <v>X</v>
          </cell>
          <cell r="T335" t="str">
            <v>X</v>
          </cell>
        </row>
        <row r="336">
          <cell r="B336">
            <v>336</v>
          </cell>
          <cell r="C336" t="str">
            <v>SG14</v>
          </cell>
          <cell r="D336">
            <v>336</v>
          </cell>
          <cell r="E336" t="str">
            <v>Füllstandsanzeige für Löschwasser- und Schaummittelbehälter in der Kabine, vom Fahrersitz aus einsehbar (elektrische Anzeigen dimm- oder abschaltbar)</v>
          </cell>
          <cell r="F336" t="str">
            <v>G</v>
          </cell>
          <cell r="G336" t="str">
            <v>formatiert</v>
          </cell>
          <cell r="K336">
            <v>44855</v>
          </cell>
          <cell r="O336" t="str">
            <v/>
          </cell>
          <cell r="P336" t="str">
            <v/>
          </cell>
          <cell r="Q336" t="str">
            <v/>
          </cell>
          <cell r="R336" t="str">
            <v/>
          </cell>
          <cell r="T336" t="str">
            <v/>
          </cell>
        </row>
        <row r="337">
          <cell r="B337">
            <v>337</v>
          </cell>
          <cell r="C337" t="str">
            <v>SG14</v>
          </cell>
          <cell r="D337">
            <v>337</v>
          </cell>
          <cell r="E337" t="str">
            <v>Die Füllstandsanzeigen (in FR und GR) zeigen den Füllstand in der Einheit Liter?
Nein = 0 Punkte
Ja = 50 Punkte</v>
          </cell>
          <cell r="F337" t="str">
            <v>B</v>
          </cell>
          <cell r="G337" t="str">
            <v>Ja oder Nein:</v>
          </cell>
          <cell r="H337" t="str">
            <v>?</v>
          </cell>
          <cell r="I337">
            <v>50</v>
          </cell>
          <cell r="J337">
            <v>50</v>
          </cell>
          <cell r="K337">
            <v>44855</v>
          </cell>
          <cell r="O337" t="str">
            <v/>
          </cell>
          <cell r="P337" t="str">
            <v/>
          </cell>
          <cell r="Q337" t="str">
            <v>X</v>
          </cell>
          <cell r="R337" t="str">
            <v>X</v>
          </cell>
          <cell r="S337" t="str">
            <v>X</v>
          </cell>
          <cell r="T337" t="str">
            <v>X</v>
          </cell>
        </row>
        <row r="338">
          <cell r="B338">
            <v>338</v>
          </cell>
          <cell r="C338" t="str">
            <v>SG14</v>
          </cell>
          <cell r="D338">
            <v>338</v>
          </cell>
          <cell r="E338" t="str">
            <v>Unfalldatenschreiber ohne manuelle Löschfunktion mit Dokumentation der Sondersignalnutzung. (UDS mit zugänglicher Schnittstelle zum auslesen bzw. -drucken)</v>
          </cell>
          <cell r="F338" t="str">
            <v>G</v>
          </cell>
          <cell r="G338" t="str">
            <v>formatiert</v>
          </cell>
          <cell r="K338">
            <v>44855</v>
          </cell>
          <cell r="O338" t="str">
            <v/>
          </cell>
          <cell r="P338" t="str">
            <v/>
          </cell>
          <cell r="Q338" t="str">
            <v>X</v>
          </cell>
          <cell r="R338" t="str">
            <v>X</v>
          </cell>
          <cell r="S338" t="str">
            <v>X</v>
          </cell>
          <cell r="T338" t="str">
            <v>X</v>
          </cell>
          <cell r="U338" t="str">
            <v>X</v>
          </cell>
        </row>
        <row r="339">
          <cell r="B339">
            <v>339</v>
          </cell>
          <cell r="C339" t="str">
            <v>SG14</v>
          </cell>
          <cell r="D339">
            <v>339</v>
          </cell>
          <cell r="E339" t="str">
            <v>Warnleuchte bei Einschalten der Zündung und noch geöffneten Rollläden oder Staukästen.</v>
          </cell>
          <cell r="F339" t="str">
            <v>G</v>
          </cell>
          <cell r="G339" t="str">
            <v>formatiert</v>
          </cell>
          <cell r="K339">
            <v>44855</v>
          </cell>
          <cell r="O339" t="str">
            <v>X</v>
          </cell>
          <cell r="P339" t="str">
            <v/>
          </cell>
          <cell r="S339" t="str">
            <v/>
          </cell>
          <cell r="T339" t="str">
            <v/>
          </cell>
        </row>
        <row r="340">
          <cell r="B340">
            <v>340</v>
          </cell>
          <cell r="C340" t="str">
            <v>SG12</v>
          </cell>
          <cell r="D340" t="str">
            <v>2.13</v>
          </cell>
          <cell r="E340" t="str">
            <v>Fahrzeugaußenbeleuchtung</v>
          </cell>
          <cell r="F340" t="str">
            <v>X</v>
          </cell>
          <cell r="K340">
            <v>44855</v>
          </cell>
          <cell r="N340" t="str">
            <v>X</v>
          </cell>
          <cell r="O340" t="str">
            <v>X</v>
          </cell>
          <cell r="P340" t="str">
            <v>X</v>
          </cell>
          <cell r="Q340" t="str">
            <v>Ü12</v>
          </cell>
          <cell r="R340" t="str">
            <v>Ü12</v>
          </cell>
          <cell r="S340" t="str">
            <v>Ü12</v>
          </cell>
          <cell r="T340" t="str">
            <v>Ü12</v>
          </cell>
          <cell r="U340" t="str">
            <v>Ü12</v>
          </cell>
          <cell r="V340" t="str">
            <v>Ü12</v>
          </cell>
          <cell r="W340" t="str">
            <v>Ü12</v>
          </cell>
          <cell r="X340" t="str">
            <v>Ü12</v>
          </cell>
          <cell r="Y340" t="str">
            <v>Ü12</v>
          </cell>
          <cell r="Z340" t="str">
            <v>Ü12</v>
          </cell>
          <cell r="AA340" t="str">
            <v>Ü12</v>
          </cell>
        </row>
        <row r="341">
          <cell r="B341">
            <v>341</v>
          </cell>
          <cell r="C341" t="str">
            <v>SG14</v>
          </cell>
          <cell r="D341">
            <v>341</v>
          </cell>
          <cell r="E341" t="str">
            <v>Hauptscheinwerfer und Fahrtrichtungsanzeiger vorn</v>
          </cell>
          <cell r="F341" t="str">
            <v>G</v>
          </cell>
          <cell r="G341" t="str">
            <v>formatiert</v>
          </cell>
          <cell r="K341">
            <v>44855</v>
          </cell>
          <cell r="O341" t="str">
            <v>X</v>
          </cell>
          <cell r="P341" t="str">
            <v>X</v>
          </cell>
          <cell r="Q341" t="str">
            <v/>
          </cell>
          <cell r="R341" t="str">
            <v/>
          </cell>
          <cell r="S341" t="str">
            <v/>
          </cell>
          <cell r="T341" t="str">
            <v/>
          </cell>
        </row>
        <row r="342">
          <cell r="B342">
            <v>342</v>
          </cell>
          <cell r="C342" t="str">
            <v>SG14</v>
          </cell>
          <cell r="D342">
            <v>342</v>
          </cell>
          <cell r="E342" t="str">
            <v>geschützte Hauptscheinwerfer und Fahrtrichtungsanzeiger vorn</v>
          </cell>
          <cell r="F342" t="str">
            <v>G</v>
          </cell>
          <cell r="G342" t="str">
            <v>formatiert</v>
          </cell>
          <cell r="K342">
            <v>44855</v>
          </cell>
          <cell r="O342" t="str">
            <v/>
          </cell>
          <cell r="P342" t="str">
            <v/>
          </cell>
          <cell r="Q342" t="str">
            <v>X</v>
          </cell>
          <cell r="R342" t="str">
            <v>X</v>
          </cell>
          <cell r="S342" t="str">
            <v>X</v>
          </cell>
          <cell r="T342" t="str">
            <v>X</v>
          </cell>
          <cell r="U342" t="str">
            <v>X</v>
          </cell>
        </row>
        <row r="343">
          <cell r="B343">
            <v>343</v>
          </cell>
          <cell r="C343" t="str">
            <v>SG14</v>
          </cell>
          <cell r="D343">
            <v>343</v>
          </cell>
          <cell r="E343" t="str">
            <v>Hauptscheinwerfer in LED und Fahrtrichtungsanzeiger vorn</v>
          </cell>
          <cell r="F343" t="str">
            <v>G</v>
          </cell>
          <cell r="G343" t="str">
            <v>formatiert</v>
          </cell>
          <cell r="K343">
            <v>44855</v>
          </cell>
          <cell r="O343" t="str">
            <v/>
          </cell>
          <cell r="P343" t="str">
            <v/>
          </cell>
          <cell r="Q343" t="str">
            <v/>
          </cell>
          <cell r="R343" t="str">
            <v/>
          </cell>
          <cell r="S343" t="str">
            <v/>
          </cell>
          <cell r="T343" t="str">
            <v/>
          </cell>
        </row>
        <row r="344">
          <cell r="B344">
            <v>344</v>
          </cell>
          <cell r="C344" t="str">
            <v>SG14</v>
          </cell>
          <cell r="D344">
            <v>344</v>
          </cell>
          <cell r="E344" t="str">
            <v>Die Hauptscheinwerfer sind Voll LED-Scheinwerfer?
Nein = 0 Punkte
Ja = 200 Punkte</v>
          </cell>
          <cell r="F344" t="str">
            <v>B</v>
          </cell>
          <cell r="G344" t="str">
            <v>Ja oder Nein:</v>
          </cell>
          <cell r="H344" t="str">
            <v>?</v>
          </cell>
          <cell r="I344">
            <v>200</v>
          </cell>
          <cell r="K344">
            <v>44855</v>
          </cell>
          <cell r="O344" t="str">
            <v>X</v>
          </cell>
          <cell r="P344" t="str">
            <v/>
          </cell>
          <cell r="Q344" t="str">
            <v/>
          </cell>
          <cell r="R344" t="str">
            <v/>
          </cell>
          <cell r="S344" t="str">
            <v/>
          </cell>
          <cell r="T344" t="str">
            <v/>
          </cell>
        </row>
        <row r="345">
          <cell r="B345">
            <v>345</v>
          </cell>
          <cell r="C345" t="str">
            <v>SG14</v>
          </cell>
          <cell r="D345">
            <v>345</v>
          </cell>
          <cell r="E345" t="str">
            <v>Mind. zwei geschützte zusätzliche bauartgenehmigte LED-Fernlichtscheinwerfer, jeweils mind. 2000 Lumen, Flutlichtcharakteristik</v>
          </cell>
          <cell r="F345" t="str">
            <v>G</v>
          </cell>
          <cell r="G345" t="str">
            <v>formatiert</v>
          </cell>
          <cell r="K345">
            <v>44855</v>
          </cell>
          <cell r="O345" t="str">
            <v/>
          </cell>
          <cell r="P345" t="str">
            <v/>
          </cell>
          <cell r="S345" t="str">
            <v/>
          </cell>
        </row>
        <row r="346">
          <cell r="B346">
            <v>346</v>
          </cell>
          <cell r="C346" t="str">
            <v>SG14</v>
          </cell>
          <cell r="D346">
            <v>346</v>
          </cell>
          <cell r="E346" t="str">
            <v>Mind. zwei geschützte zusätzliche bauartgenehmigte LED-Fernlichtscheinwerfer über der Frontscheibe, jeweils mind. 2.000 Lumen, Flutlichtcharakteristik</v>
          </cell>
          <cell r="F346" t="str">
            <v>G</v>
          </cell>
          <cell r="G346" t="str">
            <v>formatiert</v>
          </cell>
          <cell r="K346">
            <v>44894</v>
          </cell>
          <cell r="O346" t="str">
            <v/>
          </cell>
          <cell r="P346" t="str">
            <v/>
          </cell>
          <cell r="Q346" t="str">
            <v>X</v>
          </cell>
          <cell r="R346" t="str">
            <v>X</v>
          </cell>
          <cell r="S346" t="str">
            <v>X</v>
          </cell>
          <cell r="T346" t="str">
            <v>X</v>
          </cell>
          <cell r="U346" t="str">
            <v>X</v>
          </cell>
        </row>
        <row r="347">
          <cell r="B347">
            <v>347</v>
          </cell>
          <cell r="C347" t="str">
            <v>SG14</v>
          </cell>
          <cell r="D347">
            <v>347</v>
          </cell>
          <cell r="E347" t="str">
            <v>Die Fernlicht-Zusatzscheinwerfer können in der Sonnenblende oder im GFK Überbau integriert werden?
Nein = 0 Punkte
Ja = 50 Punkte</v>
          </cell>
          <cell r="F347" t="str">
            <v>B</v>
          </cell>
          <cell r="G347" t="str">
            <v>Ja oder Nein:</v>
          </cell>
          <cell r="H347" t="str">
            <v>?</v>
          </cell>
          <cell r="I347">
            <v>50</v>
          </cell>
          <cell r="K347">
            <v>44855</v>
          </cell>
          <cell r="O347" t="str">
            <v/>
          </cell>
          <cell r="P347" t="str">
            <v/>
          </cell>
          <cell r="Q347" t="str">
            <v/>
          </cell>
          <cell r="R347" t="str">
            <v/>
          </cell>
          <cell r="T347" t="str">
            <v/>
          </cell>
        </row>
        <row r="348">
          <cell r="B348">
            <v>348</v>
          </cell>
          <cell r="C348" t="str">
            <v>SG14</v>
          </cell>
          <cell r="D348">
            <v>348</v>
          </cell>
          <cell r="E348" t="str">
            <v>Tagfahrlicht entsprechend Richtlinie R87, Leuchten mit ECE-Prüfzeichen</v>
          </cell>
          <cell r="F348" t="str">
            <v>G</v>
          </cell>
          <cell r="G348" t="str">
            <v>formatiert</v>
          </cell>
          <cell r="K348">
            <v>44855</v>
          </cell>
          <cell r="O348" t="str">
            <v>X</v>
          </cell>
          <cell r="P348" t="str">
            <v>X</v>
          </cell>
          <cell r="Q348" t="str">
            <v/>
          </cell>
          <cell r="R348" t="str">
            <v/>
          </cell>
          <cell r="S348" t="str">
            <v/>
          </cell>
          <cell r="T348" t="str">
            <v/>
          </cell>
        </row>
        <row r="349">
          <cell r="B349">
            <v>349</v>
          </cell>
          <cell r="C349" t="str">
            <v>SG14</v>
          </cell>
          <cell r="D349">
            <v>349</v>
          </cell>
          <cell r="E349" t="str">
            <v>Tagfahrlicht entsprechend Richtlinie R87, Leuchten mit ECE-Prüfzeichen?
Nein = 0 Punkte
Ja = 100 Punkte</v>
          </cell>
          <cell r="F349" t="str">
            <v>B</v>
          </cell>
          <cell r="G349" t="str">
            <v>Ja oder Nein:</v>
          </cell>
          <cell r="H349" t="str">
            <v>?</v>
          </cell>
          <cell r="I349">
            <v>100</v>
          </cell>
          <cell r="K349">
            <v>44855</v>
          </cell>
          <cell r="O349" t="str">
            <v/>
          </cell>
          <cell r="P349" t="str">
            <v/>
          </cell>
          <cell r="Q349" t="str">
            <v/>
          </cell>
          <cell r="R349" t="str">
            <v/>
          </cell>
          <cell r="T349" t="str">
            <v/>
          </cell>
        </row>
        <row r="350">
          <cell r="B350">
            <v>350</v>
          </cell>
          <cell r="C350" t="str">
            <v>SG14</v>
          </cell>
          <cell r="D350">
            <v>350</v>
          </cell>
          <cell r="E350" t="str">
            <v>Nebelscheinwerfer</v>
          </cell>
          <cell r="F350" t="str">
            <v>G</v>
          </cell>
          <cell r="G350" t="str">
            <v>formatiert</v>
          </cell>
          <cell r="K350">
            <v>44855</v>
          </cell>
          <cell r="O350" t="str">
            <v>X</v>
          </cell>
          <cell r="P350" t="str">
            <v>X</v>
          </cell>
          <cell r="Q350" t="str">
            <v>X</v>
          </cell>
          <cell r="R350" t="str">
            <v>X</v>
          </cell>
          <cell r="S350" t="str">
            <v>X</v>
          </cell>
          <cell r="T350" t="str">
            <v>X</v>
          </cell>
          <cell r="U350" t="str">
            <v>X</v>
          </cell>
        </row>
        <row r="351">
          <cell r="B351">
            <v>351</v>
          </cell>
          <cell r="C351" t="str">
            <v>SG14</v>
          </cell>
          <cell r="D351">
            <v>351</v>
          </cell>
          <cell r="E351" t="str">
            <v>Die Nebelscheinwerfer sind integriert verbaut?
Nein= 0 Punkte
Ja = 100 Punkte</v>
          </cell>
          <cell r="F351" t="str">
            <v>B</v>
          </cell>
          <cell r="G351" t="str">
            <v>Ja oder Nein:</v>
          </cell>
          <cell r="H351" t="str">
            <v>?</v>
          </cell>
          <cell r="I351">
            <v>100</v>
          </cell>
          <cell r="K351">
            <v>44855</v>
          </cell>
          <cell r="O351" t="str">
            <v>X</v>
          </cell>
          <cell r="P351" t="str">
            <v/>
          </cell>
          <cell r="Q351" t="str">
            <v/>
          </cell>
          <cell r="R351" t="str">
            <v/>
          </cell>
          <cell r="S351" t="str">
            <v/>
          </cell>
          <cell r="T351" t="str">
            <v/>
          </cell>
        </row>
        <row r="352">
          <cell r="B352">
            <v>352</v>
          </cell>
          <cell r="C352" t="str">
            <v>SG14</v>
          </cell>
          <cell r="D352">
            <v>352</v>
          </cell>
          <cell r="E352" t="str">
            <v>Das Fahrzeug hat mind. ein statisches Abbiegelicht?
Nein = 0 Punkte
Ja = 100 Punkte</v>
          </cell>
          <cell r="F352" t="str">
            <v>B</v>
          </cell>
          <cell r="G352" t="str">
            <v>Ja oder Nein:</v>
          </cell>
          <cell r="H352" t="str">
            <v>?</v>
          </cell>
          <cell r="I352">
            <v>100</v>
          </cell>
          <cell r="K352">
            <v>44855</v>
          </cell>
          <cell r="O352" t="str">
            <v>X</v>
          </cell>
          <cell r="P352" t="str">
            <v>X</v>
          </cell>
          <cell r="Q352" t="str">
            <v>X</v>
          </cell>
          <cell r="R352" t="str">
            <v>X</v>
          </cell>
          <cell r="S352" t="str">
            <v>X</v>
          </cell>
          <cell r="T352" t="str">
            <v>X</v>
          </cell>
          <cell r="U352" t="str">
            <v>X</v>
          </cell>
        </row>
        <row r="353">
          <cell r="B353">
            <v>353</v>
          </cell>
          <cell r="C353" t="str">
            <v>SG14</v>
          </cell>
          <cell r="D353">
            <v>353</v>
          </cell>
          <cell r="E353" t="str">
            <v>Nebelschlussleuchte links und rechts</v>
          </cell>
          <cell r="F353" t="str">
            <v>G</v>
          </cell>
          <cell r="G353" t="str">
            <v>formatiert</v>
          </cell>
          <cell r="K353">
            <v>44972</v>
          </cell>
          <cell r="O353" t="str">
            <v>X</v>
          </cell>
          <cell r="P353" t="str">
            <v>X</v>
          </cell>
          <cell r="Q353" t="str">
            <v>X</v>
          </cell>
          <cell r="R353" t="str">
            <v>X</v>
          </cell>
          <cell r="S353" t="str">
            <v>X</v>
          </cell>
          <cell r="T353" t="str">
            <v>X</v>
          </cell>
          <cell r="U353" t="str">
            <v>X</v>
          </cell>
        </row>
        <row r="354">
          <cell r="B354">
            <v>354</v>
          </cell>
          <cell r="C354" t="str">
            <v>SG14</v>
          </cell>
          <cell r="D354">
            <v>354</v>
          </cell>
          <cell r="E354" t="str">
            <v>Rückfahrscheinwerfer links und rechts</v>
          </cell>
          <cell r="F354" t="str">
            <v>G</v>
          </cell>
          <cell r="G354" t="str">
            <v>formatiert</v>
          </cell>
          <cell r="K354">
            <v>44972</v>
          </cell>
          <cell r="O354" t="str">
            <v>X</v>
          </cell>
          <cell r="P354" t="str">
            <v>X</v>
          </cell>
          <cell r="Q354" t="str">
            <v>X</v>
          </cell>
          <cell r="R354" t="str">
            <v>X</v>
          </cell>
          <cell r="S354" t="str">
            <v>X</v>
          </cell>
          <cell r="T354" t="str">
            <v>X</v>
          </cell>
          <cell r="U354" t="str">
            <v>X</v>
          </cell>
        </row>
        <row r="355">
          <cell r="B355">
            <v>355</v>
          </cell>
          <cell r="C355" t="str">
            <v>SG14</v>
          </cell>
          <cell r="D355">
            <v>355</v>
          </cell>
          <cell r="E355" t="str">
            <v>Seitenmarkierungsleuchten in LED</v>
          </cell>
          <cell r="F355" t="str">
            <v>G</v>
          </cell>
          <cell r="G355" t="str">
            <v>formatiert</v>
          </cell>
          <cell r="K355">
            <v>44855</v>
          </cell>
          <cell r="O355" t="str">
            <v>X</v>
          </cell>
          <cell r="P355" t="str">
            <v/>
          </cell>
          <cell r="Q355" t="str">
            <v/>
          </cell>
          <cell r="R355" t="str">
            <v/>
          </cell>
          <cell r="S355" t="str">
            <v/>
          </cell>
          <cell r="T355" t="str">
            <v/>
          </cell>
        </row>
        <row r="356">
          <cell r="B356">
            <v>356</v>
          </cell>
          <cell r="C356" t="str">
            <v>SG12</v>
          </cell>
          <cell r="D356" t="str">
            <v>2.14</v>
          </cell>
          <cell r="E356" t="str">
            <v>Elektrische Anlage</v>
          </cell>
          <cell r="F356" t="str">
            <v>X</v>
          </cell>
          <cell r="K356">
            <v>44855</v>
          </cell>
          <cell r="N356" t="str">
            <v>X</v>
          </cell>
          <cell r="O356" t="str">
            <v>X</v>
          </cell>
          <cell r="P356" t="str">
            <v>X</v>
          </cell>
          <cell r="Q356" t="str">
            <v>Ü12</v>
          </cell>
          <cell r="R356" t="str">
            <v>Ü12</v>
          </cell>
          <cell r="S356" t="str">
            <v>Ü12</v>
          </cell>
          <cell r="T356" t="str">
            <v>Ü12</v>
          </cell>
          <cell r="U356" t="str">
            <v>Ü12</v>
          </cell>
          <cell r="V356" t="str">
            <v>Ü12</v>
          </cell>
          <cell r="W356" t="str">
            <v>Ü12</v>
          </cell>
          <cell r="X356" t="str">
            <v>Ü12</v>
          </cell>
          <cell r="Y356" t="str">
            <v>Ü12</v>
          </cell>
          <cell r="Z356" t="str">
            <v>Ü12</v>
          </cell>
          <cell r="AA356" t="str">
            <v>Ü12</v>
          </cell>
        </row>
        <row r="357">
          <cell r="B357">
            <v>357</v>
          </cell>
          <cell r="C357" t="str">
            <v>SG14</v>
          </cell>
          <cell r="D357">
            <v>357</v>
          </cell>
          <cell r="E357" t="str">
            <v>zwei 12 V Batterien, je mind. 100 Ah</v>
          </cell>
          <cell r="F357" t="str">
            <v>G</v>
          </cell>
          <cell r="G357" t="str">
            <v>Kapazität in Ah:</v>
          </cell>
          <cell r="H357">
            <v>1000</v>
          </cell>
          <cell r="K357">
            <v>44855</v>
          </cell>
          <cell r="O357" t="str">
            <v>X</v>
          </cell>
          <cell r="P357" t="str">
            <v/>
          </cell>
          <cell r="Q357" t="str">
            <v/>
          </cell>
          <cell r="R357" t="str">
            <v/>
          </cell>
          <cell r="S357" t="str">
            <v/>
          </cell>
          <cell r="T357" t="str">
            <v/>
          </cell>
        </row>
        <row r="358">
          <cell r="B358">
            <v>358</v>
          </cell>
          <cell r="C358" t="str">
            <v>SG14</v>
          </cell>
          <cell r="D358">
            <v>358</v>
          </cell>
          <cell r="E358" t="str">
            <v>zwei 12 V Batterien, je mind. 165 Ah</v>
          </cell>
          <cell r="F358" t="str">
            <v>G</v>
          </cell>
          <cell r="G358" t="str">
            <v>Kapazität in Ah:</v>
          </cell>
          <cell r="H358">
            <v>1000</v>
          </cell>
          <cell r="K358">
            <v>44855</v>
          </cell>
          <cell r="O358" t="str">
            <v/>
          </cell>
          <cell r="P358" t="str">
            <v>X</v>
          </cell>
          <cell r="Q358" t="str">
            <v>X</v>
          </cell>
          <cell r="R358" t="str">
            <v>X</v>
          </cell>
          <cell r="S358" t="str">
            <v>X</v>
          </cell>
          <cell r="T358" t="str">
            <v>X</v>
          </cell>
          <cell r="U358" t="str">
            <v>X</v>
          </cell>
        </row>
        <row r="359">
          <cell r="B359">
            <v>359</v>
          </cell>
          <cell r="C359" t="str">
            <v>SG14</v>
          </cell>
          <cell r="D359">
            <v>359</v>
          </cell>
          <cell r="E359" t="str">
            <v>ohne Batterie-Hauptschalter</v>
          </cell>
          <cell r="F359" t="str">
            <v>G</v>
          </cell>
          <cell r="G359" t="str">
            <v>formatiert</v>
          </cell>
          <cell r="K359">
            <v>44855</v>
          </cell>
          <cell r="O359" t="str">
            <v/>
          </cell>
          <cell r="P359" t="str">
            <v/>
          </cell>
          <cell r="Q359" t="str">
            <v>X</v>
          </cell>
          <cell r="R359" t="str">
            <v>X</v>
          </cell>
          <cell r="S359" t="str">
            <v>X</v>
          </cell>
          <cell r="T359" t="str">
            <v>X</v>
          </cell>
          <cell r="U359" t="str">
            <v>X</v>
          </cell>
        </row>
        <row r="360">
          <cell r="B360">
            <v>360</v>
          </cell>
          <cell r="C360" t="str">
            <v>SG14</v>
          </cell>
          <cell r="D360">
            <v>360</v>
          </cell>
          <cell r="E360" t="str">
            <v>Batterie-Hauptschalter als NOT-AUS-Schalter</v>
          </cell>
          <cell r="F360" t="str">
            <v>G</v>
          </cell>
          <cell r="G360" t="str">
            <v>formatiert</v>
          </cell>
          <cell r="K360">
            <v>44855</v>
          </cell>
          <cell r="O360" t="str">
            <v>X</v>
          </cell>
          <cell r="P360" t="str">
            <v/>
          </cell>
          <cell r="Q360" t="str">
            <v/>
          </cell>
          <cell r="R360" t="str">
            <v/>
          </cell>
          <cell r="T360" t="str">
            <v/>
          </cell>
        </row>
        <row r="361">
          <cell r="B361">
            <v>361</v>
          </cell>
          <cell r="C361" t="str">
            <v>SG14</v>
          </cell>
          <cell r="D361">
            <v>361</v>
          </cell>
          <cell r="E361" t="str">
            <v>24 V NATO-Steckdose 2-polig für den Fremdstart</v>
          </cell>
          <cell r="F361" t="str">
            <v>G</v>
          </cell>
          <cell r="G361" t="str">
            <v>formatiert</v>
          </cell>
          <cell r="K361">
            <v>44855</v>
          </cell>
          <cell r="O361" t="str">
            <v/>
          </cell>
          <cell r="P361" t="str">
            <v/>
          </cell>
          <cell r="Q361" t="str">
            <v>X</v>
          </cell>
          <cell r="R361" t="str">
            <v>X</v>
          </cell>
          <cell r="S361" t="str">
            <v>X</v>
          </cell>
          <cell r="T361" t="str">
            <v>X</v>
          </cell>
          <cell r="U361" t="str">
            <v>X</v>
          </cell>
        </row>
        <row r="362">
          <cell r="B362">
            <v>362</v>
          </cell>
          <cell r="C362" t="str">
            <v>SG14</v>
          </cell>
          <cell r="D362">
            <v>362</v>
          </cell>
          <cell r="E362" t="str">
            <v>Tiefentladungsschutz für Batterien</v>
          </cell>
          <cell r="F362" t="str">
            <v>G</v>
          </cell>
          <cell r="G362" t="str">
            <v>formatiert</v>
          </cell>
          <cell r="K362">
            <v>44855</v>
          </cell>
          <cell r="O362" t="str">
            <v>X</v>
          </cell>
          <cell r="P362" t="str">
            <v>X</v>
          </cell>
          <cell r="Q362" t="str">
            <v>X</v>
          </cell>
          <cell r="R362" t="str">
            <v>X</v>
          </cell>
          <cell r="S362" t="str">
            <v>X</v>
          </cell>
          <cell r="T362" t="str">
            <v>X</v>
          </cell>
          <cell r="U362" t="str">
            <v>X</v>
          </cell>
        </row>
        <row r="363">
          <cell r="B363">
            <v>363</v>
          </cell>
          <cell r="C363" t="str">
            <v>SG14</v>
          </cell>
          <cell r="D363">
            <v>363</v>
          </cell>
          <cell r="E363" t="str">
            <v>Die Batterien sind auf einem Auszug zu lagern und für Montage- und Prüfarbeiten von der Standfläche des Fahrzeuges zugänglich.</v>
          </cell>
          <cell r="F363" t="str">
            <v>G</v>
          </cell>
          <cell r="G363" t="str">
            <v>formatiert</v>
          </cell>
          <cell r="K363">
            <v>44855</v>
          </cell>
          <cell r="O363" t="str">
            <v/>
          </cell>
          <cell r="P363" t="str">
            <v>X</v>
          </cell>
          <cell r="Q363" t="str">
            <v>X</v>
          </cell>
          <cell r="R363" t="str">
            <v>X</v>
          </cell>
          <cell r="S363" t="str">
            <v>X</v>
          </cell>
          <cell r="T363" t="str">
            <v>X</v>
          </cell>
          <cell r="U363" t="str">
            <v>X</v>
          </cell>
        </row>
        <row r="364">
          <cell r="B364">
            <v>364</v>
          </cell>
          <cell r="C364" t="str">
            <v>SG14</v>
          </cell>
          <cell r="D364">
            <v>364</v>
          </cell>
          <cell r="E364" t="str">
            <v>Drehstromgenerator mit mind. 100 A</v>
          </cell>
          <cell r="F364" t="str">
            <v>G</v>
          </cell>
          <cell r="G364" t="str">
            <v>Stromstärke in A:</v>
          </cell>
          <cell r="H364">
            <v>1000</v>
          </cell>
          <cell r="K364">
            <v>44855</v>
          </cell>
        </row>
        <row r="365">
          <cell r="B365">
            <v>365</v>
          </cell>
          <cell r="C365" t="str">
            <v>SG14</v>
          </cell>
          <cell r="D365">
            <v>365</v>
          </cell>
          <cell r="E365" t="str">
            <v>Drehstromgenerator mit mind. 120 A</v>
          </cell>
          <cell r="F365" t="str">
            <v>G</v>
          </cell>
          <cell r="G365" t="str">
            <v>Stromstärke in A:</v>
          </cell>
          <cell r="H365">
            <v>1000</v>
          </cell>
          <cell r="K365">
            <v>44855</v>
          </cell>
          <cell r="O365" t="str">
            <v/>
          </cell>
          <cell r="P365" t="str">
            <v>X</v>
          </cell>
          <cell r="Q365" t="str">
            <v>X</v>
          </cell>
          <cell r="R365" t="str">
            <v>X</v>
          </cell>
          <cell r="S365" t="str">
            <v>X</v>
          </cell>
          <cell r="T365" t="str">
            <v>X</v>
          </cell>
          <cell r="U365" t="str">
            <v>X</v>
          </cell>
        </row>
        <row r="366">
          <cell r="B366">
            <v>366</v>
          </cell>
          <cell r="C366" t="str">
            <v>SG14</v>
          </cell>
          <cell r="D366">
            <v>366</v>
          </cell>
          <cell r="E366" t="str">
            <v xml:space="preserve">Drehstromgenerator mit mind. 200 A </v>
          </cell>
          <cell r="F366" t="str">
            <v>G</v>
          </cell>
          <cell r="G366" t="str">
            <v>Stromstärke in A:</v>
          </cell>
          <cell r="H366">
            <v>1000</v>
          </cell>
          <cell r="K366">
            <v>44855</v>
          </cell>
          <cell r="O366" t="str">
            <v>X</v>
          </cell>
          <cell r="P366" t="str">
            <v/>
          </cell>
          <cell r="Q366" t="str">
            <v/>
          </cell>
          <cell r="R366" t="str">
            <v/>
          </cell>
          <cell r="S366" t="str">
            <v/>
          </cell>
          <cell r="T366" t="str">
            <v/>
          </cell>
        </row>
        <row r="367">
          <cell r="B367">
            <v>367</v>
          </cell>
          <cell r="C367" t="str">
            <v>SG14</v>
          </cell>
          <cell r="D367">
            <v>367</v>
          </cell>
          <cell r="E367" t="str">
            <v>parametrierbares Sondermodul zur Gewährleistung einer Schnittstelle für den Aufbauhersteller</v>
          </cell>
          <cell r="F367" t="str">
            <v>G</v>
          </cell>
          <cell r="G367" t="str">
            <v>formatiert</v>
          </cell>
          <cell r="K367">
            <v>44855</v>
          </cell>
          <cell r="O367" t="str">
            <v>X</v>
          </cell>
          <cell r="P367" t="str">
            <v>X</v>
          </cell>
          <cell r="Q367" t="str">
            <v>X</v>
          </cell>
          <cell r="R367" t="str">
            <v>X</v>
          </cell>
          <cell r="S367" t="str">
            <v>X</v>
          </cell>
          <cell r="T367" t="str">
            <v>X</v>
          </cell>
          <cell r="U367" t="str">
            <v>X</v>
          </cell>
        </row>
        <row r="368">
          <cell r="B368">
            <v>368</v>
          </cell>
          <cell r="C368" t="str">
            <v>SG14</v>
          </cell>
          <cell r="D368">
            <v>368</v>
          </cell>
          <cell r="E368" t="str">
            <v xml:space="preserve">Sicherungsautomaten für das Fahrgestell </v>
          </cell>
          <cell r="F368" t="str">
            <v>G</v>
          </cell>
          <cell r="G368" t="str">
            <v>formatiert</v>
          </cell>
          <cell r="K368">
            <v>44855</v>
          </cell>
          <cell r="O368" t="str">
            <v/>
          </cell>
          <cell r="P368" t="str">
            <v/>
          </cell>
          <cell r="Q368" t="str">
            <v/>
          </cell>
          <cell r="R368" t="str">
            <v/>
          </cell>
          <cell r="T368" t="str">
            <v/>
          </cell>
        </row>
        <row r="369">
          <cell r="B369">
            <v>369</v>
          </cell>
          <cell r="C369" t="str">
            <v>SG14</v>
          </cell>
          <cell r="D369">
            <v>369</v>
          </cell>
          <cell r="E369" t="str">
            <v>Eindeutige, deutschsprachige Beschriftung der Sicherungsbelegung für das Fahrgestell.</v>
          </cell>
          <cell r="F369" t="str">
            <v>G</v>
          </cell>
          <cell r="G369" t="str">
            <v>formatiert</v>
          </cell>
          <cell r="K369">
            <v>44855</v>
          </cell>
          <cell r="O369" t="str">
            <v>X</v>
          </cell>
          <cell r="P369" t="str">
            <v>X</v>
          </cell>
          <cell r="Q369" t="str">
            <v>X</v>
          </cell>
          <cell r="R369" t="str">
            <v>X</v>
          </cell>
          <cell r="S369" t="str">
            <v>X</v>
          </cell>
          <cell r="T369" t="str">
            <v>X</v>
          </cell>
          <cell r="U369" t="str">
            <v>X</v>
          </cell>
        </row>
        <row r="370">
          <cell r="B370">
            <v>370</v>
          </cell>
          <cell r="C370" t="str">
            <v>SG12</v>
          </cell>
          <cell r="D370" t="str">
            <v>2.15</v>
          </cell>
          <cell r="E370" t="str">
            <v>Sonstiges</v>
          </cell>
          <cell r="F370" t="str">
            <v>X</v>
          </cell>
          <cell r="K370">
            <v>44855</v>
          </cell>
          <cell r="N370" t="str">
            <v>X</v>
          </cell>
          <cell r="O370" t="str">
            <v>X</v>
          </cell>
          <cell r="P370" t="str">
            <v>X</v>
          </cell>
          <cell r="Q370" t="str">
            <v>Ü12</v>
          </cell>
          <cell r="R370" t="str">
            <v>Ü12</v>
          </cell>
          <cell r="S370" t="str">
            <v>Ü12</v>
          </cell>
          <cell r="T370" t="str">
            <v>Ü12</v>
          </cell>
          <cell r="U370" t="str">
            <v>Ü12</v>
          </cell>
          <cell r="V370" t="str">
            <v>Ü12</v>
          </cell>
          <cell r="W370" t="str">
            <v>Ü12</v>
          </cell>
          <cell r="X370" t="str">
            <v>Ü12</v>
          </cell>
          <cell r="Y370" t="str">
            <v>Ü12</v>
          </cell>
          <cell r="Z370" t="str">
            <v>Ü12</v>
          </cell>
          <cell r="AA370" t="str">
            <v>Ü12</v>
          </cell>
        </row>
        <row r="371">
          <cell r="B371">
            <v>371</v>
          </cell>
          <cell r="C371" t="str">
            <v>SG14</v>
          </cell>
          <cell r="D371">
            <v>371</v>
          </cell>
          <cell r="E371" t="str">
            <v>Wagenheber und herstellerabhängiges Bordwerkzeug</v>
          </cell>
          <cell r="F371" t="str">
            <v>G</v>
          </cell>
          <cell r="G371" t="str">
            <v>formatiert</v>
          </cell>
          <cell r="K371">
            <v>44855</v>
          </cell>
          <cell r="O371" t="str">
            <v>X</v>
          </cell>
          <cell r="P371" t="str">
            <v>X</v>
          </cell>
          <cell r="Q371" t="str">
            <v>X</v>
          </cell>
          <cell r="R371" t="str">
            <v>X</v>
          </cell>
          <cell r="S371" t="str">
            <v>X</v>
          </cell>
          <cell r="T371" t="str">
            <v>X</v>
          </cell>
          <cell r="U371" t="str">
            <v>X</v>
          </cell>
        </row>
        <row r="372">
          <cell r="B372">
            <v>372</v>
          </cell>
          <cell r="C372" t="str">
            <v>SG14</v>
          </cell>
          <cell r="D372">
            <v>372</v>
          </cell>
          <cell r="E372" t="str">
            <v>zwei identische Warndreiecke nach StVZO</v>
          </cell>
          <cell r="F372" t="str">
            <v>G</v>
          </cell>
          <cell r="G372" t="str">
            <v>formatiert</v>
          </cell>
          <cell r="K372">
            <v>44855</v>
          </cell>
          <cell r="O372" t="str">
            <v>X</v>
          </cell>
          <cell r="P372" t="str">
            <v>X</v>
          </cell>
          <cell r="Q372" t="str">
            <v>X</v>
          </cell>
          <cell r="R372" t="str">
            <v>X</v>
          </cell>
          <cell r="S372" t="str">
            <v>X</v>
          </cell>
          <cell r="T372" t="str">
            <v>X</v>
          </cell>
          <cell r="U372" t="str">
            <v>X</v>
          </cell>
        </row>
        <row r="373">
          <cell r="B373">
            <v>373</v>
          </cell>
          <cell r="C373" t="str">
            <v>SG14</v>
          </cell>
          <cell r="D373">
            <v>373</v>
          </cell>
          <cell r="E373" t="str">
            <v>zwei identische, einsatzbereite Warnleuchten nach StVZO</v>
          </cell>
          <cell r="F373" t="str">
            <v>G</v>
          </cell>
          <cell r="G373" t="str">
            <v>formatiert</v>
          </cell>
          <cell r="K373">
            <v>44855</v>
          </cell>
          <cell r="O373" t="str">
            <v>X</v>
          </cell>
          <cell r="P373" t="str">
            <v>X</v>
          </cell>
          <cell r="Q373" t="str">
            <v>X</v>
          </cell>
          <cell r="R373" t="str">
            <v>X</v>
          </cell>
          <cell r="S373" t="str">
            <v>X</v>
          </cell>
          <cell r="T373" t="str">
            <v>X</v>
          </cell>
          <cell r="U373" t="str">
            <v>X</v>
          </cell>
        </row>
        <row r="374">
          <cell r="B374">
            <v>374</v>
          </cell>
          <cell r="C374" t="str">
            <v>SG14</v>
          </cell>
          <cell r="D374">
            <v>374</v>
          </cell>
          <cell r="E374" t="str">
            <v>zwei identische Unterlegkeile, passend zum Fahrgestell</v>
          </cell>
          <cell r="F374" t="str">
            <v>G</v>
          </cell>
          <cell r="G374" t="str">
            <v>formatiert</v>
          </cell>
          <cell r="K374">
            <v>44855</v>
          </cell>
          <cell r="O374" t="str">
            <v>X</v>
          </cell>
          <cell r="P374" t="str">
            <v>X</v>
          </cell>
          <cell r="Q374" t="str">
            <v>X</v>
          </cell>
          <cell r="R374" t="str">
            <v>X</v>
          </cell>
          <cell r="S374" t="str">
            <v>X</v>
          </cell>
          <cell r="T374" t="str">
            <v>X</v>
          </cell>
          <cell r="U374" t="str">
            <v>X</v>
          </cell>
        </row>
        <row r="375">
          <cell r="B375">
            <v>375</v>
          </cell>
          <cell r="C375" t="str">
            <v>SG14</v>
          </cell>
          <cell r="D375">
            <v>375</v>
          </cell>
          <cell r="E375" t="str">
            <v>Verbandkasten gemäß StVZO mit einer Haltbarkeit von mind. 3 Jahren bei Auslieferung</v>
          </cell>
          <cell r="F375" t="str">
            <v>G</v>
          </cell>
          <cell r="G375" t="str">
            <v>formatiert</v>
          </cell>
          <cell r="K375">
            <v>44855</v>
          </cell>
          <cell r="O375" t="str">
            <v>X</v>
          </cell>
          <cell r="P375" t="str">
            <v>X</v>
          </cell>
          <cell r="Q375" t="str">
            <v>X</v>
          </cell>
          <cell r="R375" t="str">
            <v>X</v>
          </cell>
          <cell r="S375" t="str">
            <v>X</v>
          </cell>
          <cell r="T375" t="str">
            <v>X</v>
          </cell>
          <cell r="U375" t="str">
            <v>X</v>
          </cell>
        </row>
        <row r="376">
          <cell r="B376">
            <v>376</v>
          </cell>
          <cell r="C376" t="str">
            <v>SG14</v>
          </cell>
          <cell r="D376">
            <v>376</v>
          </cell>
          <cell r="E376" t="str">
            <v xml:space="preserve">9x Warnkleidung (Weste), Klasse 2 nach DIN EN ISO 20471 </v>
          </cell>
          <cell r="F376" t="str">
            <v>G</v>
          </cell>
          <cell r="G376" t="str">
            <v>formatiert</v>
          </cell>
          <cell r="K376">
            <v>44855</v>
          </cell>
          <cell r="O376" t="str">
            <v>X</v>
          </cell>
          <cell r="P376" t="str">
            <v>X</v>
          </cell>
        </row>
        <row r="377">
          <cell r="B377">
            <v>377</v>
          </cell>
          <cell r="C377" t="str">
            <v>SG8</v>
          </cell>
          <cell r="F377" t="str">
            <v>X</v>
          </cell>
          <cell r="K377">
            <v>44855</v>
          </cell>
          <cell r="N377" t="str">
            <v>X</v>
          </cell>
          <cell r="O377" t="str">
            <v>X</v>
          </cell>
          <cell r="P377" t="str">
            <v>X</v>
          </cell>
          <cell r="Q377" t="str">
            <v>L8</v>
          </cell>
          <cell r="R377" t="str">
            <v>L8</v>
          </cell>
          <cell r="S377" t="str">
            <v>L8</v>
          </cell>
          <cell r="T377" t="str">
            <v>L8</v>
          </cell>
          <cell r="U377" t="str">
            <v>L8</v>
          </cell>
          <cell r="V377" t="str">
            <v>L8</v>
          </cell>
          <cell r="W377" t="str">
            <v>L8</v>
          </cell>
          <cell r="X377" t="str">
            <v>L8</v>
          </cell>
          <cell r="Y377" t="str">
            <v>L8</v>
          </cell>
          <cell r="Z377" t="str">
            <v>L8</v>
          </cell>
          <cell r="AA377" t="str">
            <v>L8</v>
          </cell>
        </row>
        <row r="378">
          <cell r="B378">
            <v>378</v>
          </cell>
          <cell r="C378" t="str">
            <v>SG14</v>
          </cell>
          <cell r="D378" t="str">
            <v>0!2</v>
          </cell>
          <cell r="E378" t="str">
            <v>Die mit einem "G" gekennzeichneten Grundanforderungen der Gruppe 2 müssen vollständig erfüllt werden.</v>
          </cell>
          <cell r="F378" t="str">
            <v>X</v>
          </cell>
          <cell r="G378" t="str">
            <v>Werden voll erfüllt:</v>
          </cell>
          <cell r="H378" t="str">
            <v>?</v>
          </cell>
          <cell r="K378">
            <v>44855</v>
          </cell>
          <cell r="N378" t="str">
            <v>X</v>
          </cell>
          <cell r="O378" t="str">
            <v>X</v>
          </cell>
          <cell r="P378" t="str">
            <v>X</v>
          </cell>
          <cell r="Q378" t="str">
            <v>!</v>
          </cell>
          <cell r="R378" t="str">
            <v>!</v>
          </cell>
          <cell r="S378" t="str">
            <v>!</v>
          </cell>
          <cell r="T378" t="str">
            <v>!</v>
          </cell>
          <cell r="U378" t="str">
            <v>!</v>
          </cell>
          <cell r="V378" t="str">
            <v>!</v>
          </cell>
          <cell r="W378" t="str">
            <v>!</v>
          </cell>
          <cell r="X378" t="str">
            <v>!</v>
          </cell>
          <cell r="Y378" t="str">
            <v>!</v>
          </cell>
          <cell r="Z378" t="str">
            <v>!</v>
          </cell>
          <cell r="AA378" t="str">
            <v>!</v>
          </cell>
        </row>
        <row r="379">
          <cell r="B379">
            <v>379</v>
          </cell>
          <cell r="C379" t="str">
            <v>SG8</v>
          </cell>
          <cell r="F379" t="str">
            <v>X</v>
          </cell>
          <cell r="K379">
            <v>44855</v>
          </cell>
          <cell r="N379" t="str">
            <v>X</v>
          </cell>
          <cell r="O379" t="str">
            <v>X</v>
          </cell>
          <cell r="P379" t="str">
            <v>X</v>
          </cell>
          <cell r="Q379" t="str">
            <v>L8</v>
          </cell>
          <cell r="R379" t="str">
            <v>L8</v>
          </cell>
          <cell r="S379" t="str">
            <v>L8</v>
          </cell>
          <cell r="T379" t="str">
            <v>L8</v>
          </cell>
          <cell r="U379" t="str">
            <v>L8</v>
          </cell>
          <cell r="V379" t="str">
            <v>L8</v>
          </cell>
          <cell r="W379" t="str">
            <v>L8</v>
          </cell>
          <cell r="X379" t="str">
            <v>L8</v>
          </cell>
          <cell r="Y379" t="str">
            <v>L8</v>
          </cell>
          <cell r="Z379" t="str">
            <v>L8</v>
          </cell>
          <cell r="AA379" t="str">
            <v>L8</v>
          </cell>
        </row>
        <row r="380">
          <cell r="B380">
            <v>380</v>
          </cell>
          <cell r="C380" t="str">
            <v>SG14</v>
          </cell>
          <cell r="D380" t="str">
            <v>3.</v>
          </cell>
          <cell r="E380" t="str">
            <v>Abrollbehälter</v>
          </cell>
          <cell r="F380" t="str">
            <v>X</v>
          </cell>
          <cell r="K380">
            <v>44855</v>
          </cell>
        </row>
        <row r="381">
          <cell r="B381">
            <v>381</v>
          </cell>
          <cell r="C381" t="str">
            <v>SG8</v>
          </cell>
          <cell r="F381" t="str">
            <v>X</v>
          </cell>
          <cell r="K381">
            <v>44855</v>
          </cell>
        </row>
        <row r="382">
          <cell r="B382">
            <v>382</v>
          </cell>
          <cell r="C382" t="str">
            <v>SG14</v>
          </cell>
          <cell r="D382" t="str">
            <v>0!3</v>
          </cell>
          <cell r="E382" t="str">
            <v>Die mit einem "G" gekennzeichneten Grundanforderungen der Gruppe 3 müssen vollständig erfüllt werden.</v>
          </cell>
          <cell r="F382" t="str">
            <v>X</v>
          </cell>
          <cell r="G382" t="str">
            <v>Werden voll erfüllt:</v>
          </cell>
          <cell r="H382" t="str">
            <v>?</v>
          </cell>
          <cell r="K382">
            <v>44855</v>
          </cell>
        </row>
        <row r="383">
          <cell r="B383">
            <v>383</v>
          </cell>
          <cell r="C383" t="str">
            <v>SG8</v>
          </cell>
          <cell r="F383" t="str">
            <v>X</v>
          </cell>
          <cell r="K383">
            <v>44855</v>
          </cell>
        </row>
        <row r="384">
          <cell r="B384">
            <v>384</v>
          </cell>
          <cell r="C384" t="str">
            <v>SG14</v>
          </cell>
          <cell r="D384" t="str">
            <v>4.</v>
          </cell>
          <cell r="E384" t="str">
            <v>Mehrzweckboot</v>
          </cell>
          <cell r="F384" t="str">
            <v>X</v>
          </cell>
          <cell r="K384">
            <v>44855</v>
          </cell>
        </row>
        <row r="385">
          <cell r="B385">
            <v>385</v>
          </cell>
          <cell r="C385" t="str">
            <v>SG8</v>
          </cell>
          <cell r="F385" t="str">
            <v>X</v>
          </cell>
          <cell r="K385">
            <v>44855</v>
          </cell>
        </row>
        <row r="386">
          <cell r="B386">
            <v>386</v>
          </cell>
          <cell r="C386" t="str">
            <v>SG14</v>
          </cell>
          <cell r="D386" t="str">
            <v>0!4</v>
          </cell>
          <cell r="E386" t="str">
            <v>Die mit einem "G" gekennzeichneten Grundanforderungen der Gruppe 4 müssen vollständig erfüllt werden.</v>
          </cell>
          <cell r="F386" t="str">
            <v>X</v>
          </cell>
          <cell r="G386" t="str">
            <v>Werden voll erfüllt:</v>
          </cell>
          <cell r="H386" t="str">
            <v>?</v>
          </cell>
          <cell r="K386">
            <v>44855</v>
          </cell>
        </row>
        <row r="387">
          <cell r="B387">
            <v>387</v>
          </cell>
          <cell r="C387" t="str">
            <v>SG8</v>
          </cell>
          <cell r="F387" t="str">
            <v>X</v>
          </cell>
          <cell r="K387">
            <v>44855</v>
          </cell>
        </row>
        <row r="388">
          <cell r="B388">
            <v>388</v>
          </cell>
          <cell r="C388" t="str">
            <v>SG14</v>
          </cell>
          <cell r="D388" t="str">
            <v>5.</v>
          </cell>
          <cell r="E388" t="str">
            <v>Anhänger</v>
          </cell>
          <cell r="F388" t="str">
            <v>X</v>
          </cell>
          <cell r="K388">
            <v>44855</v>
          </cell>
        </row>
        <row r="389">
          <cell r="B389">
            <v>389</v>
          </cell>
          <cell r="C389" t="str">
            <v>SG12</v>
          </cell>
          <cell r="D389" t="str">
            <v>5.1</v>
          </cell>
          <cell r="E389" t="str">
            <v>Feldkochherd</v>
          </cell>
          <cell r="F389" t="str">
            <v>X</v>
          </cell>
          <cell r="K389">
            <v>44855</v>
          </cell>
        </row>
        <row r="390">
          <cell r="B390">
            <v>390</v>
          </cell>
          <cell r="C390" t="str">
            <v>SG12</v>
          </cell>
          <cell r="D390" t="str">
            <v>5.2</v>
          </cell>
          <cell r="E390" t="str">
            <v>Trailer</v>
          </cell>
          <cell r="F390" t="str">
            <v>X</v>
          </cell>
          <cell r="K390">
            <v>44855</v>
          </cell>
        </row>
        <row r="391">
          <cell r="B391">
            <v>391</v>
          </cell>
          <cell r="C391" t="str">
            <v>SG8</v>
          </cell>
          <cell r="F391" t="str">
            <v>X</v>
          </cell>
          <cell r="K391">
            <v>44855</v>
          </cell>
        </row>
        <row r="392">
          <cell r="B392">
            <v>392</v>
          </cell>
          <cell r="C392" t="str">
            <v>SG14</v>
          </cell>
          <cell r="D392" t="str">
            <v>0!5</v>
          </cell>
          <cell r="E392" t="str">
            <v>Die mit einem "G" gekennzeichneten Grundanforderungen der Gruppe 5 müssen vollständig erfüllt werden.</v>
          </cell>
          <cell r="F392" t="str">
            <v>X</v>
          </cell>
          <cell r="G392" t="str">
            <v>Werden voll erfüllt:</v>
          </cell>
          <cell r="H392" t="str">
            <v>?</v>
          </cell>
          <cell r="K392">
            <v>44855</v>
          </cell>
        </row>
        <row r="393">
          <cell r="B393">
            <v>393</v>
          </cell>
          <cell r="C393" t="str">
            <v>SG8</v>
          </cell>
          <cell r="F393" t="str">
            <v>X</v>
          </cell>
          <cell r="K393">
            <v>44855</v>
          </cell>
        </row>
        <row r="394">
          <cell r="B394">
            <v>394</v>
          </cell>
          <cell r="C394" t="str">
            <v>SG14</v>
          </cell>
          <cell r="D394" t="str">
            <v>6.</v>
          </cell>
          <cell r="E394" t="str">
            <v>Ausbau</v>
          </cell>
          <cell r="F394" t="str">
            <v>X</v>
          </cell>
          <cell r="K394">
            <v>44855</v>
          </cell>
        </row>
        <row r="395">
          <cell r="B395">
            <v>395</v>
          </cell>
          <cell r="C395" t="str">
            <v>SG12</v>
          </cell>
          <cell r="D395" t="str">
            <v>6.1</v>
          </cell>
          <cell r="E395" t="str">
            <v>Fahrerraum (FR)</v>
          </cell>
          <cell r="F395" t="str">
            <v>X</v>
          </cell>
          <cell r="K395">
            <v>44855</v>
          </cell>
        </row>
        <row r="396">
          <cell r="B396">
            <v>396</v>
          </cell>
          <cell r="C396" t="str">
            <v>SG12</v>
          </cell>
          <cell r="D396" t="str">
            <v>6.2</v>
          </cell>
          <cell r="E396" t="str">
            <v>Mannschaftsraum (MR)</v>
          </cell>
          <cell r="F396" t="str">
            <v>X</v>
          </cell>
          <cell r="K396">
            <v>44855</v>
          </cell>
        </row>
        <row r="397">
          <cell r="B397">
            <v>397</v>
          </cell>
          <cell r="C397" t="str">
            <v>SG12</v>
          </cell>
          <cell r="D397" t="str">
            <v>6.3</v>
          </cell>
          <cell r="E397" t="str">
            <v>Arbeitsraum (AR)</v>
          </cell>
          <cell r="F397" t="str">
            <v>X</v>
          </cell>
          <cell r="K397">
            <v>44855</v>
          </cell>
        </row>
        <row r="398">
          <cell r="B398">
            <v>398</v>
          </cell>
          <cell r="C398" t="str">
            <v>SG12</v>
          </cell>
          <cell r="D398" t="str">
            <v>6.4</v>
          </cell>
          <cell r="E398" t="str">
            <v>Technikraum (TR)</v>
          </cell>
          <cell r="F398" t="str">
            <v>X</v>
          </cell>
          <cell r="K398">
            <v>44855</v>
          </cell>
        </row>
        <row r="399">
          <cell r="B399">
            <v>399</v>
          </cell>
          <cell r="C399" t="str">
            <v>SG12</v>
          </cell>
          <cell r="D399" t="str">
            <v>6.5</v>
          </cell>
          <cell r="E399" t="str">
            <v>Heckgeräteraum (GR)</v>
          </cell>
          <cell r="F399" t="str">
            <v>X</v>
          </cell>
          <cell r="K399">
            <v>44855</v>
          </cell>
        </row>
        <row r="400">
          <cell r="B400">
            <v>400</v>
          </cell>
          <cell r="C400" t="str">
            <v>SG12</v>
          </cell>
          <cell r="D400" t="str">
            <v>6.6</v>
          </cell>
          <cell r="E400" t="str">
            <v>Patientenraum (PR)</v>
          </cell>
          <cell r="F400" t="str">
            <v>X</v>
          </cell>
          <cell r="K400">
            <v>44855</v>
          </cell>
        </row>
        <row r="401">
          <cell r="B401">
            <v>401</v>
          </cell>
          <cell r="C401" t="str">
            <v>SG8</v>
          </cell>
          <cell r="F401" t="str">
            <v>X</v>
          </cell>
          <cell r="K401">
            <v>44855</v>
          </cell>
        </row>
        <row r="402">
          <cell r="B402">
            <v>402</v>
          </cell>
          <cell r="C402" t="str">
            <v>SG14</v>
          </cell>
          <cell r="D402" t="str">
            <v>0!6</v>
          </cell>
          <cell r="E402" t="str">
            <v>Die mit einem "G" gekennzeichneten Grundanforderungen der Gruppe 6 müssen vollständig erfüllt werden.</v>
          </cell>
          <cell r="F402" t="str">
            <v>X</v>
          </cell>
          <cell r="G402" t="str">
            <v>Werden voll erfüllt:</v>
          </cell>
          <cell r="H402" t="str">
            <v>?</v>
          </cell>
          <cell r="K402">
            <v>44855</v>
          </cell>
        </row>
        <row r="403">
          <cell r="B403">
            <v>403</v>
          </cell>
          <cell r="C403" t="str">
            <v>SG8</v>
          </cell>
          <cell r="F403" t="str">
            <v>X</v>
          </cell>
          <cell r="K403">
            <v>44855</v>
          </cell>
        </row>
        <row r="404">
          <cell r="B404">
            <v>404</v>
          </cell>
          <cell r="C404" t="str">
            <v>SG14</v>
          </cell>
          <cell r="D404" t="str">
            <v>7.</v>
          </cell>
          <cell r="E404" t="str">
            <v>Aufbau</v>
          </cell>
          <cell r="F404" t="str">
            <v>X</v>
          </cell>
          <cell r="K404">
            <v>44855</v>
          </cell>
          <cell r="N404" t="str">
            <v>X</v>
          </cell>
          <cell r="O404" t="str">
            <v>X</v>
          </cell>
          <cell r="P404" t="str">
            <v>X</v>
          </cell>
          <cell r="Q404" t="str">
            <v>Ü14</v>
          </cell>
          <cell r="R404" t="str">
            <v>Ü14</v>
          </cell>
          <cell r="S404" t="str">
            <v>Ü14</v>
          </cell>
          <cell r="T404" t="str">
            <v>Ü14</v>
          </cell>
          <cell r="U404" t="str">
            <v>Ü14</v>
          </cell>
          <cell r="V404" t="str">
            <v>Ü14</v>
          </cell>
          <cell r="W404" t="str">
            <v>Ü14</v>
          </cell>
          <cell r="X404" t="str">
            <v>Ü14</v>
          </cell>
          <cell r="Y404" t="str">
            <v>Ü14</v>
          </cell>
          <cell r="Z404" t="str">
            <v>Ü14</v>
          </cell>
          <cell r="AA404" t="str">
            <v>Ü14</v>
          </cell>
        </row>
        <row r="405">
          <cell r="B405">
            <v>405</v>
          </cell>
          <cell r="C405" t="str">
            <v>SG12</v>
          </cell>
          <cell r="D405" t="str">
            <v>7.1</v>
          </cell>
          <cell r="E405" t="str">
            <v>Allgemein</v>
          </cell>
          <cell r="F405" t="str">
            <v>X</v>
          </cell>
          <cell r="K405">
            <v>44855</v>
          </cell>
          <cell r="N405" t="str">
            <v>X</v>
          </cell>
          <cell r="O405" t="str">
            <v>X</v>
          </cell>
          <cell r="P405" t="str">
            <v>X</v>
          </cell>
          <cell r="Q405" t="str">
            <v>Ü12</v>
          </cell>
          <cell r="R405" t="str">
            <v>Ü12</v>
          </cell>
          <cell r="S405" t="str">
            <v>Ü12</v>
          </cell>
          <cell r="T405" t="str">
            <v>Ü12</v>
          </cell>
          <cell r="U405" t="str">
            <v>Ü12</v>
          </cell>
          <cell r="V405" t="str">
            <v>Ü12</v>
          </cell>
          <cell r="W405" t="str">
            <v>Ü12</v>
          </cell>
          <cell r="X405" t="str">
            <v>Ü12</v>
          </cell>
          <cell r="Y405" t="str">
            <v>Ü12</v>
          </cell>
          <cell r="Z405" t="str">
            <v>Ü12</v>
          </cell>
          <cell r="AA405" t="str">
            <v>Ü12</v>
          </cell>
        </row>
        <row r="406">
          <cell r="B406">
            <v>406</v>
          </cell>
          <cell r="C406" t="str">
            <v>SG14</v>
          </cell>
          <cell r="D406">
            <v>406</v>
          </cell>
          <cell r="E406" t="str">
            <v>Eine spannungsfreie Lagerung des Aufbaus auf dem Fahrgestell ist so zu realisieren, das eine Materialüberbeanspruchung des Aufbaus im Fahrbetrieb vermieden wird.</v>
          </cell>
          <cell r="F406" t="str">
            <v>G</v>
          </cell>
          <cell r="G406" t="str">
            <v>formatiert</v>
          </cell>
          <cell r="K406">
            <v>44855</v>
          </cell>
          <cell r="O406" t="str">
            <v>X</v>
          </cell>
          <cell r="P406" t="str">
            <v>X</v>
          </cell>
          <cell r="Q406" t="str">
            <v>X</v>
          </cell>
          <cell r="R406" t="str">
            <v>X</v>
          </cell>
          <cell r="S406" t="str">
            <v>X</v>
          </cell>
          <cell r="T406" t="str">
            <v>X</v>
          </cell>
          <cell r="U406" t="str">
            <v>X</v>
          </cell>
        </row>
        <row r="407">
          <cell r="B407">
            <v>407</v>
          </cell>
          <cell r="C407" t="str">
            <v>SG14</v>
          </cell>
          <cell r="D407">
            <v>407</v>
          </cell>
          <cell r="E407" t="str">
            <v>stabiler, korrosionsbeständiger Aufbau mit 5 Geräteräumen und zwischen den Achsen tiefergezogen, geeignet zur vollständigen Aufnahme eines Löschwasserbehälters und der geforderten Beladung gemäß Anlage 1</v>
          </cell>
          <cell r="F407" t="str">
            <v>G</v>
          </cell>
          <cell r="G407" t="str">
            <v>N07 = Beschreibung beifügen!
N08 = Zeichnung beifügen!
N09 = Konfiguration beifügen!</v>
          </cell>
          <cell r="K407">
            <v>44855</v>
          </cell>
          <cell r="O407" t="str">
            <v/>
          </cell>
          <cell r="P407" t="str">
            <v>X</v>
          </cell>
          <cell r="Q407" t="str">
            <v/>
          </cell>
          <cell r="R407" t="str">
            <v/>
          </cell>
          <cell r="S407" t="str">
            <v/>
          </cell>
          <cell r="T407" t="str">
            <v/>
          </cell>
        </row>
        <row r="408">
          <cell r="B408">
            <v>408</v>
          </cell>
          <cell r="C408" t="str">
            <v>SG14</v>
          </cell>
          <cell r="D408">
            <v>408</v>
          </cell>
          <cell r="E408" t="str">
            <v>stabiler, korrosionsbeständiger Aufbau mit mind. 5 Geräteräumen und zwischen den Achsen tiefergezogen, geeignet zur vollständigen Aufnahme der geforderten Beladung</v>
          </cell>
          <cell r="F408" t="str">
            <v>G</v>
          </cell>
          <cell r="G408" t="str">
            <v>N07 = Beschreibung beifügen!
N08 = Zeichnung beifügen!
N09 = Konfiguration beifügen!</v>
          </cell>
          <cell r="K408">
            <v>44855</v>
          </cell>
          <cell r="O408" t="str">
            <v>X</v>
          </cell>
          <cell r="P408" t="str">
            <v/>
          </cell>
          <cell r="Q408" t="str">
            <v/>
          </cell>
          <cell r="R408" t="str">
            <v/>
          </cell>
          <cell r="S408" t="str">
            <v/>
          </cell>
          <cell r="T408" t="str">
            <v/>
          </cell>
        </row>
        <row r="409">
          <cell r="B409">
            <v>409</v>
          </cell>
          <cell r="C409" t="str">
            <v>SG14</v>
          </cell>
          <cell r="D409">
            <v>409</v>
          </cell>
          <cell r="E409" t="str">
            <v>stabiler, korrosionsbeständiger Aufbau mit 7 Geräteräumen und zwischen den Achsen tiefergezogen, geeignet zur vollständigen Aufnahme der geforderten Beladung</v>
          </cell>
          <cell r="F409" t="str">
            <v>G</v>
          </cell>
          <cell r="G409" t="str">
            <v>N07 = Beschreibung beifügen!
N08 = Zeichnung beifügen!
N09 = Konfiguration beifügen!</v>
          </cell>
          <cell r="K409">
            <v>45005</v>
          </cell>
          <cell r="U409" t="str">
            <v>X</v>
          </cell>
        </row>
        <row r="410">
          <cell r="B410">
            <v>410</v>
          </cell>
          <cell r="C410" t="str">
            <v>SG14</v>
          </cell>
          <cell r="D410">
            <v>410</v>
          </cell>
          <cell r="E410" t="str">
            <v>stabiler, korrosionsbeständiger Aufbau mit 7 Geräteräumen und zwischen den Achsen tiefergezogen, geeignet zur Aufnahme eines Löschwasserbehälters und der geforderten Beladung</v>
          </cell>
          <cell r="F410" t="str">
            <v>G</v>
          </cell>
          <cell r="G410" t="str">
            <v>N07 = Beschreibung beifügen!
N08 = Zeichnung beifügen!
N09 = Konfiguration beifügen!</v>
          </cell>
          <cell r="K410">
            <v>44855</v>
          </cell>
          <cell r="O410" t="str">
            <v/>
          </cell>
          <cell r="P410" t="str">
            <v/>
          </cell>
          <cell r="Q410" t="str">
            <v>X</v>
          </cell>
          <cell r="R410" t="str">
            <v>X</v>
          </cell>
          <cell r="S410" t="str">
            <v>X</v>
          </cell>
          <cell r="T410" t="str">
            <v>X</v>
          </cell>
        </row>
        <row r="411">
          <cell r="B411">
            <v>411</v>
          </cell>
          <cell r="C411" t="str">
            <v>SG14</v>
          </cell>
          <cell r="D411">
            <v>411</v>
          </cell>
          <cell r="E411" t="str">
            <v>stabiler, korrosionsbeständiger Aufbau mit 7 Geräteräumen und zwischen den Achsen tiefergezogen, geeignet zur Aufnahme eines Löschwasser- und Schaummittelbehälters sowie der geforderten Beladung. Bei Tiefbauweise ist auf die Einhaltung der Bodenfreiheit zu achten.</v>
          </cell>
          <cell r="F411" t="str">
            <v>G</v>
          </cell>
          <cell r="G411" t="str">
            <v>N07 = Beschreibung beifügen!
N08 = Zeichnung beifügen!
N09 = Konfiguration beifügen!</v>
          </cell>
          <cell r="K411">
            <v>44855</v>
          </cell>
          <cell r="O411" t="str">
            <v/>
          </cell>
          <cell r="P411" t="str">
            <v/>
          </cell>
          <cell r="Q411" t="str">
            <v/>
          </cell>
          <cell r="R411" t="str">
            <v/>
          </cell>
          <cell r="T411" t="str">
            <v/>
          </cell>
        </row>
        <row r="412">
          <cell r="B412">
            <v>412</v>
          </cell>
          <cell r="C412" t="str">
            <v>SG14</v>
          </cell>
          <cell r="D412">
            <v>412</v>
          </cell>
          <cell r="E412" t="str">
            <v>Der Aufbau ist hinter der Hinterachse tiefergezogen oder mind. mit Unterbaukästen ausgestattet.</v>
          </cell>
          <cell r="F412" t="str">
            <v>G</v>
          </cell>
          <cell r="G412" t="str">
            <v>?</v>
          </cell>
          <cell r="K412">
            <v>44855</v>
          </cell>
          <cell r="O412" t="str">
            <v/>
          </cell>
          <cell r="P412" t="str">
            <v/>
          </cell>
          <cell r="Q412" t="str">
            <v>X</v>
          </cell>
          <cell r="R412" t="str">
            <v>X</v>
          </cell>
          <cell r="S412" t="str">
            <v>X</v>
          </cell>
          <cell r="T412" t="str">
            <v>X</v>
          </cell>
          <cell r="U412" t="str">
            <v>X</v>
          </cell>
        </row>
        <row r="413">
          <cell r="B413">
            <v>413</v>
          </cell>
          <cell r="C413" t="str">
            <v>SG14</v>
          </cell>
          <cell r="D413">
            <v>413</v>
          </cell>
          <cell r="E413" t="str">
            <v>Die verwendeten Aufbaumaterialien sind gegen atmosphärische- und Kontaktkorrosion dauerhaft zu schützen.</v>
          </cell>
          <cell r="F413" t="str">
            <v>G</v>
          </cell>
          <cell r="G413" t="str">
            <v>formatiert</v>
          </cell>
          <cell r="K413">
            <v>44855</v>
          </cell>
          <cell r="O413" t="str">
            <v>X</v>
          </cell>
          <cell r="P413" t="str">
            <v>X</v>
          </cell>
          <cell r="Q413" t="str">
            <v>X</v>
          </cell>
          <cell r="R413" t="str">
            <v>X</v>
          </cell>
          <cell r="S413" t="str">
            <v>X</v>
          </cell>
          <cell r="T413" t="str">
            <v>X</v>
          </cell>
          <cell r="U413" t="str">
            <v>X</v>
          </cell>
        </row>
        <row r="414">
          <cell r="B414">
            <v>414</v>
          </cell>
          <cell r="C414" t="str">
            <v>SG14</v>
          </cell>
          <cell r="D414">
            <v>414</v>
          </cell>
          <cell r="E414" t="str">
            <v>Unter der Gesamtbreite der seitlichen Geräteräume sind herauszieh-, klapp- bzw. schwenkbare und rutschfeste Auftrittsflächen (mind. R11) mit einer Auftrittstiefe von mind. 300 mm fest zu montieren. Die Auftrittsflächen vor sowie an der Hinterachse sind für eine Belastbarkeit von mind. 240 kg und hinter der Hinterachse für mind. 120 kg ausgelegt.</v>
          </cell>
          <cell r="F414" t="str">
            <v>G</v>
          </cell>
          <cell r="G414" t="str">
            <v>formatiert</v>
          </cell>
          <cell r="K414">
            <v>44855</v>
          </cell>
          <cell r="O414" t="str">
            <v/>
          </cell>
          <cell r="P414" t="str">
            <v/>
          </cell>
          <cell r="Q414" t="str">
            <v>X</v>
          </cell>
          <cell r="R414" t="str">
            <v>X</v>
          </cell>
          <cell r="S414" t="str">
            <v>X</v>
          </cell>
          <cell r="T414" t="str">
            <v>X</v>
          </cell>
          <cell r="U414" t="str">
            <v>X</v>
          </cell>
        </row>
        <row r="415">
          <cell r="B415">
            <v>415</v>
          </cell>
          <cell r="C415" t="str">
            <v>SG14</v>
          </cell>
          <cell r="D415">
            <v>415</v>
          </cell>
          <cell r="E415" t="str">
            <v>Die Auftrittsflächen vor und hinter der Hinterachse haben eine Auftrittstiefe von mind. 300 mm.</v>
          </cell>
          <cell r="F415" t="str">
            <v>G</v>
          </cell>
          <cell r="G415" t="str">
            <v>formatiert</v>
          </cell>
          <cell r="K415">
            <v>44855</v>
          </cell>
          <cell r="O415" t="str">
            <v/>
          </cell>
          <cell r="P415" t="str">
            <v>X</v>
          </cell>
          <cell r="Q415" t="str">
            <v/>
          </cell>
          <cell r="R415" t="str">
            <v/>
          </cell>
          <cell r="S415" t="str">
            <v/>
          </cell>
          <cell r="T415" t="str">
            <v/>
          </cell>
        </row>
        <row r="416">
          <cell r="B416">
            <v>416</v>
          </cell>
          <cell r="C416" t="str">
            <v>SG14</v>
          </cell>
          <cell r="D416">
            <v>416</v>
          </cell>
          <cell r="E416" t="str">
            <v>Die Auftrittsflächen vor und hinter der Hinterachse haben eine Auftrittstiefe von mind. 400 mm.</v>
          </cell>
          <cell r="F416" t="str">
            <v>G</v>
          </cell>
          <cell r="G416" t="str">
            <v>formatiert</v>
          </cell>
          <cell r="K416">
            <v>44855</v>
          </cell>
          <cell r="O416" t="str">
            <v/>
          </cell>
          <cell r="P416" t="str">
            <v/>
          </cell>
          <cell r="Q416" t="str">
            <v>X</v>
          </cell>
          <cell r="R416" t="str">
            <v>X</v>
          </cell>
          <cell r="S416" t="str">
            <v>X</v>
          </cell>
          <cell r="T416" t="str">
            <v>X</v>
          </cell>
          <cell r="U416" t="str">
            <v>X</v>
          </cell>
        </row>
        <row r="417">
          <cell r="B417">
            <v>417</v>
          </cell>
          <cell r="C417" t="str">
            <v>SG14</v>
          </cell>
          <cell r="D417">
            <v>417</v>
          </cell>
          <cell r="E417" t="str">
            <v>Die Auftritte vor der Hinterachse haben eine Belastbarkeit von:
A) ≥ 240 kg = 0 Punkte
B) ≥ 270 kg = 100 Punkte
C) ≥ 300 kg = 200 Punkte 
D) nicht notwendig = 200 Punkte</v>
          </cell>
          <cell r="F417" t="str">
            <v>G</v>
          </cell>
          <cell r="G417" t="str">
            <v>formatiert</v>
          </cell>
          <cell r="I417">
            <v>200</v>
          </cell>
          <cell r="J417">
            <v>200</v>
          </cell>
          <cell r="K417">
            <v>44855</v>
          </cell>
          <cell r="O417" t="str">
            <v/>
          </cell>
          <cell r="P417" t="str">
            <v>X</v>
          </cell>
          <cell r="Q417" t="str">
            <v/>
          </cell>
          <cell r="R417" t="str">
            <v/>
          </cell>
          <cell r="S417" t="str">
            <v/>
          </cell>
          <cell r="T417" t="str">
            <v/>
          </cell>
        </row>
        <row r="418">
          <cell r="B418">
            <v>418</v>
          </cell>
          <cell r="C418" t="str">
            <v>SG14</v>
          </cell>
          <cell r="D418">
            <v>418</v>
          </cell>
          <cell r="E418" t="str">
            <v xml:space="preserve">Die Auftritte vor der Hinterachse haben eine Belastbarkeit von:
A) ≥ 240 kg = 0 Punkte
B) ≥ 270 kg = 100 Punkte
C) ≥ 300 kg = 200 Punkte </v>
          </cell>
          <cell r="F418" t="str">
            <v>B</v>
          </cell>
          <cell r="G418" t="str">
            <v>max. Belastbarkeit
in kg:</v>
          </cell>
          <cell r="H418">
            <v>1000</v>
          </cell>
          <cell r="I418">
            <v>200</v>
          </cell>
          <cell r="J418">
            <v>200</v>
          </cell>
          <cell r="K418">
            <v>44855</v>
          </cell>
          <cell r="O418" t="str">
            <v/>
          </cell>
          <cell r="P418" t="str">
            <v/>
          </cell>
          <cell r="Q418" t="str">
            <v>X</v>
          </cell>
          <cell r="R418" t="str">
            <v>X</v>
          </cell>
          <cell r="S418" t="str">
            <v>X</v>
          </cell>
          <cell r="T418" t="str">
            <v>X</v>
          </cell>
          <cell r="U418" t="str">
            <v>X</v>
          </cell>
        </row>
        <row r="419">
          <cell r="B419">
            <v>419</v>
          </cell>
          <cell r="C419" t="str">
            <v>SG14</v>
          </cell>
          <cell r="D419">
            <v>419</v>
          </cell>
          <cell r="E419" t="str">
            <v>Die Auftritte an der Hinterachse haben eine Belastbarkeit von:
A) ≥ 120 kg = 0 Punkte
B) ≥ 150 kg = 100 Punkte
C) ≥ 180 kg = 200 Punkte 
D) nicht notwendig = 200 Punkte</v>
          </cell>
          <cell r="F419" t="str">
            <v>B</v>
          </cell>
          <cell r="G419" t="str">
            <v>max. Belastbarkeit
in kg:</v>
          </cell>
          <cell r="H419">
            <v>1000</v>
          </cell>
          <cell r="I419">
            <v>200</v>
          </cell>
          <cell r="J419">
            <v>200</v>
          </cell>
          <cell r="K419">
            <v>44855</v>
          </cell>
          <cell r="O419" t="str">
            <v/>
          </cell>
          <cell r="P419" t="str">
            <v>X</v>
          </cell>
          <cell r="Q419" t="str">
            <v/>
          </cell>
          <cell r="R419" t="str">
            <v/>
          </cell>
          <cell r="S419" t="str">
            <v/>
          </cell>
          <cell r="T419" t="str">
            <v/>
          </cell>
        </row>
        <row r="420">
          <cell r="B420">
            <v>420</v>
          </cell>
          <cell r="C420" t="str">
            <v>SG14</v>
          </cell>
          <cell r="D420">
            <v>420</v>
          </cell>
          <cell r="E420" t="str">
            <v xml:space="preserve">Die Auftritte an der Hinterachse haben eine Belastbarkeit von:
A) ≥ 120 kg = 0 Punkte
B) ≥ 150 kg = 100 Punkte
C) ≥ 180 kg = 200 Punkte </v>
          </cell>
          <cell r="F420" t="str">
            <v>B</v>
          </cell>
          <cell r="G420" t="str">
            <v>max. Belastbarkeit
in kg:</v>
          </cell>
          <cell r="H420">
            <v>1000</v>
          </cell>
          <cell r="I420">
            <v>200</v>
          </cell>
          <cell r="J420">
            <v>200</v>
          </cell>
          <cell r="K420">
            <v>44855</v>
          </cell>
          <cell r="O420" t="str">
            <v/>
          </cell>
          <cell r="P420" t="str">
            <v/>
          </cell>
          <cell r="Q420" t="str">
            <v/>
          </cell>
          <cell r="R420" t="str">
            <v/>
          </cell>
          <cell r="S420" t="str">
            <v/>
          </cell>
          <cell r="T420" t="str">
            <v/>
          </cell>
        </row>
        <row r="421">
          <cell r="B421">
            <v>421</v>
          </cell>
          <cell r="C421" t="str">
            <v>SG14</v>
          </cell>
          <cell r="D421">
            <v>421</v>
          </cell>
          <cell r="E421" t="str">
            <v xml:space="preserve">Die Auftritte an der Hinterachse haben eine Belastbarkeit von:
A) ≥ 240 kg = 0 Punkte
B) ≥ 270 kg = 100 Punkte
C) ≥ 300 kg = 200 Punkte </v>
          </cell>
          <cell r="F421" t="str">
            <v>B</v>
          </cell>
          <cell r="G421" t="str">
            <v>max. Belastbarkeit
in kg:</v>
          </cell>
          <cell r="H421">
            <v>1000</v>
          </cell>
          <cell r="I421">
            <v>200</v>
          </cell>
          <cell r="J421">
            <v>200</v>
          </cell>
          <cell r="K421">
            <v>44855</v>
          </cell>
          <cell r="O421" t="str">
            <v/>
          </cell>
          <cell r="P421" t="str">
            <v/>
          </cell>
          <cell r="Q421" t="str">
            <v>X</v>
          </cell>
          <cell r="R421" t="str">
            <v>X</v>
          </cell>
          <cell r="S421" t="str">
            <v>X</v>
          </cell>
          <cell r="T421" t="str">
            <v>X</v>
          </cell>
          <cell r="U421" t="str">
            <v>X</v>
          </cell>
        </row>
        <row r="422">
          <cell r="B422">
            <v>422</v>
          </cell>
          <cell r="C422" t="str">
            <v>SG14</v>
          </cell>
          <cell r="D422">
            <v>422</v>
          </cell>
          <cell r="E422" t="str">
            <v>Die Auftritte hinter der Hinterachse haben eine Belastbarkeit von:
A) ≥ 120 kg = 0 Punkte
B) ≥ 150 kg = 100 Punkte
C) ≥ 180 kg = 200 Punkte 
D) nicht notwendig = 200 Punkte</v>
          </cell>
          <cell r="F422" t="str">
            <v>B</v>
          </cell>
          <cell r="G422" t="str">
            <v>max. Belastbarkeit
in kg:</v>
          </cell>
          <cell r="H422">
            <v>1000</v>
          </cell>
          <cell r="I422">
            <v>200</v>
          </cell>
          <cell r="J422">
            <v>200</v>
          </cell>
          <cell r="K422">
            <v>44855</v>
          </cell>
          <cell r="O422" t="str">
            <v/>
          </cell>
          <cell r="P422" t="str">
            <v>X</v>
          </cell>
          <cell r="Q422" t="str">
            <v/>
          </cell>
          <cell r="R422" t="str">
            <v/>
          </cell>
          <cell r="S422" t="str">
            <v/>
          </cell>
          <cell r="T422" t="str">
            <v/>
          </cell>
        </row>
        <row r="423">
          <cell r="B423">
            <v>423</v>
          </cell>
          <cell r="C423" t="str">
            <v>SG14</v>
          </cell>
          <cell r="D423">
            <v>423</v>
          </cell>
          <cell r="E423" t="str">
            <v xml:space="preserve">Die Auftritte hinter der Hinterachse haben eine Belastbarkeit von:
A) ≥ 120 kg = 0 Punkte
B) ≥ 150 kg = 100 Punkte
C) ≥ 180 kg = 200 Punkte </v>
          </cell>
          <cell r="F423" t="str">
            <v>B</v>
          </cell>
          <cell r="G423" t="str">
            <v>max. Belastbarkeit
in kg:</v>
          </cell>
          <cell r="H423">
            <v>1000</v>
          </cell>
          <cell r="I423">
            <v>200</v>
          </cell>
          <cell r="J423">
            <v>200</v>
          </cell>
          <cell r="K423">
            <v>44855</v>
          </cell>
          <cell r="O423" t="str">
            <v/>
          </cell>
          <cell r="P423" t="str">
            <v/>
          </cell>
          <cell r="Q423" t="str">
            <v>X</v>
          </cell>
          <cell r="R423" t="str">
            <v>X</v>
          </cell>
          <cell r="S423" t="str">
            <v>X</v>
          </cell>
          <cell r="T423" t="str">
            <v>X</v>
          </cell>
          <cell r="U423" t="str">
            <v>X</v>
          </cell>
        </row>
        <row r="424">
          <cell r="B424">
            <v>424</v>
          </cell>
          <cell r="C424" t="str">
            <v>SG14</v>
          </cell>
          <cell r="D424">
            <v>424</v>
          </cell>
          <cell r="E424" t="str">
            <v>Klappbare Auftrittsflächen sind, wenn vorhanden, mit einer 2-fach wirkenden, davon mind. einer mechanischen Verriegelung sowie mit nach vorn und hinten wirkenden gelben LED-Blinkleuchten auszustatten; Initialisierung durch Öffnung</v>
          </cell>
          <cell r="F424" t="str">
            <v>G</v>
          </cell>
          <cell r="K424">
            <v>44855</v>
          </cell>
          <cell r="O424" t="str">
            <v/>
          </cell>
          <cell r="P424" t="str">
            <v>X</v>
          </cell>
          <cell r="Q424" t="str">
            <v/>
          </cell>
          <cell r="R424" t="str">
            <v/>
          </cell>
          <cell r="S424" t="str">
            <v/>
          </cell>
          <cell r="T424" t="str">
            <v/>
          </cell>
        </row>
        <row r="425">
          <cell r="B425">
            <v>425</v>
          </cell>
          <cell r="C425" t="str">
            <v>SG14</v>
          </cell>
          <cell r="D425">
            <v>425</v>
          </cell>
          <cell r="E425" t="str">
            <v>Klappbare Auftrittsflächen sind mit einer 2-fach wirkenden, davon mind. einer mechanischen Verriegelung sowie mit nach vorn und hinten wirkenden gelben LED-Blinkleuchten auszustatten; Initialisierung durch Öffnung</v>
          </cell>
          <cell r="F425" t="str">
            <v>G</v>
          </cell>
          <cell r="G425" t="str">
            <v>formatiert</v>
          </cell>
          <cell r="K425">
            <v>44855</v>
          </cell>
          <cell r="O425" t="str">
            <v/>
          </cell>
          <cell r="P425" t="str">
            <v/>
          </cell>
          <cell r="Q425" t="str">
            <v>X</v>
          </cell>
          <cell r="R425" t="str">
            <v>X</v>
          </cell>
          <cell r="S425" t="str">
            <v>X</v>
          </cell>
          <cell r="T425" t="str">
            <v>X</v>
          </cell>
          <cell r="U425" t="str">
            <v>X</v>
          </cell>
        </row>
        <row r="426">
          <cell r="B426">
            <v>426</v>
          </cell>
          <cell r="C426" t="str">
            <v>SG14</v>
          </cell>
          <cell r="D426">
            <v>426</v>
          </cell>
          <cell r="E426" t="str">
            <v>Jede Öffnungsmechanik und Verriegelung am Aufbau ermöglicht ein sicheres Öffnen und Schließen mit Feuerwehrhandschuhen.</v>
          </cell>
          <cell r="F426" t="str">
            <v>G</v>
          </cell>
          <cell r="G426" t="str">
            <v>formatiert</v>
          </cell>
          <cell r="K426">
            <v>44855</v>
          </cell>
          <cell r="O426" t="str">
            <v>X</v>
          </cell>
          <cell r="P426" t="str">
            <v>X</v>
          </cell>
          <cell r="Q426" t="str">
            <v>X</v>
          </cell>
          <cell r="R426" t="str">
            <v>X</v>
          </cell>
          <cell r="S426" t="str">
            <v>X</v>
          </cell>
          <cell r="T426" t="str">
            <v>X</v>
          </cell>
          <cell r="U426" t="str">
            <v>X</v>
          </cell>
        </row>
        <row r="427">
          <cell r="B427">
            <v>427</v>
          </cell>
          <cell r="C427" t="str">
            <v>SG14</v>
          </cell>
          <cell r="D427">
            <v>427</v>
          </cell>
          <cell r="E427" t="str">
            <v>Über jeder Auftrittsfläche sind in den Geräteräumen Haltegriffe montiert, die für Rechts- und Linkshänder geeignet sind.</v>
          </cell>
          <cell r="F427" t="str">
            <v>G</v>
          </cell>
          <cell r="G427" t="str">
            <v>formatiert</v>
          </cell>
          <cell r="K427">
            <v>44855</v>
          </cell>
          <cell r="O427" t="str">
            <v/>
          </cell>
          <cell r="P427" t="str">
            <v>X</v>
          </cell>
          <cell r="Q427" t="str">
            <v>X</v>
          </cell>
          <cell r="R427" t="str">
            <v>X</v>
          </cell>
          <cell r="S427" t="str">
            <v>X</v>
          </cell>
          <cell r="T427" t="str">
            <v>X</v>
          </cell>
          <cell r="U427" t="str">
            <v>X</v>
          </cell>
        </row>
        <row r="428">
          <cell r="B428">
            <v>428</v>
          </cell>
          <cell r="C428" t="str">
            <v>SG14</v>
          </cell>
          <cell r="D428">
            <v>428</v>
          </cell>
          <cell r="E428" t="str">
            <v>Für Geräteentnahmen ab 2.000 mm über der Standfläche des Fahrzeuges sind fest montierte, rutschfeste Auftrittsflächen (mind. R11) von mind. 300x300 mm montiert, die eine sichere Entnahme gewährleisten.</v>
          </cell>
          <cell r="F428" t="str">
            <v>G</v>
          </cell>
          <cell r="G428" t="str">
            <v>formatiert</v>
          </cell>
          <cell r="K428">
            <v>44855</v>
          </cell>
          <cell r="O428" t="str">
            <v>X</v>
          </cell>
          <cell r="P428" t="str">
            <v/>
          </cell>
          <cell r="Q428" t="str">
            <v/>
          </cell>
          <cell r="R428" t="str">
            <v/>
          </cell>
          <cell r="S428" t="str">
            <v/>
          </cell>
          <cell r="T428" t="str">
            <v/>
          </cell>
        </row>
        <row r="429">
          <cell r="B429">
            <v>429</v>
          </cell>
          <cell r="C429" t="str">
            <v>SG14</v>
          </cell>
          <cell r="D429">
            <v>429</v>
          </cell>
          <cell r="E429" t="str">
            <v>Für die Geräteentnahme ab 2.000 mm über der Standfläche des Fahrzeuges sind unter der Gesamtbreite der seitlichen Geräteräume herauszieh-, klapp- bzw. schwenkbare und rutschfeste Auftrittsflächen (mind. R11) mit einer Auftrittstiefe von mind. 300 mm fest zu montieren. Die Auftrittsflächen vor der Hinterachse sind für eine Belastbarkeit von mind. 240 kg und hinter der Hinterachse für mind. 120 kg ausgelegt.</v>
          </cell>
          <cell r="F429" t="str">
            <v>G</v>
          </cell>
          <cell r="G429" t="str">
            <v>formatiert</v>
          </cell>
          <cell r="K429">
            <v>44855</v>
          </cell>
          <cell r="O429" t="str">
            <v/>
          </cell>
          <cell r="P429" t="str">
            <v>X</v>
          </cell>
          <cell r="Q429" t="str">
            <v/>
          </cell>
          <cell r="R429" t="str">
            <v/>
          </cell>
          <cell r="S429" t="str">
            <v/>
          </cell>
          <cell r="T429" t="str">
            <v/>
          </cell>
        </row>
        <row r="430">
          <cell r="B430">
            <v>430</v>
          </cell>
          <cell r="C430" t="str">
            <v>SG14</v>
          </cell>
          <cell r="D430">
            <v>430</v>
          </cell>
          <cell r="E430" t="str">
            <v xml:space="preserve">frei </v>
          </cell>
          <cell r="F430" t="str">
            <v>G</v>
          </cell>
          <cell r="G430" t="str">
            <v>formatiert</v>
          </cell>
          <cell r="O430" t="str">
            <v>X</v>
          </cell>
          <cell r="P430" t="str">
            <v>X</v>
          </cell>
        </row>
        <row r="431">
          <cell r="B431">
            <v>431</v>
          </cell>
          <cell r="C431" t="str">
            <v>SG14</v>
          </cell>
          <cell r="D431">
            <v>431</v>
          </cell>
          <cell r="E431" t="str">
            <v>frei</v>
          </cell>
          <cell r="F431" t="str">
            <v>G</v>
          </cell>
          <cell r="G431" t="str">
            <v>formatiert</v>
          </cell>
          <cell r="O431" t="str">
            <v>X</v>
          </cell>
          <cell r="P431" t="str">
            <v>X</v>
          </cell>
        </row>
        <row r="432">
          <cell r="B432">
            <v>432</v>
          </cell>
          <cell r="C432" t="str">
            <v>SG14</v>
          </cell>
          <cell r="D432">
            <v>432</v>
          </cell>
          <cell r="E432" t="str">
            <v>Alle Auszüge sind in beiden Endstellungen mit selbsttätigen Arretierungen auszustatten.</v>
          </cell>
          <cell r="F432" t="str">
            <v>G</v>
          </cell>
          <cell r="G432" t="str">
            <v>formatiert</v>
          </cell>
          <cell r="K432">
            <v>44855</v>
          </cell>
          <cell r="O432" t="str">
            <v>X</v>
          </cell>
          <cell r="P432" t="str">
            <v>X</v>
          </cell>
          <cell r="Q432" t="str">
            <v>X</v>
          </cell>
          <cell r="R432" t="str">
            <v>X</v>
          </cell>
          <cell r="S432" t="str">
            <v>X</v>
          </cell>
          <cell r="T432" t="str">
            <v>X</v>
          </cell>
          <cell r="U432" t="str">
            <v>X</v>
          </cell>
        </row>
        <row r="433">
          <cell r="B433">
            <v>433</v>
          </cell>
          <cell r="C433" t="str">
            <v>SG14</v>
          </cell>
          <cell r="D433">
            <v>433</v>
          </cell>
          <cell r="E433" t="str">
            <v xml:space="preserve">Geräte oder in Kästen gelagerte Ausrüstung sind entsprechend dem Diagramm der aktuellen DIN EN 1846-2 Anhang D zu lagern und mit geeigneten Entnahmehilfen zu versehen; Gesamtmasse gem. Norm </v>
          </cell>
          <cell r="F433" t="str">
            <v>G</v>
          </cell>
          <cell r="G433" t="str">
            <v>formatiert</v>
          </cell>
          <cell r="K433">
            <v>44855</v>
          </cell>
          <cell r="O433" t="str">
            <v>X</v>
          </cell>
          <cell r="P433" t="str">
            <v>X</v>
          </cell>
          <cell r="Q433" t="str">
            <v>X</v>
          </cell>
          <cell r="R433" t="str">
            <v>X</v>
          </cell>
          <cell r="S433" t="str">
            <v>X</v>
          </cell>
          <cell r="T433" t="str">
            <v>X</v>
          </cell>
          <cell r="U433" t="str">
            <v>X</v>
          </cell>
        </row>
        <row r="434">
          <cell r="B434">
            <v>434</v>
          </cell>
          <cell r="C434" t="str">
            <v>SG14</v>
          </cell>
          <cell r="D434">
            <v>434</v>
          </cell>
          <cell r="E434" t="str">
            <v>Sofern die Gesamtmasse der zusammen gelagerten Artikel mind. 25 kg ergibt, sind diese auf einem Auszug zu lagern.</v>
          </cell>
          <cell r="F434" t="str">
            <v>G</v>
          </cell>
          <cell r="G434" t="str">
            <v>formatiert</v>
          </cell>
          <cell r="K434">
            <v>44855</v>
          </cell>
          <cell r="O434" t="str">
            <v>X</v>
          </cell>
          <cell r="P434" t="str">
            <v>X</v>
          </cell>
          <cell r="Q434" t="str">
            <v>X</v>
          </cell>
          <cell r="R434" t="str">
            <v>X</v>
          </cell>
          <cell r="S434" t="str">
            <v>X</v>
          </cell>
          <cell r="T434" t="str">
            <v>X</v>
          </cell>
          <cell r="U434" t="str">
            <v>X</v>
          </cell>
        </row>
        <row r="435">
          <cell r="B435">
            <v>435</v>
          </cell>
          <cell r="C435" t="str">
            <v>SG14</v>
          </cell>
          <cell r="D435">
            <v>435</v>
          </cell>
          <cell r="E435" t="str">
            <v xml:space="preserve">Tragecontainer oder gleichwertige Lagerungen, die der Entnahme von Ausrüstungsgegenständen dienen sind beidseitig mit hinteren Endanschlägen auszustatten. </v>
          </cell>
          <cell r="F435" t="str">
            <v>G</v>
          </cell>
          <cell r="G435" t="str">
            <v>formatiert</v>
          </cell>
          <cell r="K435">
            <v>44855</v>
          </cell>
          <cell r="O435" t="str">
            <v>X</v>
          </cell>
          <cell r="P435" t="str">
            <v>X</v>
          </cell>
          <cell r="Q435" t="str">
            <v>X</v>
          </cell>
          <cell r="R435" t="str">
            <v>X</v>
          </cell>
          <cell r="S435" t="str">
            <v>X</v>
          </cell>
          <cell r="T435" t="str">
            <v>X</v>
          </cell>
          <cell r="U435" t="str">
            <v>X</v>
          </cell>
        </row>
        <row r="436">
          <cell r="B436">
            <v>436</v>
          </cell>
          <cell r="C436" t="str">
            <v>SG14</v>
          </cell>
          <cell r="D436">
            <v>436</v>
          </cell>
          <cell r="E436" t="str">
            <v>Lagerungen für die gesamte Beladung gemäß Anlage 1</v>
          </cell>
          <cell r="F436" t="str">
            <v>G</v>
          </cell>
          <cell r="G436" t="str">
            <v>formatiert</v>
          </cell>
          <cell r="K436">
            <v>44855</v>
          </cell>
          <cell r="O436" t="str">
            <v>X</v>
          </cell>
          <cell r="P436" t="str">
            <v>X</v>
          </cell>
          <cell r="Q436" t="str">
            <v>X</v>
          </cell>
          <cell r="R436" t="str">
            <v>X</v>
          </cell>
          <cell r="S436" t="str">
            <v>X</v>
          </cell>
          <cell r="T436" t="str">
            <v>X</v>
          </cell>
          <cell r="U436" t="str">
            <v>X</v>
          </cell>
        </row>
        <row r="437">
          <cell r="B437">
            <v>437</v>
          </cell>
          <cell r="C437" t="str">
            <v>SG14</v>
          </cell>
          <cell r="D437">
            <v>437</v>
          </cell>
          <cell r="E437" t="str">
            <v>Lagerungen für die gesamte Beladeliste gemäß Los 2, die selbsttätige Bewegung aus der Lagerung sowie verschleißfördernde Scheuerstellen in der Lagerung sind allseitig durch geeignete Maßnahmen zu verhindern (z.B. Kunststoffgleiter).</v>
          </cell>
          <cell r="F437" t="str">
            <v>G</v>
          </cell>
          <cell r="G437" t="str">
            <v>formatiert</v>
          </cell>
          <cell r="K437">
            <v>44855</v>
          </cell>
          <cell r="O437" t="str">
            <v>X</v>
          </cell>
          <cell r="P437" t="str">
            <v/>
          </cell>
          <cell r="Q437" t="str">
            <v/>
          </cell>
          <cell r="R437" t="str">
            <v/>
          </cell>
          <cell r="S437" t="str">
            <v/>
          </cell>
          <cell r="T437" t="str">
            <v/>
          </cell>
        </row>
        <row r="438">
          <cell r="B438">
            <v>438</v>
          </cell>
          <cell r="C438" t="str">
            <v>SG14</v>
          </cell>
          <cell r="D438">
            <v>438</v>
          </cell>
          <cell r="E438" t="str">
            <v>Die Lagerungen verhindern eine selbsttätige Bewegung aus der Lagerung (Ladungssicherung) sowie verschleißfördernde Scheuerstellen durch Bewegungen in der Lagerung (z.B. Kunststoffgleiter).</v>
          </cell>
          <cell r="F438" t="str">
            <v>G</v>
          </cell>
          <cell r="G438" t="str">
            <v>formatiert</v>
          </cell>
          <cell r="K438">
            <v>44855</v>
          </cell>
          <cell r="O438" t="str">
            <v/>
          </cell>
          <cell r="P438" t="str">
            <v>X</v>
          </cell>
          <cell r="Q438" t="str">
            <v>X</v>
          </cell>
          <cell r="R438" t="str">
            <v>X</v>
          </cell>
          <cell r="S438" t="str">
            <v>X</v>
          </cell>
          <cell r="T438" t="str">
            <v>X</v>
          </cell>
          <cell r="U438" t="str">
            <v>X</v>
          </cell>
        </row>
        <row r="439">
          <cell r="B439">
            <v>439</v>
          </cell>
          <cell r="C439" t="str">
            <v>SG14</v>
          </cell>
          <cell r="D439">
            <v>439</v>
          </cell>
          <cell r="E439" t="str">
            <v>universelle PA-Lagerung für vier Geräte auf Teleskopauszug im Aufbau;
Das Anlegen der PA-Geräte muss von der Standfläche des Fahrzeuges möglich sein.</v>
          </cell>
          <cell r="F439" t="str">
            <v>G</v>
          </cell>
          <cell r="G439" t="str">
            <v>formatiert</v>
          </cell>
          <cell r="K439">
            <v>44855</v>
          </cell>
          <cell r="O439" t="str">
            <v>X</v>
          </cell>
          <cell r="P439" t="str">
            <v/>
          </cell>
          <cell r="Q439" t="str">
            <v/>
          </cell>
          <cell r="R439" t="str">
            <v/>
          </cell>
          <cell r="S439" t="str">
            <v/>
          </cell>
          <cell r="T439" t="str">
            <v/>
          </cell>
        </row>
        <row r="440">
          <cell r="B440">
            <v>440</v>
          </cell>
          <cell r="C440" t="str">
            <v>SG14</v>
          </cell>
          <cell r="D440">
            <v>440</v>
          </cell>
          <cell r="E440" t="str">
            <v>universelle PA-Lagerung für zwei Geräte PSS 5000 (300 bar) auf Teleskopauszug im Aufbau, gedämpft absenkbar; Das Anlegen der PA-Geräte muss von der Standfläche des Fahrzeuges möglich sein.</v>
          </cell>
          <cell r="F440" t="str">
            <v>G</v>
          </cell>
          <cell r="G440" t="str">
            <v>formatiert</v>
          </cell>
          <cell r="K440">
            <v>44855</v>
          </cell>
          <cell r="O440" t="str">
            <v/>
          </cell>
          <cell r="P440" t="str">
            <v>X</v>
          </cell>
          <cell r="Q440" t="str">
            <v/>
          </cell>
          <cell r="R440" t="str">
            <v/>
          </cell>
          <cell r="S440" t="str">
            <v/>
          </cell>
          <cell r="T440" t="str">
            <v/>
          </cell>
        </row>
        <row r="441">
          <cell r="B441">
            <v>441</v>
          </cell>
          <cell r="C441" t="str">
            <v>SG14</v>
          </cell>
          <cell r="D441">
            <v>441</v>
          </cell>
          <cell r="E441" t="str">
            <v>universelle PA-Lagerung für zwei Geräte auf Teleskopauszug im Aufbau, gedämpft absenkbar; Das Anlegen der PA-Geräte muss von der Standfläche des Fahrzeuges möglich sein.</v>
          </cell>
          <cell r="F441" t="str">
            <v>G</v>
          </cell>
          <cell r="G441" t="str">
            <v>N10 = Beschreibung beifügen!</v>
          </cell>
          <cell r="K441">
            <v>44855</v>
          </cell>
          <cell r="O441" t="str">
            <v/>
          </cell>
          <cell r="P441" t="str">
            <v/>
          </cell>
          <cell r="Q441" t="str">
            <v>X</v>
          </cell>
          <cell r="R441" t="str">
            <v>X</v>
          </cell>
          <cell r="S441" t="str">
            <v>X</v>
          </cell>
          <cell r="T441" t="str">
            <v>X</v>
          </cell>
        </row>
        <row r="442">
          <cell r="B442">
            <v>442</v>
          </cell>
          <cell r="C442" t="str">
            <v>SG14</v>
          </cell>
          <cell r="D442">
            <v>442</v>
          </cell>
          <cell r="E442" t="str">
            <v>Lagerung nach DIN für eine Kübelspritze</v>
          </cell>
          <cell r="F442" t="str">
            <v>G</v>
          </cell>
          <cell r="G442" t="str">
            <v>formatiert</v>
          </cell>
          <cell r="K442">
            <v>44855</v>
          </cell>
          <cell r="O442" t="str">
            <v/>
          </cell>
          <cell r="P442" t="str">
            <v/>
          </cell>
        </row>
        <row r="443">
          <cell r="B443">
            <v>443</v>
          </cell>
          <cell r="C443" t="str">
            <v>SG14</v>
          </cell>
          <cell r="D443">
            <v>443</v>
          </cell>
          <cell r="E443" t="str">
            <v>zwei Halterungen für fahrbare Einmann-Haspeln (schmale Ausführung) am Heck, mit Ladeanschluss für eine Verkehrshaspel auf der rechten Seite</v>
          </cell>
          <cell r="F443" t="str">
            <v>G</v>
          </cell>
          <cell r="G443" t="str">
            <v>formatiert</v>
          </cell>
          <cell r="K443">
            <v>44855</v>
          </cell>
          <cell r="O443" t="str">
            <v/>
          </cell>
          <cell r="P443" t="str">
            <v/>
          </cell>
          <cell r="Q443" t="str">
            <v/>
          </cell>
          <cell r="R443" t="str">
            <v/>
          </cell>
          <cell r="T443" t="str">
            <v/>
          </cell>
        </row>
        <row r="444">
          <cell r="B444">
            <v>444</v>
          </cell>
          <cell r="C444" t="str">
            <v>SG14</v>
          </cell>
          <cell r="D444">
            <v>444</v>
          </cell>
          <cell r="E444" t="str">
            <v>zwei einklappbare Halterungen für fahrbare Einmann-Haspeln am Heck mit Stromübergabe an den Aufprotzarmen</v>
          </cell>
          <cell r="F444" t="str">
            <v>G</v>
          </cell>
          <cell r="G444" t="str">
            <v>formatiert</v>
          </cell>
          <cell r="K444">
            <v>44855</v>
          </cell>
          <cell r="O444" t="str">
            <v/>
          </cell>
          <cell r="P444" t="str">
            <v/>
          </cell>
          <cell r="Q444" t="str">
            <v/>
          </cell>
          <cell r="R444" t="str">
            <v/>
          </cell>
          <cell r="S444" t="str">
            <v>X</v>
          </cell>
          <cell r="T444" t="str">
            <v>X</v>
          </cell>
        </row>
        <row r="445">
          <cell r="B445">
            <v>445</v>
          </cell>
          <cell r="C445" t="str">
            <v>SG14</v>
          </cell>
          <cell r="D445">
            <v>445</v>
          </cell>
          <cell r="E445" t="str">
            <v>Schwenklagerung oder drehbare Teleskoplagerung für Stromerzeuger, der Betrieb auf der Lagerung ist zu gewährleisten, mit Arretierung des Stromerzeugers parallel und quer zur Fahrzeuglängsachse</v>
          </cell>
          <cell r="F445" t="str">
            <v>G</v>
          </cell>
          <cell r="G445" t="str">
            <v>Teleskoplagerung</v>
          </cell>
          <cell r="K445">
            <v>44855</v>
          </cell>
          <cell r="O445" t="str">
            <v>X</v>
          </cell>
          <cell r="P445" t="str">
            <v>X</v>
          </cell>
          <cell r="Q445" t="str">
            <v>X</v>
          </cell>
          <cell r="R445" t="str">
            <v>X</v>
          </cell>
          <cell r="S445" t="str">
            <v>X</v>
          </cell>
          <cell r="T445" t="str">
            <v>X</v>
          </cell>
          <cell r="U445" t="str">
            <v>X</v>
          </cell>
        </row>
        <row r="446">
          <cell r="B446">
            <v>446</v>
          </cell>
          <cell r="C446" t="str">
            <v>SG14</v>
          </cell>
          <cell r="D446">
            <v>446</v>
          </cell>
          <cell r="E446" t="str">
            <v>Der Betrieb des Stromerzeugers auf der Lagerung ist zu gewährleisten sowie eine Arretierung parallel und quer zur Fahrzeuglängsachse.
Wie ist die Lagerung für den Stromerzeuger ausgeführt? 
A) drehbare Teleskoplagerung = 100 Punkte
B) Schwenklagerung = 200 Punkte</v>
          </cell>
          <cell r="F446" t="str">
            <v>B</v>
          </cell>
          <cell r="G446" t="str">
            <v>Ja oder Nein:</v>
          </cell>
          <cell r="H446" t="str">
            <v>?</v>
          </cell>
          <cell r="I446">
            <v>200</v>
          </cell>
          <cell r="K446">
            <v>44855</v>
          </cell>
          <cell r="O446" t="str">
            <v/>
          </cell>
          <cell r="P446" t="str">
            <v/>
          </cell>
          <cell r="Q446" t="str">
            <v/>
          </cell>
          <cell r="R446" t="str">
            <v/>
          </cell>
          <cell r="T446" t="str">
            <v/>
          </cell>
        </row>
        <row r="447">
          <cell r="B447">
            <v>447</v>
          </cell>
          <cell r="C447" t="str">
            <v>SG14</v>
          </cell>
          <cell r="D447">
            <v>447</v>
          </cell>
          <cell r="E447" t="str">
            <v>absenkbarer Teleskopauszug für die PFPN im GR, quer zur Fahrzeuglängsachse verlastet; der Betrieb auf der Lagerung ist zu gewährleisten; die Entnahmehöhen nach DIN EN 1846-2 sind einzuhalten</v>
          </cell>
          <cell r="F447" t="str">
            <v>G</v>
          </cell>
          <cell r="G447" t="str">
            <v>formatiert</v>
          </cell>
          <cell r="K447">
            <v>44855</v>
          </cell>
          <cell r="O447" t="str">
            <v>X</v>
          </cell>
          <cell r="P447" t="str">
            <v/>
          </cell>
          <cell r="Q447" t="str">
            <v/>
          </cell>
          <cell r="R447" t="str">
            <v/>
          </cell>
          <cell r="S447" t="str">
            <v/>
          </cell>
          <cell r="T447" t="str">
            <v/>
          </cell>
        </row>
        <row r="448">
          <cell r="B448">
            <v>448</v>
          </cell>
          <cell r="C448" t="str">
            <v>SG14</v>
          </cell>
          <cell r="D448">
            <v>448</v>
          </cell>
          <cell r="E448" t="str">
            <v>absenkbare PFPN-Schlittenlagerung für PFPN nach DIN EN 14466; mit  ausbaufähigem Wechselrahmen für die Unterbringung anderer Beladungsteile (z.B. hydraul. Rettungsgerät)</v>
          </cell>
          <cell r="F448" t="str">
            <v>G</v>
          </cell>
          <cell r="G448" t="str">
            <v>formatiert</v>
          </cell>
          <cell r="K448">
            <v>44855</v>
          </cell>
          <cell r="O448" t="str">
            <v/>
          </cell>
          <cell r="P448" t="str">
            <v/>
          </cell>
          <cell r="Q448" t="str">
            <v>X</v>
          </cell>
          <cell r="R448" t="str">
            <v/>
          </cell>
          <cell r="S448" t="str">
            <v/>
          </cell>
          <cell r="T448" t="str">
            <v/>
          </cell>
        </row>
        <row r="449">
          <cell r="B449">
            <v>449</v>
          </cell>
          <cell r="C449" t="str">
            <v>SG14</v>
          </cell>
          <cell r="D449">
            <v>449</v>
          </cell>
          <cell r="E449" t="str">
            <v>Das Fahrzeug wird mit einer absenkbaren PFPN-Schlittenlagerung mit Wechselrahmen im G2 für die zusätzliche Verlastung einer beigestellten Magirus TS8/8 angeboten? Mit Ladeerhaltung
Nein = 0 Punkte
Ja = 300 Punkte</v>
          </cell>
          <cell r="F449" t="str">
            <v>B</v>
          </cell>
          <cell r="G449" t="str">
            <v>Ja oder Nein:</v>
          </cell>
          <cell r="H449" t="str">
            <v>?</v>
          </cell>
          <cell r="I449">
            <v>300</v>
          </cell>
          <cell r="K449">
            <v>44855</v>
          </cell>
          <cell r="O449" t="str">
            <v/>
          </cell>
          <cell r="P449" t="str">
            <v>X</v>
          </cell>
          <cell r="Q449" t="str">
            <v/>
          </cell>
          <cell r="R449" t="str">
            <v/>
          </cell>
          <cell r="S449" t="str">
            <v/>
          </cell>
          <cell r="T449" t="str">
            <v/>
          </cell>
        </row>
        <row r="450">
          <cell r="B450">
            <v>450</v>
          </cell>
          <cell r="C450" t="str">
            <v>SG14</v>
          </cell>
          <cell r="D450">
            <v>450</v>
          </cell>
          <cell r="E450" t="str">
            <v>Lagerung und Verlastung einer beigestellten PFPN (Rosenbauer Fox S-drehbare Abgänge)</v>
          </cell>
          <cell r="F450" t="str">
            <v>G</v>
          </cell>
          <cell r="G450" t="str">
            <v>formatiert</v>
          </cell>
          <cell r="K450">
            <v>44855</v>
          </cell>
          <cell r="O450" t="str">
            <v/>
          </cell>
          <cell r="P450" t="str">
            <v/>
          </cell>
          <cell r="Q450" t="str">
            <v/>
          </cell>
          <cell r="R450" t="str">
            <v/>
          </cell>
          <cell r="T450" t="str">
            <v/>
          </cell>
        </row>
        <row r="451">
          <cell r="B451">
            <v>451</v>
          </cell>
          <cell r="C451" t="str">
            <v>SG14</v>
          </cell>
          <cell r="D451">
            <v>451</v>
          </cell>
          <cell r="E451" t="str">
            <v>Hygieneboard als Auszugswand mit:- Wasseranschluss aus dem Löschwasserbehälter - Piktogramm "Kein Trinkwasser"- Druckluftanschluss mit Pistole und 5 m Spiralkabel- Waschelement aus Edelstahl- nichtauslaufbarem Seifenspender- Papier-Handtuchspender - zwei Wasserhähne-Wasserschlauch mit Waschbürste-Ablage und Halter für Abfallsack</v>
          </cell>
          <cell r="F451" t="str">
            <v>G</v>
          </cell>
          <cell r="G451" t="str">
            <v>formatiert</v>
          </cell>
          <cell r="K451">
            <v>44855</v>
          </cell>
          <cell r="O451" t="str">
            <v/>
          </cell>
          <cell r="P451" t="str">
            <v>X</v>
          </cell>
          <cell r="Q451" t="str">
            <v/>
          </cell>
          <cell r="R451" t="str">
            <v/>
          </cell>
          <cell r="S451" t="str">
            <v/>
          </cell>
          <cell r="T451" t="str">
            <v/>
          </cell>
        </row>
        <row r="452">
          <cell r="B452">
            <v>452</v>
          </cell>
          <cell r="C452" t="str">
            <v>SG14</v>
          </cell>
          <cell r="D452">
            <v>452</v>
          </cell>
          <cell r="E452" t="str">
            <v xml:space="preserve">Lagerung für eine PET Getränkekiste für 12x 1 Liter-Flaschen </v>
          </cell>
          <cell r="F452" t="str">
            <v>G</v>
          </cell>
          <cell r="G452" t="str">
            <v>formatiert</v>
          </cell>
          <cell r="K452">
            <v>44855</v>
          </cell>
          <cell r="O452" t="str">
            <v/>
          </cell>
          <cell r="P452" t="str">
            <v>X</v>
          </cell>
          <cell r="Q452" t="str">
            <v/>
          </cell>
          <cell r="R452" t="str">
            <v/>
          </cell>
          <cell r="S452" t="str">
            <v/>
          </cell>
          <cell r="T452" t="str">
            <v/>
          </cell>
        </row>
        <row r="453">
          <cell r="B453">
            <v>453</v>
          </cell>
          <cell r="C453" t="str">
            <v>SG14</v>
          </cell>
          <cell r="D453">
            <v>453</v>
          </cell>
          <cell r="E453" t="str">
            <v>Unterbodenschutz (Steinschlag- und Korrosionsschutz) als geschlossene Beschichtung an der Aufbauunterseite</v>
          </cell>
          <cell r="F453" t="str">
            <v>G</v>
          </cell>
          <cell r="G453" t="str">
            <v>formatiert</v>
          </cell>
          <cell r="K453">
            <v>44855</v>
          </cell>
          <cell r="O453" t="str">
            <v>X</v>
          </cell>
          <cell r="P453" t="str">
            <v>X</v>
          </cell>
          <cell r="Q453" t="str">
            <v>X</v>
          </cell>
          <cell r="R453" t="str">
            <v>X</v>
          </cell>
          <cell r="S453" t="str">
            <v>X</v>
          </cell>
          <cell r="T453" t="str">
            <v>X</v>
          </cell>
          <cell r="U453" t="str">
            <v>X</v>
          </cell>
        </row>
        <row r="454">
          <cell r="B454">
            <v>454</v>
          </cell>
          <cell r="C454" t="str">
            <v>SG14</v>
          </cell>
          <cell r="D454">
            <v>454</v>
          </cell>
          <cell r="E454" t="str">
            <v>Konservierung vorhandener Hohlräume am Aufbau mit Korrosionsschutzfett</v>
          </cell>
          <cell r="F454" t="str">
            <v>G</v>
          </cell>
          <cell r="G454" t="str">
            <v>formatiert</v>
          </cell>
          <cell r="K454">
            <v>44855</v>
          </cell>
          <cell r="O454" t="str">
            <v>X</v>
          </cell>
          <cell r="P454" t="str">
            <v>X</v>
          </cell>
          <cell r="Q454" t="str">
            <v>X</v>
          </cell>
          <cell r="R454" t="str">
            <v>X</v>
          </cell>
          <cell r="S454" t="str">
            <v>X</v>
          </cell>
          <cell r="T454" t="str">
            <v>X</v>
          </cell>
          <cell r="U454" t="str">
            <v>X</v>
          </cell>
        </row>
        <row r="455">
          <cell r="B455">
            <v>455</v>
          </cell>
          <cell r="C455" t="str">
            <v>SG12</v>
          </cell>
          <cell r="D455" t="str">
            <v>7.2</v>
          </cell>
          <cell r="E455" t="str">
            <v>Geräteräume</v>
          </cell>
          <cell r="F455" t="str">
            <v>X</v>
          </cell>
          <cell r="K455">
            <v>44855</v>
          </cell>
          <cell r="N455" t="str">
            <v>X</v>
          </cell>
          <cell r="O455" t="str">
            <v>X</v>
          </cell>
          <cell r="P455" t="str">
            <v>X</v>
          </cell>
          <cell r="Q455" t="str">
            <v>Ü12</v>
          </cell>
          <cell r="R455" t="str">
            <v>Ü12</v>
          </cell>
          <cell r="S455" t="str">
            <v>Ü12</v>
          </cell>
          <cell r="T455" t="str">
            <v>Ü12</v>
          </cell>
          <cell r="U455" t="str">
            <v>Ü12</v>
          </cell>
          <cell r="V455" t="str">
            <v>Ü12</v>
          </cell>
          <cell r="W455" t="str">
            <v>Ü12</v>
          </cell>
          <cell r="X455" t="str">
            <v>Ü12</v>
          </cell>
          <cell r="Y455" t="str">
            <v>Ü12</v>
          </cell>
          <cell r="Z455" t="str">
            <v>Ü12</v>
          </cell>
          <cell r="AA455" t="str">
            <v>Ü12</v>
          </cell>
        </row>
        <row r="456">
          <cell r="B456">
            <v>456</v>
          </cell>
          <cell r="C456" t="str">
            <v>SG14</v>
          </cell>
          <cell r="D456">
            <v>456</v>
          </cell>
          <cell r="E456" t="str">
            <v>Alle Geräteraumverschlüsse als Rollladen mit Drehstabverriegelung, dicht schließend, abschließbar und gleichschließend.</v>
          </cell>
          <cell r="F456" t="str">
            <v>G</v>
          </cell>
          <cell r="G456" t="str">
            <v>formatiert</v>
          </cell>
          <cell r="K456">
            <v>44855</v>
          </cell>
          <cell r="O456" t="str">
            <v>X</v>
          </cell>
          <cell r="P456" t="str">
            <v>X</v>
          </cell>
          <cell r="Q456" t="str">
            <v>X</v>
          </cell>
          <cell r="R456" t="str">
            <v>X</v>
          </cell>
          <cell r="S456" t="str">
            <v>X</v>
          </cell>
          <cell r="T456" t="str">
            <v>X</v>
          </cell>
          <cell r="U456" t="str">
            <v>X</v>
          </cell>
        </row>
        <row r="457">
          <cell r="B457">
            <v>457</v>
          </cell>
          <cell r="C457" t="str">
            <v>SG14</v>
          </cell>
          <cell r="D457">
            <v>457</v>
          </cell>
          <cell r="E457" t="str">
            <v>Ein Eintrag von Schmutz und Feuchtigkeit ist bei Öffnung der Rollläden auszuschließen.</v>
          </cell>
          <cell r="F457" t="str">
            <v>G</v>
          </cell>
          <cell r="G457" t="str">
            <v>formatiert</v>
          </cell>
          <cell r="K457">
            <v>44855</v>
          </cell>
          <cell r="O457" t="str">
            <v>X</v>
          </cell>
          <cell r="P457" t="str">
            <v>X</v>
          </cell>
          <cell r="Q457" t="str">
            <v>X</v>
          </cell>
          <cell r="R457" t="str">
            <v>X</v>
          </cell>
          <cell r="S457" t="str">
            <v>X</v>
          </cell>
          <cell r="T457" t="str">
            <v>X</v>
          </cell>
          <cell r="U457" t="str">
            <v>X</v>
          </cell>
        </row>
        <row r="458">
          <cell r="B458">
            <v>458</v>
          </cell>
          <cell r="C458" t="str">
            <v>SG14</v>
          </cell>
          <cell r="D458">
            <v>458</v>
          </cell>
          <cell r="E458" t="str">
            <v>Die Konfiguration und Beladung der Geräteräume ist in logischen und einsatztaktisch sinnvollen Gruppen zu gestalten.</v>
          </cell>
          <cell r="F458" t="str">
            <v>G</v>
          </cell>
          <cell r="G458" t="str">
            <v>formatiert</v>
          </cell>
          <cell r="K458">
            <v>44855</v>
          </cell>
          <cell r="O458" t="str">
            <v/>
          </cell>
          <cell r="P458" t="str">
            <v/>
          </cell>
          <cell r="Q458" t="str">
            <v>X</v>
          </cell>
          <cell r="R458" t="str">
            <v>X</v>
          </cell>
          <cell r="S458" t="str">
            <v/>
          </cell>
          <cell r="T458" t="str">
            <v>X</v>
          </cell>
          <cell r="U458" t="str">
            <v>X</v>
          </cell>
        </row>
        <row r="459">
          <cell r="B459">
            <v>459</v>
          </cell>
          <cell r="C459" t="str">
            <v>SG14</v>
          </cell>
          <cell r="D459">
            <v>459</v>
          </cell>
          <cell r="E459" t="str">
            <v>Für die individuelle Gestaltung der Geräteräume und einen möglichen nachträglichen Umbau müssen die Fachböden hinsichtlich ihrer max. möglichen Dauerbelastung beschriftet sein. Der Beladeplan des angebotenen Fahrzeuges muss gewährleisten, dass die Fachböden bis zu max. 80% ihrer möglichen Dauerbelastung beansprucht werden.</v>
          </cell>
          <cell r="F459" t="str">
            <v>G</v>
          </cell>
          <cell r="G459" t="str">
            <v>formatiert</v>
          </cell>
          <cell r="K459">
            <v>44855</v>
          </cell>
          <cell r="O459" t="str">
            <v>X</v>
          </cell>
          <cell r="P459" t="str">
            <v>X</v>
          </cell>
          <cell r="Q459" t="str">
            <v>X</v>
          </cell>
          <cell r="R459" t="str">
            <v>X</v>
          </cell>
          <cell r="S459" t="str">
            <v>X</v>
          </cell>
          <cell r="T459" t="str">
            <v>X</v>
          </cell>
          <cell r="U459" t="str">
            <v>X</v>
          </cell>
        </row>
        <row r="460">
          <cell r="B460">
            <v>460</v>
          </cell>
          <cell r="C460" t="str">
            <v>SG14</v>
          </cell>
          <cell r="D460">
            <v>460</v>
          </cell>
          <cell r="E460" t="str">
            <v>Geräteraumbeleuchtung in LED-Technik, je Geräteraum links, rechts und oben, bei Öffnung selbstschaltend</v>
          </cell>
          <cell r="F460" t="str">
            <v>G</v>
          </cell>
          <cell r="G460" t="str">
            <v>formatiert</v>
          </cell>
          <cell r="K460">
            <v>44855</v>
          </cell>
          <cell r="O460" t="str">
            <v/>
          </cell>
          <cell r="P460" t="str">
            <v>X</v>
          </cell>
          <cell r="Q460" t="str">
            <v>X</v>
          </cell>
          <cell r="R460" t="str">
            <v>X</v>
          </cell>
          <cell r="S460" t="str">
            <v>X</v>
          </cell>
          <cell r="T460" t="str">
            <v>X</v>
          </cell>
          <cell r="U460" t="str">
            <v>X</v>
          </cell>
        </row>
        <row r="461">
          <cell r="B461">
            <v>461</v>
          </cell>
          <cell r="C461" t="str">
            <v>SG14</v>
          </cell>
          <cell r="D461">
            <v>461</v>
          </cell>
          <cell r="E461" t="str">
            <v>Jeder Geräteraum ist mit einer Einsteckfolie und einem ausgedrucktem, vom Nutzer aktualisierbaren, tabellarischen Inhaltsverzeichnis der gelagerten Beladung zu versehen.</v>
          </cell>
          <cell r="F461" t="str">
            <v>G</v>
          </cell>
          <cell r="G461" t="str">
            <v>formatiert</v>
          </cell>
          <cell r="K461">
            <v>44855</v>
          </cell>
          <cell r="O461" t="str">
            <v>X</v>
          </cell>
          <cell r="P461" t="str">
            <v>X</v>
          </cell>
          <cell r="Q461" t="str">
            <v>X</v>
          </cell>
          <cell r="R461" t="str">
            <v>X</v>
          </cell>
          <cell r="S461" t="str">
            <v>X</v>
          </cell>
          <cell r="T461" t="str">
            <v>X</v>
          </cell>
          <cell r="U461" t="str">
            <v>X</v>
          </cell>
        </row>
        <row r="462">
          <cell r="B462">
            <v>462</v>
          </cell>
          <cell r="C462" t="str">
            <v>SG14</v>
          </cell>
          <cell r="D462">
            <v>462</v>
          </cell>
          <cell r="E462" t="str">
            <v>Der Zugang zur FPN ist auch bei aufgeprotzten Haspeln mit einer Durchgangsbreite von mind. 300 mm möglich?
Nein = 0 Punkte
Ja = 200 Punkte</v>
          </cell>
          <cell r="F462" t="str">
            <v>B</v>
          </cell>
          <cell r="G462" t="str">
            <v>Ja oder Nein:</v>
          </cell>
          <cell r="H462" t="str">
            <v>?</v>
          </cell>
          <cell r="I462">
            <v>200</v>
          </cell>
          <cell r="K462">
            <v>44855</v>
          </cell>
          <cell r="O462" t="str">
            <v/>
          </cell>
          <cell r="P462" t="str">
            <v/>
          </cell>
          <cell r="Q462" t="str">
            <v/>
          </cell>
          <cell r="R462" t="str">
            <v/>
          </cell>
          <cell r="T462" t="str">
            <v/>
          </cell>
        </row>
        <row r="463">
          <cell r="B463">
            <v>463</v>
          </cell>
          <cell r="C463" t="str">
            <v>SG12</v>
          </cell>
          <cell r="D463" t="str">
            <v>7.9</v>
          </cell>
          <cell r="E463" t="str">
            <v>Löschwasserbehälter</v>
          </cell>
          <cell r="F463" t="str">
            <v>X</v>
          </cell>
          <cell r="K463">
            <v>44855</v>
          </cell>
          <cell r="N463" t="str">
            <v>X</v>
          </cell>
          <cell r="O463" t="str">
            <v>X</v>
          </cell>
          <cell r="P463" t="str">
            <v>X</v>
          </cell>
          <cell r="Q463" t="str">
            <v>Ü12</v>
          </cell>
          <cell r="R463" t="str">
            <v>Ü12</v>
          </cell>
          <cell r="S463" t="str">
            <v>Ü12</v>
          </cell>
          <cell r="T463" t="str">
            <v>Ü12</v>
          </cell>
          <cell r="V463" t="str">
            <v>Ü12</v>
          </cell>
          <cell r="W463" t="str">
            <v>Ü12</v>
          </cell>
          <cell r="X463" t="str">
            <v>Ü12</v>
          </cell>
          <cell r="Y463" t="str">
            <v>Ü12</v>
          </cell>
          <cell r="Z463" t="str">
            <v>Ü12</v>
          </cell>
          <cell r="AA463" t="str">
            <v>Ü12</v>
          </cell>
        </row>
        <row r="464">
          <cell r="B464">
            <v>464</v>
          </cell>
          <cell r="C464" t="str">
            <v>SG14</v>
          </cell>
          <cell r="D464">
            <v>464</v>
          </cell>
          <cell r="E464" t="str">
            <v xml:space="preserve">Der Löschwasserbehälter erfüllt die Anforderungen gemäß DIN EN 1846-3 und hat ein ausreichend dimensioniertes Volumen für eine nutzbare Löschwassermenge [LWM] von
mind. 500 l. </v>
          </cell>
          <cell r="F464" t="str">
            <v>G</v>
          </cell>
          <cell r="G464" t="str">
            <v>formatiert</v>
          </cell>
          <cell r="K464">
            <v>44855</v>
          </cell>
          <cell r="O464" t="str">
            <v>X</v>
          </cell>
          <cell r="P464" t="str">
            <v/>
          </cell>
          <cell r="Q464" t="str">
            <v/>
          </cell>
          <cell r="R464" t="str">
            <v/>
          </cell>
          <cell r="S464" t="str">
            <v/>
          </cell>
          <cell r="T464" t="str">
            <v/>
          </cell>
        </row>
        <row r="465">
          <cell r="B465">
            <v>465</v>
          </cell>
          <cell r="C465" t="str">
            <v>SG14</v>
          </cell>
          <cell r="D465">
            <v>465</v>
          </cell>
          <cell r="E465" t="str">
            <v>Der Löschwasserbehälter erfüllt die Anforderungen gemäß DIN EN 1846-3 und hat ein ausreichend dimensioniertes Volumen für eine nutzbare Löschwassermenge [LWM] von mind. 1.000 l.</v>
          </cell>
          <cell r="F465" t="str">
            <v>G</v>
          </cell>
          <cell r="G465" t="str">
            <v>formatiert</v>
          </cell>
          <cell r="K465">
            <v>44855</v>
          </cell>
          <cell r="O465" t="str">
            <v/>
          </cell>
          <cell r="P465" t="str">
            <v>X</v>
          </cell>
          <cell r="Q465" t="str">
            <v/>
          </cell>
          <cell r="R465" t="str">
            <v>X</v>
          </cell>
          <cell r="S465" t="str">
            <v/>
          </cell>
          <cell r="T465" t="str">
            <v/>
          </cell>
        </row>
        <row r="466">
          <cell r="B466">
            <v>466</v>
          </cell>
          <cell r="C466" t="str">
            <v>SG14</v>
          </cell>
          <cell r="D466">
            <v>466</v>
          </cell>
          <cell r="E466" t="str">
            <v>Der Löschwasserbehälter erfüllt die Anforderungen gemäß DIN EN 1846-3 und hat ein ausreichend dimensioniertes Volumen für eine nutzbare Löschwassermenge [LWM] von mind. 1.200 l.</v>
          </cell>
          <cell r="F466" t="str">
            <v>G</v>
          </cell>
          <cell r="G466" t="str">
            <v>formatiert</v>
          </cell>
          <cell r="K466">
            <v>44862</v>
          </cell>
          <cell r="O466" t="str">
            <v/>
          </cell>
          <cell r="P466" t="str">
            <v/>
          </cell>
          <cell r="Q466" t="str">
            <v>X</v>
          </cell>
          <cell r="S466" t="str">
            <v/>
          </cell>
          <cell r="T466" t="str">
            <v/>
          </cell>
        </row>
        <row r="467">
          <cell r="B467">
            <v>467</v>
          </cell>
          <cell r="C467" t="str">
            <v>SG14</v>
          </cell>
          <cell r="D467">
            <v>467</v>
          </cell>
          <cell r="E467" t="str">
            <v>Der Löschwasserbehälter erfüllt die Anforderungen gemäß DIN EN 1846-3 und hat ein ausreichend dimensioniertes Volumen für eine nutzbare Löschwassermenge [LWM] von mind. 1.600 l.</v>
          </cell>
          <cell r="F467" t="str">
            <v>G</v>
          </cell>
          <cell r="G467" t="str">
            <v>formatiert</v>
          </cell>
          <cell r="K467">
            <v>44855</v>
          </cell>
          <cell r="O467" t="str">
            <v/>
          </cell>
          <cell r="P467" t="str">
            <v/>
          </cell>
          <cell r="R467" t="str">
            <v/>
          </cell>
          <cell r="S467" t="str">
            <v/>
          </cell>
          <cell r="T467" t="str">
            <v>X</v>
          </cell>
        </row>
        <row r="468">
          <cell r="B468">
            <v>468</v>
          </cell>
          <cell r="C468" t="str">
            <v>SG14</v>
          </cell>
          <cell r="D468">
            <v>468</v>
          </cell>
          <cell r="E468" t="str">
            <v>Der Löschwasserbehälter erfüllt die Anforderungen gemäß DIN EN 1846-3 und hat ein ausreichend dimensioniertes Volumen für eine nutzbare Löschwassermenge [LWM] von mind. 2.000 l.</v>
          </cell>
          <cell r="F468" t="str">
            <v>G</v>
          </cell>
          <cell r="G468" t="str">
            <v>formatiert</v>
          </cell>
          <cell r="K468">
            <v>44855</v>
          </cell>
          <cell r="O468" t="str">
            <v/>
          </cell>
          <cell r="P468" t="str">
            <v/>
          </cell>
          <cell r="Q468" t="str">
            <v/>
          </cell>
          <cell r="R468" t="str">
            <v/>
          </cell>
          <cell r="S468" t="str">
            <v>X</v>
          </cell>
        </row>
        <row r="469">
          <cell r="B469">
            <v>469</v>
          </cell>
          <cell r="C469" t="str">
            <v>SG14</v>
          </cell>
          <cell r="D469">
            <v>469</v>
          </cell>
          <cell r="E469" t="str">
            <v>Der Löschwasserbehälter erfüllt die Anforderungen gemäß DIN EN 1846-3 und hat ein ausreichend dimensioniertes Volumen für eine nutzbare Löschwassermenge [LWM] von mind. 2.400 l.</v>
          </cell>
          <cell r="F469" t="str">
            <v>G</v>
          </cell>
          <cell r="G469" t="str">
            <v>formatiert</v>
          </cell>
          <cell r="K469">
            <v>44855</v>
          </cell>
          <cell r="O469" t="str">
            <v/>
          </cell>
          <cell r="P469" t="str">
            <v/>
          </cell>
          <cell r="Q469" t="str">
            <v/>
          </cell>
          <cell r="R469" t="str">
            <v/>
          </cell>
          <cell r="S469" t="str">
            <v>X</v>
          </cell>
          <cell r="T469" t="str">
            <v/>
          </cell>
        </row>
        <row r="470">
          <cell r="B470">
            <v>470</v>
          </cell>
          <cell r="C470" t="str">
            <v>SG14</v>
          </cell>
          <cell r="D470">
            <v>470</v>
          </cell>
          <cell r="E470" t="str">
            <v>Die maximal nutzbare Löschwassermenge des angebotenen Löschwasserbehälters ist anzugeben:</v>
          </cell>
          <cell r="F470" t="str">
            <v>G</v>
          </cell>
          <cell r="G470" t="str">
            <v>maximal nutzbare
LWM in Liter:</v>
          </cell>
          <cell r="H470">
            <v>1000</v>
          </cell>
          <cell r="K470">
            <v>44888</v>
          </cell>
          <cell r="O470" t="str">
            <v>X</v>
          </cell>
          <cell r="P470" t="str">
            <v>X</v>
          </cell>
          <cell r="Q470" t="str">
            <v>X</v>
          </cell>
          <cell r="R470" t="str">
            <v>X</v>
          </cell>
          <cell r="S470" t="str">
            <v>X</v>
          </cell>
          <cell r="T470" t="str">
            <v>X</v>
          </cell>
        </row>
        <row r="471">
          <cell r="B471">
            <v>471</v>
          </cell>
          <cell r="C471" t="str">
            <v>SG14</v>
          </cell>
          <cell r="D471">
            <v>471</v>
          </cell>
          <cell r="E471" t="str">
            <v>Der Löschwasserbehälter hat unter Beachtung der zulässigen Gesamtmasse eine nutzbare LWM von mind. 800 l ?
Nein = 0 Punkte
Ja = 200 Punkte</v>
          </cell>
          <cell r="F471" t="str">
            <v>B</v>
          </cell>
          <cell r="G471" t="str">
            <v>Ja oder Nein:</v>
          </cell>
          <cell r="H471" t="str">
            <v>?</v>
          </cell>
          <cell r="I471">
            <v>200</v>
          </cell>
          <cell r="J471">
            <v>200</v>
          </cell>
          <cell r="K471">
            <v>44855</v>
          </cell>
          <cell r="O471" t="str">
            <v>X</v>
          </cell>
          <cell r="P471" t="str">
            <v/>
          </cell>
          <cell r="Q471" t="str">
            <v/>
          </cell>
          <cell r="R471" t="str">
            <v/>
          </cell>
          <cell r="S471" t="str">
            <v/>
          </cell>
          <cell r="T471" t="str">
            <v/>
          </cell>
        </row>
        <row r="472">
          <cell r="B472">
            <v>472</v>
          </cell>
          <cell r="C472" t="str">
            <v>SG14</v>
          </cell>
          <cell r="D472">
            <v>472</v>
          </cell>
          <cell r="E472" t="str">
            <v>Der Löschwasserbehälter hat unter Beachtung der vorhandenen Massenreserve eine nutzbare Löschwassermenge &gt;600 l?
A) ≥ 600 l = 0 Punkte
B) ≥ 800 l = 300 Punkte
C) ≥ 1.000 l = 500 Punkte</v>
          </cell>
          <cell r="F472" t="str">
            <v>B</v>
          </cell>
          <cell r="G472" t="str">
            <v>formatiert</v>
          </cell>
          <cell r="K472">
            <v>44855</v>
          </cell>
          <cell r="O472" t="str">
            <v/>
          </cell>
          <cell r="P472" t="str">
            <v>X</v>
          </cell>
          <cell r="Q472" t="str">
            <v/>
          </cell>
          <cell r="R472" t="str">
            <v/>
          </cell>
          <cell r="S472" t="str">
            <v/>
          </cell>
          <cell r="T472" t="str">
            <v/>
          </cell>
        </row>
        <row r="473">
          <cell r="B473">
            <v>473</v>
          </cell>
          <cell r="C473" t="str">
            <v>SG14</v>
          </cell>
          <cell r="D473">
            <v>473</v>
          </cell>
          <cell r="E473" t="str">
            <v>Der Löschwasserbehälter hat unter Beachtung der vorhandenen Massenreserve eine nutzbare Löschwassermenge &gt; 1.000 l?
A) ≥ 1.000 l = 0 Punkte
B) ≥ 1.200 l = 100 Punkte
C) ≥ 1.400 l = 200 Punkte</v>
          </cell>
          <cell r="F473" t="str">
            <v>B</v>
          </cell>
          <cell r="G473" t="str">
            <v>formatiert</v>
          </cell>
          <cell r="K473">
            <v>44855</v>
          </cell>
          <cell r="O473" t="str">
            <v/>
          </cell>
          <cell r="P473" t="str">
            <v/>
          </cell>
          <cell r="Q473" t="str">
            <v/>
          </cell>
          <cell r="R473" t="str">
            <v>X</v>
          </cell>
          <cell r="S473" t="str">
            <v/>
          </cell>
          <cell r="T473" t="str">
            <v/>
          </cell>
        </row>
        <row r="474">
          <cell r="B474">
            <v>474</v>
          </cell>
          <cell r="C474" t="str">
            <v>SG14</v>
          </cell>
          <cell r="D474">
            <v>474</v>
          </cell>
          <cell r="E474" t="str">
            <v>Der Löschwasserbehälter hat unter Beachtung der vorhandenen Massenreserve eine nutzbare Löschwassermenge &gt; 1.200 l?
A) ≥ 1.200 l = 0 Punkte
B) ≥ 1.400 l = 100 Punkte
C) ≥ 1.600 l = 200 Punkte</v>
          </cell>
          <cell r="F474" t="str">
            <v>B</v>
          </cell>
          <cell r="G474" t="str">
            <v>formatiert</v>
          </cell>
          <cell r="K474">
            <v>44855</v>
          </cell>
          <cell r="O474" t="str">
            <v/>
          </cell>
          <cell r="P474" t="str">
            <v/>
          </cell>
          <cell r="Q474" t="str">
            <v>X</v>
          </cell>
          <cell r="R474" t="str">
            <v/>
          </cell>
          <cell r="S474" t="str">
            <v/>
          </cell>
          <cell r="T474" t="str">
            <v/>
          </cell>
        </row>
        <row r="475">
          <cell r="B475">
            <v>475</v>
          </cell>
          <cell r="C475" t="str">
            <v>SG14</v>
          </cell>
          <cell r="D475">
            <v>475</v>
          </cell>
          <cell r="E475" t="str">
            <v>Der Löschwasserbehälter hat unter Beachtung der theoretischen Massenreserve ein Nennvolumen von mehr als 1.700 Liter?
Nein = 0 Punkte
Ja, je 50 l mehr = 50 Punkte (max. 300 Punkte)</v>
          </cell>
          <cell r="F475" t="str">
            <v>B</v>
          </cell>
          <cell r="G475" t="str">
            <v>Nennvolumen
in Liter:</v>
          </cell>
          <cell r="H475">
            <v>1000</v>
          </cell>
          <cell r="I475">
            <v>300</v>
          </cell>
          <cell r="J475">
            <v>300</v>
          </cell>
          <cell r="K475">
            <v>44972</v>
          </cell>
          <cell r="O475" t="str">
            <v/>
          </cell>
          <cell r="P475" t="str">
            <v/>
          </cell>
          <cell r="Q475" t="str">
            <v/>
          </cell>
          <cell r="R475" t="str">
            <v/>
          </cell>
          <cell r="S475" t="str">
            <v/>
          </cell>
          <cell r="T475" t="str">
            <v>X</v>
          </cell>
        </row>
        <row r="476">
          <cell r="B476">
            <v>476</v>
          </cell>
          <cell r="C476" t="str">
            <v>SG14</v>
          </cell>
          <cell r="D476">
            <v>476</v>
          </cell>
          <cell r="E476" t="str">
            <v>Der Löschwasserbehälter hat unter Beachtung der vorhandenen Massenreserve ein Nennvolumen von mehr als 2.400 l?
A) ≥ 2.700 l = 0 Punkte
B) ≥ 2.900 l = 100 Punkte
C) ≥ 3.100 l = 200 Punkte</v>
          </cell>
          <cell r="F476" t="str">
            <v>B</v>
          </cell>
          <cell r="G476" t="str">
            <v>Nennvolumen
in Liter:</v>
          </cell>
          <cell r="H476">
            <v>1000</v>
          </cell>
          <cell r="I476">
            <v>200</v>
          </cell>
          <cell r="J476">
            <v>200</v>
          </cell>
          <cell r="K476">
            <v>44855</v>
          </cell>
          <cell r="O476" t="str">
            <v/>
          </cell>
          <cell r="P476" t="str">
            <v/>
          </cell>
          <cell r="Q476" t="str">
            <v/>
          </cell>
          <cell r="R476" t="str">
            <v/>
          </cell>
          <cell r="S476" t="str">
            <v>X</v>
          </cell>
          <cell r="T476" t="str">
            <v/>
          </cell>
        </row>
        <row r="477">
          <cell r="B477">
            <v>477</v>
          </cell>
          <cell r="C477" t="str">
            <v>SG14</v>
          </cell>
          <cell r="D477">
            <v>477</v>
          </cell>
          <cell r="E477" t="str">
            <v xml:space="preserve">Eine stufenlose Reduzierung bis auf eine nutzbare Löschwassermenge von mind. 600 l muss möglich sein. </v>
          </cell>
          <cell r="F477" t="str">
            <v>G</v>
          </cell>
          <cell r="G477" t="str">
            <v>formatiert</v>
          </cell>
          <cell r="K477">
            <v>44855</v>
          </cell>
          <cell r="O477" t="str">
            <v/>
          </cell>
          <cell r="P477" t="str">
            <v>X</v>
          </cell>
          <cell r="Q477" t="str">
            <v/>
          </cell>
          <cell r="R477" t="str">
            <v/>
          </cell>
          <cell r="S477" t="str">
            <v/>
          </cell>
          <cell r="T477" t="str">
            <v/>
          </cell>
        </row>
        <row r="478">
          <cell r="B478">
            <v>478</v>
          </cell>
          <cell r="C478" t="str">
            <v>SG14</v>
          </cell>
          <cell r="D478">
            <v>478</v>
          </cell>
          <cell r="E478" t="str">
            <v xml:space="preserve">Hat der Löschwasserbehälter ein Volumen &gt;1.000 l, so muss eine stufenlose Reduzierung bis auf eine nutzbare Löschwassermenge von mind. 1.000 l möglich sein. </v>
          </cell>
          <cell r="F478" t="str">
            <v>G</v>
          </cell>
          <cell r="G478" t="str">
            <v>formatiert</v>
          </cell>
          <cell r="K478">
            <v>44855</v>
          </cell>
          <cell r="O478" t="str">
            <v/>
          </cell>
          <cell r="P478" t="str">
            <v/>
          </cell>
          <cell r="Q478" t="str">
            <v/>
          </cell>
          <cell r="R478" t="str">
            <v>X</v>
          </cell>
          <cell r="S478" t="str">
            <v/>
          </cell>
          <cell r="T478" t="str">
            <v/>
          </cell>
        </row>
        <row r="479">
          <cell r="B479">
            <v>479</v>
          </cell>
          <cell r="C479" t="str">
            <v>SG14</v>
          </cell>
          <cell r="D479">
            <v>479</v>
          </cell>
          <cell r="E479" t="str">
            <v xml:space="preserve">Hat der Löschwasserbehälter ein Volumen &gt;1.200 l, so muss eine stufenlose Reduzierung bis auf eine nutzbare Löschwassermenge von mind. 1.200 l möglich sein. </v>
          </cell>
          <cell r="F479" t="str">
            <v>G</v>
          </cell>
          <cell r="G479" t="str">
            <v>formatiert</v>
          </cell>
          <cell r="K479">
            <v>44855</v>
          </cell>
          <cell r="O479" t="str">
            <v/>
          </cell>
          <cell r="P479" t="str">
            <v/>
          </cell>
          <cell r="Q479" t="str">
            <v>X</v>
          </cell>
          <cell r="R479" t="str">
            <v/>
          </cell>
          <cell r="S479" t="str">
            <v/>
          </cell>
          <cell r="T479" t="str">
            <v/>
          </cell>
        </row>
        <row r="480">
          <cell r="B480">
            <v>480</v>
          </cell>
          <cell r="C480" t="str">
            <v>SG14</v>
          </cell>
          <cell r="D480">
            <v>480</v>
          </cell>
          <cell r="E480" t="str">
            <v xml:space="preserve">Hat der Löschwasserbehälter ein Volumen &gt;1.700 l, so muss eine stufenlose Reduzierung bis auf eine nutzbare Löschwassermenge von mind. 1.600 l möglich sein. </v>
          </cell>
          <cell r="F480" t="str">
            <v>G</v>
          </cell>
          <cell r="G480" t="str">
            <v>formatiert</v>
          </cell>
          <cell r="K480">
            <v>44972</v>
          </cell>
          <cell r="O480" t="str">
            <v/>
          </cell>
          <cell r="P480" t="str">
            <v/>
          </cell>
          <cell r="Q480" t="str">
            <v/>
          </cell>
          <cell r="R480" t="str">
            <v/>
          </cell>
          <cell r="S480" t="str">
            <v/>
          </cell>
          <cell r="T480" t="str">
            <v>X</v>
          </cell>
        </row>
        <row r="481">
          <cell r="B481">
            <v>481</v>
          </cell>
          <cell r="C481" t="str">
            <v>SG14</v>
          </cell>
          <cell r="D481">
            <v>481</v>
          </cell>
          <cell r="E481" t="str">
            <v xml:space="preserve">Hat der Löschwasserbehälter ein Volumen &gt;2.400 l, so muss eine stufenlose Reduzierung bis auf eine nutzbare Löschwassermenge von mind. 2.400 l möglich sein. </v>
          </cell>
          <cell r="F481" t="str">
            <v>G</v>
          </cell>
          <cell r="G481" t="str">
            <v>formatiert</v>
          </cell>
          <cell r="K481">
            <v>44855</v>
          </cell>
          <cell r="O481" t="str">
            <v/>
          </cell>
          <cell r="P481" t="str">
            <v/>
          </cell>
          <cell r="Q481" t="str">
            <v/>
          </cell>
          <cell r="R481" t="str">
            <v/>
          </cell>
          <cell r="S481" t="str">
            <v>X</v>
          </cell>
          <cell r="T481" t="str">
            <v/>
          </cell>
        </row>
        <row r="482">
          <cell r="B482">
            <v>482</v>
          </cell>
          <cell r="C482" t="str">
            <v>SG14</v>
          </cell>
          <cell r="D482">
            <v>482</v>
          </cell>
          <cell r="E482" t="str">
            <v>Die Lagerung des Löschwasserbehälters wird ohne Spannbänder realisiert?
Nein = 0 Punkte
Ja = 300 Punkte</v>
          </cell>
          <cell r="F482" t="str">
            <v>B</v>
          </cell>
          <cell r="G482" t="str">
            <v>Ja oder Nein:</v>
          </cell>
          <cell r="H482" t="str">
            <v>?</v>
          </cell>
          <cell r="I482">
            <v>300</v>
          </cell>
          <cell r="K482">
            <v>44855</v>
          </cell>
          <cell r="O482" t="str">
            <v/>
          </cell>
          <cell r="P482" t="str">
            <v/>
          </cell>
          <cell r="Q482" t="str">
            <v/>
          </cell>
          <cell r="R482" t="str">
            <v/>
          </cell>
          <cell r="S482" t="str">
            <v>X</v>
          </cell>
          <cell r="T482" t="str">
            <v/>
          </cell>
        </row>
        <row r="483">
          <cell r="B483">
            <v>483</v>
          </cell>
          <cell r="C483" t="str">
            <v>SG14</v>
          </cell>
          <cell r="D483">
            <v>483</v>
          </cell>
          <cell r="E483" t="str">
            <v>Der Entwässerungshahn des Löschwasserbehälters muss vom Fahrzeugheck bzw. von der Fahrzeugseite aus betätigt werden können.</v>
          </cell>
          <cell r="F483" t="str">
            <v>G</v>
          </cell>
          <cell r="G483" t="str">
            <v>formatiert</v>
          </cell>
          <cell r="K483">
            <v>44855</v>
          </cell>
          <cell r="O483" t="str">
            <v>X</v>
          </cell>
          <cell r="P483" t="str">
            <v/>
          </cell>
          <cell r="Q483" t="str">
            <v/>
          </cell>
          <cell r="R483" t="str">
            <v/>
          </cell>
          <cell r="S483" t="str">
            <v/>
          </cell>
          <cell r="T483" t="str">
            <v/>
          </cell>
        </row>
        <row r="484">
          <cell r="B484">
            <v>484</v>
          </cell>
          <cell r="C484" t="str">
            <v>SG14</v>
          </cell>
          <cell r="D484">
            <v>484</v>
          </cell>
          <cell r="E484" t="str">
            <v>Bedienung vom Entwässerungshahn des Löschwasserbehälters am Pumpenbedienstand</v>
          </cell>
          <cell r="F484" t="str">
            <v>G</v>
          </cell>
          <cell r="G484" t="str">
            <v>formatiert</v>
          </cell>
          <cell r="K484">
            <v>44855</v>
          </cell>
          <cell r="N484" t="str">
            <v>X</v>
          </cell>
          <cell r="O484" t="str">
            <v/>
          </cell>
          <cell r="P484" t="str">
            <v>X</v>
          </cell>
          <cell r="Q484" t="str">
            <v>X</v>
          </cell>
          <cell r="R484" t="str">
            <v>X</v>
          </cell>
          <cell r="S484" t="str">
            <v>X</v>
          </cell>
          <cell r="T484" t="str">
            <v>X</v>
          </cell>
        </row>
        <row r="485">
          <cell r="B485">
            <v>485</v>
          </cell>
          <cell r="C485" t="str">
            <v>SG14</v>
          </cell>
          <cell r="D485">
            <v>485</v>
          </cell>
          <cell r="E485" t="str">
            <v>Der Schaummittelbehälter hat ein Volumen für eine nutzbare Schaummittelmenge [SMM] von mind. 200 l, verfügt über eine fest installierte elektrische Befüllpumpe (24 V), eine Befüll- und Revisionsöffnung, einen Überlauf sowie eine elektrische Füllstandsanzeige am Pumpenbedienstand. Die maximal nutzbare Schaummittelmenge [SMM] ist anzugeben.</v>
          </cell>
          <cell r="F485" t="str">
            <v>G</v>
          </cell>
          <cell r="G485" t="str">
            <v>formatiert</v>
          </cell>
          <cell r="K485">
            <v>44855</v>
          </cell>
          <cell r="O485" t="str">
            <v/>
          </cell>
          <cell r="P485" t="str">
            <v/>
          </cell>
          <cell r="Q485" t="str">
            <v/>
          </cell>
          <cell r="R485" t="str">
            <v/>
          </cell>
          <cell r="S485" t="str">
            <v>X</v>
          </cell>
          <cell r="T485" t="str">
            <v/>
          </cell>
        </row>
        <row r="486">
          <cell r="B486">
            <v>486</v>
          </cell>
          <cell r="C486" t="str">
            <v>SG14</v>
          </cell>
          <cell r="D486">
            <v>486</v>
          </cell>
          <cell r="E486" t="str">
            <v>Füllung des Schaummittelbehälters bei Auslieferung mit 200 l Mehrbereichsschaummittel nach DIN EN 1568, Frostbeständig bis -15°C</v>
          </cell>
          <cell r="F486" t="str">
            <v>G</v>
          </cell>
          <cell r="G486" t="str">
            <v>formatiert</v>
          </cell>
          <cell r="K486">
            <v>44855</v>
          </cell>
          <cell r="O486" t="str">
            <v/>
          </cell>
          <cell r="P486" t="str">
            <v/>
          </cell>
          <cell r="Q486" t="str">
            <v/>
          </cell>
          <cell r="R486" t="str">
            <v/>
          </cell>
          <cell r="S486" t="str">
            <v>X</v>
          </cell>
          <cell r="T486" t="str">
            <v/>
          </cell>
        </row>
        <row r="487">
          <cell r="B487">
            <v>487</v>
          </cell>
          <cell r="C487" t="str">
            <v>SG14</v>
          </cell>
          <cell r="D487">
            <v>487</v>
          </cell>
          <cell r="E487" t="str">
            <v>Der Austritt von Löschwasser auch bei Lastwechsel aus dem Überlaufsystem des Löschwasserbehälters ist dauerhaft zu verhindern.</v>
          </cell>
          <cell r="F487" t="str">
            <v>G</v>
          </cell>
          <cell r="G487" t="str">
            <v>formatiert</v>
          </cell>
          <cell r="K487">
            <v>44855</v>
          </cell>
          <cell r="O487" t="str">
            <v>X</v>
          </cell>
          <cell r="P487" t="str">
            <v>X</v>
          </cell>
          <cell r="Q487" t="str">
            <v>X</v>
          </cell>
          <cell r="R487" t="str">
            <v>X</v>
          </cell>
          <cell r="S487" t="str">
            <v/>
          </cell>
          <cell r="T487" t="str">
            <v>X</v>
          </cell>
        </row>
        <row r="488">
          <cell r="B488">
            <v>488</v>
          </cell>
          <cell r="C488" t="str">
            <v>SG14</v>
          </cell>
          <cell r="D488">
            <v>488</v>
          </cell>
          <cell r="E488" t="str">
            <v>Der Austritt von Löschwasser und Schaummittel auch bei Lastwechsel aus dem Überlaufsystem der Behälter ist dauerhaft zu verhindern.</v>
          </cell>
          <cell r="F488" t="str">
            <v>G</v>
          </cell>
          <cell r="G488" t="str">
            <v>formatiert</v>
          </cell>
          <cell r="K488">
            <v>44855</v>
          </cell>
          <cell r="O488" t="str">
            <v/>
          </cell>
          <cell r="P488" t="str">
            <v/>
          </cell>
          <cell r="Q488" t="str">
            <v/>
          </cell>
          <cell r="R488" t="str">
            <v/>
          </cell>
          <cell r="S488" t="str">
            <v>X</v>
          </cell>
          <cell r="T488" t="str">
            <v/>
          </cell>
        </row>
        <row r="489">
          <cell r="B489">
            <v>489</v>
          </cell>
          <cell r="C489" t="str">
            <v>SG14</v>
          </cell>
          <cell r="D489">
            <v>489</v>
          </cell>
          <cell r="E489" t="str">
            <v>elektrische Füllstandsanzeige für den Löschwasserbehälter im GR</v>
          </cell>
          <cell r="F489" t="str">
            <v>G</v>
          </cell>
          <cell r="G489" t="str">
            <v>formatiert</v>
          </cell>
          <cell r="K489">
            <v>44855</v>
          </cell>
          <cell r="O489" t="str">
            <v/>
          </cell>
          <cell r="P489" t="str">
            <v/>
          </cell>
          <cell r="Q489" t="str">
            <v>X</v>
          </cell>
          <cell r="R489" t="str">
            <v>X</v>
          </cell>
          <cell r="S489" t="str">
            <v/>
          </cell>
          <cell r="T489" t="str">
            <v>X</v>
          </cell>
        </row>
        <row r="490">
          <cell r="B490">
            <v>490</v>
          </cell>
          <cell r="C490" t="str">
            <v>SG14</v>
          </cell>
          <cell r="D490">
            <v>490</v>
          </cell>
          <cell r="E490" t="str">
            <v>elektrische Anzeige für den Löschwasser- und Schaummittel-behälter im GR</v>
          </cell>
          <cell r="F490" t="str">
            <v>G</v>
          </cell>
          <cell r="G490" t="str">
            <v>formatiert</v>
          </cell>
          <cell r="K490">
            <v>44855</v>
          </cell>
          <cell r="O490" t="str">
            <v/>
          </cell>
          <cell r="P490" t="str">
            <v/>
          </cell>
          <cell r="Q490" t="str">
            <v/>
          </cell>
          <cell r="R490" t="str">
            <v/>
          </cell>
          <cell r="S490" t="str">
            <v>X</v>
          </cell>
          <cell r="T490" t="str">
            <v/>
          </cell>
        </row>
        <row r="491">
          <cell r="B491">
            <v>491</v>
          </cell>
          <cell r="C491" t="str">
            <v>SG12</v>
          </cell>
          <cell r="D491" t="str">
            <v>7.10</v>
          </cell>
          <cell r="E491" t="str">
            <v>Pumpenanlage</v>
          </cell>
          <cell r="F491" t="str">
            <v>X</v>
          </cell>
          <cell r="K491">
            <v>44855</v>
          </cell>
          <cell r="N491" t="str">
            <v>X</v>
          </cell>
          <cell r="O491" t="str">
            <v>X</v>
          </cell>
          <cell r="P491" t="str">
            <v>X</v>
          </cell>
          <cell r="Q491" t="str">
            <v>Ü12</v>
          </cell>
          <cell r="R491" t="str">
            <v>Ü12</v>
          </cell>
          <cell r="S491" t="str">
            <v>Ü12</v>
          </cell>
          <cell r="T491" t="str">
            <v>Ü12</v>
          </cell>
          <cell r="V491" t="str">
            <v>Ü12</v>
          </cell>
          <cell r="W491" t="str">
            <v>Ü12</v>
          </cell>
          <cell r="X491" t="str">
            <v>Ü12</v>
          </cell>
          <cell r="Y491" t="str">
            <v>Ü12</v>
          </cell>
          <cell r="Z491" t="str">
            <v>Ü12</v>
          </cell>
          <cell r="AA491" t="str">
            <v>Ü12</v>
          </cell>
        </row>
        <row r="492">
          <cell r="B492">
            <v>492</v>
          </cell>
          <cell r="C492" t="str">
            <v>SG14</v>
          </cell>
          <cell r="D492">
            <v>492</v>
          </cell>
          <cell r="E492" t="str">
            <v>PFPN mit einer lösbaren Saugverbindung zum Löschwasserbehälter mit Absperrvorrichtung. Das Saugen aus offenen Gewässern muss ohne Lösung der Verbindung möglich sein.</v>
          </cell>
          <cell r="F492" t="str">
            <v>G</v>
          </cell>
          <cell r="G492" t="str">
            <v>N11 = Leistungsdiagramm beifügen!</v>
          </cell>
          <cell r="K492">
            <v>44855</v>
          </cell>
          <cell r="O492" t="str">
            <v>X</v>
          </cell>
          <cell r="P492" t="str">
            <v/>
          </cell>
          <cell r="Q492" t="str">
            <v/>
          </cell>
          <cell r="R492" t="str">
            <v/>
          </cell>
          <cell r="S492" t="str">
            <v/>
          </cell>
          <cell r="T492" t="str">
            <v/>
          </cell>
        </row>
        <row r="493">
          <cell r="B493">
            <v>493</v>
          </cell>
          <cell r="C493" t="str">
            <v>SG14</v>
          </cell>
          <cell r="D493">
            <v>493</v>
          </cell>
          <cell r="E493" t="str">
            <v>mind. FPN 10-1000 nach DIN EN 1028-1, mind. Durchfluss 1.500 l/min bei 3 m geod. Saughöhe.</v>
          </cell>
          <cell r="F493" t="str">
            <v>G</v>
          </cell>
          <cell r="G493" t="str">
            <v>N11 = Leistungsdiagramm beifügen!</v>
          </cell>
          <cell r="K493">
            <v>44855</v>
          </cell>
          <cell r="O493" t="str">
            <v/>
          </cell>
          <cell r="P493" t="str">
            <v>X</v>
          </cell>
          <cell r="Q493" t="str">
            <v/>
          </cell>
          <cell r="R493" t="str">
            <v/>
          </cell>
          <cell r="S493" t="str">
            <v/>
          </cell>
          <cell r="T493" t="str">
            <v/>
          </cell>
        </row>
        <row r="494">
          <cell r="B494">
            <v>494</v>
          </cell>
          <cell r="C494" t="str">
            <v>SG14</v>
          </cell>
          <cell r="D494">
            <v>494</v>
          </cell>
          <cell r="E494" t="str">
            <v xml:space="preserve">mind. FPN 10-2000 nach DIN EN 1028-1, mind. Durchfluss 2.400 l/min bei 3 m geod. Saughöhe. </v>
          </cell>
          <cell r="F494" t="str">
            <v>G</v>
          </cell>
          <cell r="G494" t="str">
            <v>N11 = Leistungsdiagramm beifügen!</v>
          </cell>
          <cell r="K494">
            <v>44855</v>
          </cell>
          <cell r="O494" t="str">
            <v/>
          </cell>
          <cell r="P494" t="str">
            <v/>
          </cell>
          <cell r="Q494" t="str">
            <v>X</v>
          </cell>
          <cell r="R494" t="str">
            <v>X</v>
          </cell>
          <cell r="S494" t="str">
            <v>X</v>
          </cell>
          <cell r="T494" t="str">
            <v>X</v>
          </cell>
        </row>
        <row r="495">
          <cell r="B495">
            <v>495</v>
          </cell>
          <cell r="C495" t="str">
            <v>SG14</v>
          </cell>
          <cell r="D495">
            <v>495</v>
          </cell>
          <cell r="E495" t="str">
            <v xml:space="preserve">Standardisiertes Pumpenbedienfeld entsprechend der Fachempfehlung Nr. 3 vom 20. Oktober 2009 des Fachausschusses Technik der deutschen Feuerwehren </v>
          </cell>
          <cell r="F495" t="str">
            <v>G</v>
          </cell>
          <cell r="G495" t="str">
            <v>N12 = Abbildung beifügen!</v>
          </cell>
          <cell r="K495">
            <v>44855</v>
          </cell>
          <cell r="O495" t="str">
            <v/>
          </cell>
          <cell r="P495" t="str">
            <v/>
          </cell>
          <cell r="Q495" t="str">
            <v>X</v>
          </cell>
          <cell r="R495" t="str">
            <v>X</v>
          </cell>
          <cell r="S495" t="str">
            <v>X</v>
          </cell>
          <cell r="T495" t="str">
            <v>X</v>
          </cell>
        </row>
        <row r="496">
          <cell r="B496">
            <v>496</v>
          </cell>
          <cell r="C496" t="str">
            <v>SG14</v>
          </cell>
          <cell r="D496">
            <v>496</v>
          </cell>
          <cell r="E496" t="str">
            <v xml:space="preserve">Das Pumpenbediensfeld entspricht der Fachempfehlung Nr. 3 vom 20. Oktober 2009 des Fachausschusses Technik der deutschen Feuerwehren?
Nein = 0 Punkte
Ja = 100 Punkte </v>
          </cell>
          <cell r="F496" t="str">
            <v>B</v>
          </cell>
          <cell r="G496" t="str">
            <v>Ja oder Nein:</v>
          </cell>
          <cell r="H496" t="str">
            <v>?</v>
          </cell>
          <cell r="I496">
            <v>100</v>
          </cell>
          <cell r="K496">
            <v>44855</v>
          </cell>
          <cell r="O496" t="str">
            <v/>
          </cell>
          <cell r="P496" t="str">
            <v/>
          </cell>
        </row>
        <row r="497">
          <cell r="B497">
            <v>497</v>
          </cell>
          <cell r="C497" t="str">
            <v>SG14</v>
          </cell>
          <cell r="D497">
            <v>497</v>
          </cell>
          <cell r="E497" t="str">
            <v>lösbare Verbindung an einem Druckabgang der PFPN mit Dreiwegehahn zur Versorgung der Einrichtung zur schnellen Wasserabgabe Storz C und der Befüll Leitung des Löschwasserbehälters</v>
          </cell>
          <cell r="F497" t="str">
            <v>G</v>
          </cell>
          <cell r="G497" t="str">
            <v>formatiert</v>
          </cell>
          <cell r="K497">
            <v>44855</v>
          </cell>
          <cell r="O497" t="str">
            <v>X</v>
          </cell>
          <cell r="P497" t="str">
            <v/>
          </cell>
          <cell r="Q497" t="str">
            <v/>
          </cell>
          <cell r="R497" t="str">
            <v/>
          </cell>
          <cell r="S497" t="str">
            <v/>
          </cell>
          <cell r="T497" t="str">
            <v/>
          </cell>
        </row>
        <row r="498">
          <cell r="B498">
            <v>498</v>
          </cell>
          <cell r="C498" t="str">
            <v>SG14</v>
          </cell>
          <cell r="D498">
            <v>498</v>
          </cell>
          <cell r="E498" t="str">
            <v>Die FPN verfügt über Einrichtungen zur Temperaturüberwachung und -regelung.</v>
          </cell>
          <cell r="F498" t="str">
            <v>G</v>
          </cell>
          <cell r="G498" t="str">
            <v>formatiert</v>
          </cell>
          <cell r="K498">
            <v>44855</v>
          </cell>
          <cell r="O498" t="str">
            <v/>
          </cell>
          <cell r="P498" t="str">
            <v>X</v>
          </cell>
          <cell r="Q498" t="str">
            <v>X</v>
          </cell>
          <cell r="R498" t="str">
            <v>X</v>
          </cell>
          <cell r="S498" t="str">
            <v>X</v>
          </cell>
          <cell r="T498" t="str">
            <v>X</v>
          </cell>
        </row>
        <row r="499">
          <cell r="B499">
            <v>499</v>
          </cell>
          <cell r="C499" t="str">
            <v>SG14</v>
          </cell>
          <cell r="D499">
            <v>499</v>
          </cell>
          <cell r="E499" t="str">
            <v>Niveauregulierung für beide Befüllleitungen zum Löschwasserbehälter und das Befüllen über die FPN; zum vollständigen Befüllen des Löschwasserbehälters abschaltbar</v>
          </cell>
          <cell r="F499" t="str">
            <v>G</v>
          </cell>
          <cell r="G499" t="str">
            <v>formatiert</v>
          </cell>
          <cell r="K499">
            <v>44855</v>
          </cell>
          <cell r="O499" t="str">
            <v/>
          </cell>
          <cell r="P499" t="str">
            <v>X</v>
          </cell>
          <cell r="Q499" t="str">
            <v>X</v>
          </cell>
          <cell r="R499" t="str">
            <v>X</v>
          </cell>
          <cell r="S499" t="str">
            <v>X</v>
          </cell>
          <cell r="T499" t="str">
            <v>X</v>
          </cell>
        </row>
        <row r="500">
          <cell r="B500">
            <v>500</v>
          </cell>
          <cell r="C500" t="str">
            <v>SG14</v>
          </cell>
          <cell r="D500">
            <v>500</v>
          </cell>
          <cell r="E500" t="str">
            <v>automatisierte Pumpendruckregelung durch Vorwahl des Ausgangsdrucks</v>
          </cell>
          <cell r="F500" t="str">
            <v>G</v>
          </cell>
          <cell r="G500" t="str">
            <v>formatiert</v>
          </cell>
          <cell r="K500">
            <v>44855</v>
          </cell>
          <cell r="O500" t="str">
            <v/>
          </cell>
          <cell r="P500" t="str">
            <v>X</v>
          </cell>
          <cell r="Q500" t="str">
            <v>X</v>
          </cell>
          <cell r="R500" t="str">
            <v>X</v>
          </cell>
          <cell r="S500" t="str">
            <v>X</v>
          </cell>
          <cell r="T500" t="str">
            <v>X</v>
          </cell>
        </row>
        <row r="501">
          <cell r="B501">
            <v>501</v>
          </cell>
          <cell r="C501" t="str">
            <v>SG14</v>
          </cell>
          <cell r="D501">
            <v>501</v>
          </cell>
          <cell r="E501" t="str">
            <v>Schließdruck der FPN max. 16 bar</v>
          </cell>
          <cell r="F501" t="str">
            <v>G</v>
          </cell>
          <cell r="G501" t="str">
            <v>Schließdruck in bar:</v>
          </cell>
          <cell r="H501">
            <v>1000</v>
          </cell>
          <cell r="K501">
            <v>44855</v>
          </cell>
          <cell r="O501" t="str">
            <v/>
          </cell>
          <cell r="P501" t="str">
            <v>X</v>
          </cell>
          <cell r="Q501" t="str">
            <v>X</v>
          </cell>
          <cell r="R501" t="str">
            <v>X</v>
          </cell>
          <cell r="S501" t="str">
            <v>X</v>
          </cell>
          <cell r="T501" t="str">
            <v>X</v>
          </cell>
        </row>
        <row r="502">
          <cell r="B502">
            <v>502</v>
          </cell>
          <cell r="C502" t="str">
            <v>SG14</v>
          </cell>
          <cell r="D502">
            <v>502</v>
          </cell>
          <cell r="E502" t="str">
            <v>Die Befüllung des Löschwasserbehälters über die P-FPN ist bei allen Drehzahlen der P-FPN kavitationsfrei möglich; Die max. Durchflussmenge beträgt mind. 800 l/min; eine Dosierung der Durchflussmenge muss möglich sein.</v>
          </cell>
          <cell r="F502" t="str">
            <v>G</v>
          </cell>
          <cell r="G502" t="str">
            <v>formatiert</v>
          </cell>
          <cell r="K502">
            <v>44855</v>
          </cell>
          <cell r="O502" t="str">
            <v>X</v>
          </cell>
          <cell r="P502" t="str">
            <v/>
          </cell>
          <cell r="Q502" t="str">
            <v/>
          </cell>
          <cell r="R502" t="str">
            <v/>
          </cell>
          <cell r="S502" t="str">
            <v/>
          </cell>
          <cell r="T502" t="str">
            <v/>
          </cell>
        </row>
        <row r="503">
          <cell r="B503">
            <v>503</v>
          </cell>
          <cell r="C503" t="str">
            <v>SG14</v>
          </cell>
          <cell r="D503">
            <v>503</v>
          </cell>
          <cell r="E503" t="str">
            <v>Die Befüllung des Löschwasserbehälters über die FPN ist bei allen Drehzahlen der FPN kavitationsfrei möglich.</v>
          </cell>
          <cell r="F503" t="str">
            <v>G</v>
          </cell>
          <cell r="G503" t="str">
            <v>formatiert</v>
          </cell>
          <cell r="K503">
            <v>44855</v>
          </cell>
          <cell r="O503" t="str">
            <v/>
          </cell>
          <cell r="P503" t="str">
            <v>X</v>
          </cell>
          <cell r="Q503" t="str">
            <v>X</v>
          </cell>
          <cell r="R503" t="str">
            <v>X</v>
          </cell>
          <cell r="S503" t="str">
            <v>X</v>
          </cell>
          <cell r="T503" t="str">
            <v>X</v>
          </cell>
        </row>
        <row r="504">
          <cell r="B504">
            <v>504</v>
          </cell>
          <cell r="C504" t="str">
            <v>SG14</v>
          </cell>
          <cell r="D504">
            <v>504</v>
          </cell>
          <cell r="E504" t="str">
            <v>Die zulässigen Überdrücke werden bei der Befüllung des Löschwasserbehälter über die FPN nicht überschritten.</v>
          </cell>
          <cell r="F504" t="str">
            <v>G</v>
          </cell>
          <cell r="G504" t="str">
            <v>formatiert</v>
          </cell>
          <cell r="K504">
            <v>44855</v>
          </cell>
          <cell r="O504" t="str">
            <v/>
          </cell>
          <cell r="P504" t="str">
            <v>X</v>
          </cell>
          <cell r="Q504" t="str">
            <v>X</v>
          </cell>
          <cell r="R504" t="str">
            <v>X</v>
          </cell>
          <cell r="S504" t="str">
            <v>X</v>
          </cell>
          <cell r="T504" t="str">
            <v>X</v>
          </cell>
        </row>
        <row r="505">
          <cell r="B505">
            <v>505</v>
          </cell>
          <cell r="C505" t="str">
            <v>SG14</v>
          </cell>
          <cell r="D505">
            <v>505</v>
          </cell>
          <cell r="E505" t="str">
            <v>Bei der Befüllung des Löschwasserbehälters über die FPN ist eine stufenlose Querschnittsregelung der Befüllleitung zur Dosierung der Durchflussmenge möglich.</v>
          </cell>
          <cell r="F505" t="str">
            <v>G</v>
          </cell>
          <cell r="G505" t="str">
            <v>formatiert</v>
          </cell>
          <cell r="K505">
            <v>44855</v>
          </cell>
          <cell r="O505" t="str">
            <v/>
          </cell>
          <cell r="P505" t="str">
            <v>X</v>
          </cell>
          <cell r="Q505" t="str">
            <v>X</v>
          </cell>
          <cell r="R505" t="str">
            <v>X</v>
          </cell>
          <cell r="S505" t="str">
            <v>X</v>
          </cell>
          <cell r="T505" t="str">
            <v>X</v>
          </cell>
        </row>
        <row r="506">
          <cell r="B506">
            <v>506</v>
          </cell>
          <cell r="C506" t="str">
            <v>SG14</v>
          </cell>
          <cell r="D506">
            <v>506</v>
          </cell>
          <cell r="E506" t="str">
            <v>Der Prüfdruck für alle Pumpenanbauteile beträgt:
saugseitig mind. 16 bar 
druckseitig mind. 22,5 bar</v>
          </cell>
          <cell r="F506" t="str">
            <v>G</v>
          </cell>
          <cell r="G506" t="str">
            <v>formatiert</v>
          </cell>
          <cell r="K506">
            <v>44855</v>
          </cell>
          <cell r="O506" t="str">
            <v>X</v>
          </cell>
          <cell r="P506" t="str">
            <v>X</v>
          </cell>
          <cell r="Q506" t="str">
            <v>X</v>
          </cell>
          <cell r="R506" t="str">
            <v>X</v>
          </cell>
          <cell r="S506" t="str">
            <v>X</v>
          </cell>
          <cell r="T506" t="str">
            <v>X</v>
          </cell>
        </row>
        <row r="507">
          <cell r="B507">
            <v>507</v>
          </cell>
          <cell r="C507" t="str">
            <v>SG14</v>
          </cell>
          <cell r="D507">
            <v>507</v>
          </cell>
          <cell r="E507" t="str">
            <v>selbsttätige Entlüftungseinrichtung, manuell abschaltbare für die Realisierung eines Lenzbetriebes oder ähnliche Systeme, wobei die Entlüftungseinrichtung abgeschaltet ist;
- angebotene automatisierte Entlüftungsprozesse müssen deaktivierbar sein</v>
          </cell>
          <cell r="F507" t="str">
            <v>G</v>
          </cell>
          <cell r="G507" t="str">
            <v>formatiert</v>
          </cell>
          <cell r="K507">
            <v>44984</v>
          </cell>
          <cell r="O507" t="str">
            <v/>
          </cell>
          <cell r="P507" t="str">
            <v>X</v>
          </cell>
          <cell r="Q507" t="str">
            <v>X</v>
          </cell>
          <cell r="R507" t="str">
            <v>X</v>
          </cell>
          <cell r="S507" t="str">
            <v>X</v>
          </cell>
          <cell r="T507" t="str">
            <v>X</v>
          </cell>
        </row>
        <row r="508">
          <cell r="B508">
            <v>508</v>
          </cell>
          <cell r="C508" t="str">
            <v>SG14</v>
          </cell>
          <cell r="D508">
            <v>508</v>
          </cell>
          <cell r="E508" t="str">
            <v>Befüll Leitung seitlich rechts für Hydranten Befüllung, mit Absperrhahn und Schutz der Befüll Leitung vor Grobverschmutzung</v>
          </cell>
          <cell r="F508" t="str">
            <v>G</v>
          </cell>
          <cell r="G508" t="str">
            <v>formatiert</v>
          </cell>
          <cell r="K508">
            <v>44855</v>
          </cell>
          <cell r="O508" t="str">
            <v>X</v>
          </cell>
          <cell r="P508" t="str">
            <v/>
          </cell>
          <cell r="Q508" t="str">
            <v/>
          </cell>
          <cell r="R508" t="str">
            <v/>
          </cell>
          <cell r="S508" t="str">
            <v/>
          </cell>
          <cell r="T508" t="str">
            <v/>
          </cell>
        </row>
        <row r="509">
          <cell r="B509">
            <v>509</v>
          </cell>
          <cell r="C509" t="str">
            <v>SG14</v>
          </cell>
          <cell r="D509">
            <v>509</v>
          </cell>
          <cell r="E509" t="str">
            <v>2 Druckabgänge, je 1 seitlich links und rechts, mit federbelasteten Niederschraubventilen und Druckentlastungshähnen im Rohrsystem. Eine Druckentlastung der einzelnen Druckabgänge muss bei laufender Pumpe möglich sein.</v>
          </cell>
          <cell r="F509" t="str">
            <v>G</v>
          </cell>
          <cell r="G509" t="str">
            <v>formatiert</v>
          </cell>
          <cell r="K509">
            <v>44855</v>
          </cell>
          <cell r="O509" t="str">
            <v/>
          </cell>
          <cell r="P509" t="str">
            <v>X</v>
          </cell>
          <cell r="Q509" t="str">
            <v/>
          </cell>
          <cell r="R509" t="str">
            <v/>
          </cell>
          <cell r="S509" t="str">
            <v/>
          </cell>
          <cell r="T509" t="str">
            <v/>
          </cell>
        </row>
        <row r="510">
          <cell r="B510">
            <v>510</v>
          </cell>
          <cell r="C510" t="str">
            <v>SG14</v>
          </cell>
          <cell r="D510">
            <v>510</v>
          </cell>
          <cell r="E510" t="str">
            <v>4 Druckabgänge, je 2 seitlich links und rechts, mit federbelasteten Niederschraubventilen und Druckentlastungshähnen im Rohrsystem. Eine Druckentlastung der einzelnen Druckabgänge muss bei laufender Pumpe möglich sein.</v>
          </cell>
          <cell r="F510" t="str">
            <v>G</v>
          </cell>
          <cell r="G510" t="str">
            <v>formatiert</v>
          </cell>
          <cell r="K510">
            <v>44855</v>
          </cell>
          <cell r="O510" t="str">
            <v/>
          </cell>
          <cell r="P510" t="str">
            <v/>
          </cell>
          <cell r="Q510" t="str">
            <v>X</v>
          </cell>
          <cell r="R510" t="str">
            <v>X</v>
          </cell>
          <cell r="S510" t="str">
            <v>X</v>
          </cell>
          <cell r="T510" t="str">
            <v>X</v>
          </cell>
        </row>
        <row r="511">
          <cell r="B511">
            <v>511</v>
          </cell>
          <cell r="C511" t="str">
            <v>SG14</v>
          </cell>
          <cell r="D511">
            <v>511</v>
          </cell>
          <cell r="E511" t="str">
            <v>4 Druckabgänge, je 2 seitlich links und rechts, mit federbelasteten Niederschraubventilen im GR und Druckentlastungshähnen im Rohrsystem. Eine Druckentlastung der einzelnen Druckabgänge muss bei laufender Pumpe möglich sein.</v>
          </cell>
          <cell r="F511" t="str">
            <v>G</v>
          </cell>
          <cell r="G511" t="str">
            <v>formatiert</v>
          </cell>
          <cell r="K511">
            <v>44855</v>
          </cell>
          <cell r="O511" t="str">
            <v/>
          </cell>
          <cell r="P511" t="str">
            <v/>
          </cell>
        </row>
        <row r="512">
          <cell r="B512">
            <v>512</v>
          </cell>
          <cell r="C512" t="str">
            <v>SG14</v>
          </cell>
          <cell r="D512">
            <v>512</v>
          </cell>
          <cell r="E512" t="str">
            <v>Mindestens ein Druckabgang je Seite liegt ausserhalb der Geräteräume.</v>
          </cell>
          <cell r="F512" t="str">
            <v>G</v>
          </cell>
          <cell r="G512" t="str">
            <v>formatiert</v>
          </cell>
          <cell r="K512">
            <v>44855</v>
          </cell>
          <cell r="O512" t="str">
            <v/>
          </cell>
          <cell r="P512" t="str">
            <v/>
          </cell>
          <cell r="Q512" t="str">
            <v>X</v>
          </cell>
          <cell r="R512" t="str">
            <v>X</v>
          </cell>
          <cell r="S512" t="str">
            <v>X</v>
          </cell>
          <cell r="T512" t="str">
            <v>X</v>
          </cell>
        </row>
        <row r="513">
          <cell r="B513">
            <v>513</v>
          </cell>
          <cell r="C513" t="str">
            <v>SG14</v>
          </cell>
          <cell r="D513">
            <v>513</v>
          </cell>
          <cell r="E513" t="str">
            <v>Mind. ein Druckabgang je Seite liegt ausserhalb der Geräteräume? Die Blindkupplung ist mit einer Haltescheibe versehen.
Nein = 0 Punkte
Ja = 200 Punkte</v>
          </cell>
          <cell r="F513" t="str">
            <v>B</v>
          </cell>
          <cell r="G513" t="str">
            <v>Ja oder Nein:</v>
          </cell>
          <cell r="H513" t="str">
            <v>?</v>
          </cell>
          <cell r="I513">
            <v>200</v>
          </cell>
          <cell r="K513">
            <v>44855</v>
          </cell>
          <cell r="O513" t="str">
            <v/>
          </cell>
          <cell r="P513" t="str">
            <v/>
          </cell>
        </row>
        <row r="514">
          <cell r="B514">
            <v>514</v>
          </cell>
          <cell r="C514" t="str">
            <v>SG14</v>
          </cell>
          <cell r="D514">
            <v>514</v>
          </cell>
          <cell r="E514" t="str">
            <v>Die beiden Druckabgänge liegen ausserhalb der Geräteräume?
Nein = 0 Punkte
Ja = 200 Punkte</v>
          </cell>
          <cell r="F514" t="str">
            <v>B</v>
          </cell>
          <cell r="G514" t="str">
            <v>Ja oder Nein:</v>
          </cell>
          <cell r="H514" t="str">
            <v>?</v>
          </cell>
          <cell r="I514">
            <v>200</v>
          </cell>
          <cell r="K514">
            <v>44855</v>
          </cell>
          <cell r="O514" t="str">
            <v/>
          </cell>
          <cell r="P514" t="str">
            <v>X</v>
          </cell>
          <cell r="Q514" t="str">
            <v/>
          </cell>
          <cell r="R514" t="str">
            <v/>
          </cell>
          <cell r="S514" t="str">
            <v/>
          </cell>
          <cell r="T514" t="str">
            <v/>
          </cell>
        </row>
        <row r="515">
          <cell r="B515">
            <v>515</v>
          </cell>
          <cell r="C515" t="str">
            <v>SG14</v>
          </cell>
          <cell r="D515">
            <v>515</v>
          </cell>
          <cell r="E515" t="str">
            <v>Neben dem Druckabgang ist eine Haltescheibe für die Blindkupplung zu montieren.</v>
          </cell>
          <cell r="F515" t="str">
            <v>G</v>
          </cell>
          <cell r="G515" t="str">
            <v>formatiert</v>
          </cell>
          <cell r="K515">
            <v>44855</v>
          </cell>
          <cell r="O515" t="str">
            <v/>
          </cell>
          <cell r="P515" t="str">
            <v>X</v>
          </cell>
          <cell r="Q515" t="str">
            <v>X</v>
          </cell>
          <cell r="R515" t="str">
            <v>X</v>
          </cell>
          <cell r="S515" t="str">
            <v>X</v>
          </cell>
          <cell r="T515" t="str">
            <v>X</v>
          </cell>
        </row>
        <row r="516">
          <cell r="B516">
            <v>516</v>
          </cell>
          <cell r="C516" t="str">
            <v>SG14</v>
          </cell>
          <cell r="D516">
            <v>516</v>
          </cell>
          <cell r="E516" t="str">
            <v>zusätzlicher absperrbarer C-Druckabgang mit Kugelhahn im Heckbereich rechts für die Einrichtung zur schnellen Wasserabgabe</v>
          </cell>
          <cell r="F516" t="str">
            <v>G</v>
          </cell>
          <cell r="G516" t="str">
            <v>formatiert</v>
          </cell>
          <cell r="K516">
            <v>44855</v>
          </cell>
          <cell r="O516" t="str">
            <v/>
          </cell>
          <cell r="P516" t="str">
            <v>X</v>
          </cell>
          <cell r="Q516" t="str">
            <v/>
          </cell>
          <cell r="R516" t="str">
            <v/>
          </cell>
          <cell r="T516" t="str">
            <v/>
          </cell>
        </row>
        <row r="517">
          <cell r="B517">
            <v>517</v>
          </cell>
          <cell r="C517" t="str">
            <v>SG14</v>
          </cell>
          <cell r="D517">
            <v>517</v>
          </cell>
          <cell r="E517" t="str">
            <v xml:space="preserve">2 Abgänge vom Schaummittelbehälter mit Storzkupplung D, je 1 links und rechts unterhalb der hinteren Geräteräume </v>
          </cell>
          <cell r="F517" t="str">
            <v>G</v>
          </cell>
          <cell r="G517" t="str">
            <v>formatiert</v>
          </cell>
          <cell r="K517">
            <v>44855</v>
          </cell>
          <cell r="O517" t="str">
            <v/>
          </cell>
          <cell r="P517" t="str">
            <v/>
          </cell>
          <cell r="Q517" t="str">
            <v/>
          </cell>
          <cell r="R517" t="str">
            <v/>
          </cell>
          <cell r="T517" t="str">
            <v/>
          </cell>
        </row>
        <row r="518">
          <cell r="B518">
            <v>518</v>
          </cell>
          <cell r="C518" t="str">
            <v>SG14</v>
          </cell>
          <cell r="D518">
            <v>518</v>
          </cell>
          <cell r="E518" t="str">
            <v>Pumpenbedienstand ohne Verblendungen; Pumpenkörper und -rohre der FPN müssen einsehbar sein</v>
          </cell>
          <cell r="F518" t="str">
            <v>G</v>
          </cell>
          <cell r="G518" t="str">
            <v>formatiert</v>
          </cell>
          <cell r="K518">
            <v>44855</v>
          </cell>
          <cell r="O518" t="str">
            <v/>
          </cell>
          <cell r="P518" t="str">
            <v>X</v>
          </cell>
          <cell r="Q518" t="str">
            <v>X</v>
          </cell>
          <cell r="R518" t="str">
            <v>X</v>
          </cell>
          <cell r="S518" t="str">
            <v>X</v>
          </cell>
          <cell r="T518" t="str">
            <v>X</v>
          </cell>
        </row>
        <row r="519">
          <cell r="B519">
            <v>519</v>
          </cell>
          <cell r="C519" t="str">
            <v>SG14</v>
          </cell>
          <cell r="D519">
            <v>519</v>
          </cell>
          <cell r="E519" t="str">
            <v>Wartungs- und Prüfkomponenten der Pumpenanlage müssen frei zugänglich sein.</v>
          </cell>
          <cell r="F519" t="str">
            <v>G</v>
          </cell>
          <cell r="G519" t="str">
            <v>formatiert</v>
          </cell>
          <cell r="K519">
            <v>44855</v>
          </cell>
          <cell r="O519" t="str">
            <v/>
          </cell>
          <cell r="P519" t="str">
            <v>X</v>
          </cell>
          <cell r="Q519" t="str">
            <v>X</v>
          </cell>
          <cell r="R519" t="str">
            <v>X</v>
          </cell>
          <cell r="S519" t="str">
            <v>X</v>
          </cell>
          <cell r="T519" t="str">
            <v>X</v>
          </cell>
        </row>
        <row r="520">
          <cell r="B520">
            <v>520</v>
          </cell>
          <cell r="C520" t="str">
            <v>SG14</v>
          </cell>
          <cell r="D520">
            <v>520</v>
          </cell>
          <cell r="E520" t="str">
            <v>Analoganzeigen für Eingangs- und Ausgangsdruck</v>
          </cell>
          <cell r="F520" t="str">
            <v>G</v>
          </cell>
          <cell r="G520" t="str">
            <v>formatiert</v>
          </cell>
          <cell r="K520">
            <v>44855</v>
          </cell>
          <cell r="O520" t="str">
            <v/>
          </cell>
          <cell r="P520" t="str">
            <v>X</v>
          </cell>
          <cell r="Q520" t="str">
            <v>X</v>
          </cell>
          <cell r="R520" t="str">
            <v>X</v>
          </cell>
          <cell r="S520" t="str">
            <v>X</v>
          </cell>
          <cell r="T520" t="str">
            <v>X</v>
          </cell>
        </row>
        <row r="521">
          <cell r="B521">
            <v>521</v>
          </cell>
          <cell r="C521" t="str">
            <v>SG14</v>
          </cell>
          <cell r="D521">
            <v>521</v>
          </cell>
          <cell r="E521" t="str">
            <v>Anzeigen für Eingangs- und Ausgangsdruck</v>
          </cell>
          <cell r="F521" t="str">
            <v>G</v>
          </cell>
          <cell r="G521" t="str">
            <v>formatiert</v>
          </cell>
          <cell r="K521">
            <v>44855</v>
          </cell>
          <cell r="O521" t="str">
            <v>X</v>
          </cell>
          <cell r="P521" t="str">
            <v/>
          </cell>
          <cell r="Q521" t="str">
            <v/>
          </cell>
          <cell r="R521" t="str">
            <v/>
          </cell>
          <cell r="T521" t="str">
            <v/>
          </cell>
        </row>
        <row r="522">
          <cell r="B522">
            <v>522</v>
          </cell>
          <cell r="C522" t="str">
            <v>SG14</v>
          </cell>
          <cell r="D522">
            <v>522</v>
          </cell>
          <cell r="E522" t="str">
            <v>Betriebsstundenzähler bei Pumpenbetrieb</v>
          </cell>
          <cell r="F522" t="str">
            <v>G</v>
          </cell>
          <cell r="G522" t="str">
            <v>formatiert</v>
          </cell>
          <cell r="K522">
            <v>44855</v>
          </cell>
          <cell r="O522" t="str">
            <v>X</v>
          </cell>
          <cell r="P522" t="str">
            <v/>
          </cell>
          <cell r="Q522" t="str">
            <v/>
          </cell>
          <cell r="R522" t="str">
            <v/>
          </cell>
          <cell r="S522" t="str">
            <v/>
          </cell>
          <cell r="T522" t="str">
            <v/>
          </cell>
        </row>
        <row r="523">
          <cell r="B523">
            <v>523</v>
          </cell>
          <cell r="C523" t="str">
            <v>SG14</v>
          </cell>
          <cell r="D523">
            <v>523</v>
          </cell>
          <cell r="E523" t="str">
            <v>Betriebsstundenzähler für den Nebenabtrieb</v>
          </cell>
          <cell r="F523" t="str">
            <v>G</v>
          </cell>
          <cell r="G523" t="str">
            <v>formatiert</v>
          </cell>
          <cell r="K523">
            <v>44855</v>
          </cell>
          <cell r="O523" t="str">
            <v/>
          </cell>
          <cell r="P523" t="str">
            <v/>
          </cell>
          <cell r="Q523" t="str">
            <v>X</v>
          </cell>
          <cell r="R523" t="str">
            <v>X</v>
          </cell>
          <cell r="S523" t="str">
            <v>X</v>
          </cell>
        </row>
        <row r="524">
          <cell r="B524">
            <v>524</v>
          </cell>
          <cell r="C524" t="str">
            <v>SG14</v>
          </cell>
          <cell r="D524">
            <v>524</v>
          </cell>
          <cell r="E524" t="str">
            <v>Betriebsstundenzähler für jeden Nebenabtrieb (NA1 und NA2)</v>
          </cell>
          <cell r="F524" t="str">
            <v>G</v>
          </cell>
          <cell r="G524" t="str">
            <v>formatiert</v>
          </cell>
          <cell r="K524">
            <v>44855</v>
          </cell>
          <cell r="O524" t="str">
            <v/>
          </cell>
          <cell r="P524" t="str">
            <v>X</v>
          </cell>
          <cell r="Q524" t="str">
            <v/>
          </cell>
          <cell r="R524" t="str">
            <v/>
          </cell>
          <cell r="S524" t="str">
            <v/>
          </cell>
          <cell r="T524" t="str">
            <v>X</v>
          </cell>
        </row>
        <row r="525">
          <cell r="B525">
            <v>525</v>
          </cell>
          <cell r="C525" t="str">
            <v>SG14</v>
          </cell>
          <cell r="D525">
            <v>525</v>
          </cell>
          <cell r="E525" t="str">
            <v>Integrierte Warnleuchten am Pumpenbedienstand für kritischen Öldruck und kritische Kühlwassertemperatur des Antriebsmotors.</v>
          </cell>
          <cell r="F525" t="str">
            <v>G</v>
          </cell>
          <cell r="G525" t="str">
            <v>formatiert</v>
          </cell>
          <cell r="K525">
            <v>44855</v>
          </cell>
          <cell r="O525" t="str">
            <v/>
          </cell>
          <cell r="P525" t="str">
            <v>X</v>
          </cell>
          <cell r="Q525" t="str">
            <v>X</v>
          </cell>
          <cell r="R525" t="str">
            <v>X</v>
          </cell>
          <cell r="S525" t="str">
            <v>X</v>
          </cell>
          <cell r="T525" t="str">
            <v>X</v>
          </cell>
        </row>
        <row r="526">
          <cell r="B526">
            <v>526</v>
          </cell>
          <cell r="C526" t="str">
            <v>SG14</v>
          </cell>
          <cell r="D526">
            <v>526</v>
          </cell>
          <cell r="E526" t="str">
            <v>Start- und Stopptaster für den Fahrzeugmotor am Pumpenbedienstand</v>
          </cell>
          <cell r="F526" t="str">
            <v>G</v>
          </cell>
          <cell r="G526" t="str">
            <v>formatiert</v>
          </cell>
          <cell r="K526">
            <v>44855</v>
          </cell>
          <cell r="O526" t="str">
            <v/>
          </cell>
          <cell r="P526" t="str">
            <v>X</v>
          </cell>
          <cell r="Q526" t="str">
            <v>X</v>
          </cell>
          <cell r="R526" t="str">
            <v>X</v>
          </cell>
          <cell r="S526" t="str">
            <v>X</v>
          </cell>
          <cell r="T526" t="str">
            <v>X</v>
          </cell>
        </row>
        <row r="527">
          <cell r="B527">
            <v>527</v>
          </cell>
          <cell r="C527" t="str">
            <v>SG14</v>
          </cell>
          <cell r="D527">
            <v>527</v>
          </cell>
          <cell r="E527" t="str">
            <v>Start- und Stopptaster für den Stromerzeuger am Pumpenbedienstand</v>
          </cell>
          <cell r="F527" t="str">
            <v>G</v>
          </cell>
          <cell r="G527" t="str">
            <v>formatiert</v>
          </cell>
          <cell r="K527">
            <v>44855</v>
          </cell>
          <cell r="O527" t="str">
            <v/>
          </cell>
          <cell r="P527" t="str">
            <v/>
          </cell>
          <cell r="Q527" t="str">
            <v/>
          </cell>
          <cell r="R527" t="str">
            <v/>
          </cell>
          <cell r="T527" t="str">
            <v/>
          </cell>
        </row>
        <row r="528">
          <cell r="B528">
            <v>528</v>
          </cell>
          <cell r="C528" t="str">
            <v>SG14</v>
          </cell>
          <cell r="D528">
            <v>528</v>
          </cell>
          <cell r="E528" t="str">
            <v>Nebenabtriebschaltung vom Fahrer- und vom Pumpenbedienstand, Ein-Knopf-Bedienung (keine Wechselschaltung); Die Steuerung muss erkennen, welcher Nebenabtriebschalter betätigt wurde.</v>
          </cell>
          <cell r="F528" t="str">
            <v>G</v>
          </cell>
          <cell r="G528" t="str">
            <v>formatiert</v>
          </cell>
          <cell r="K528">
            <v>44855</v>
          </cell>
          <cell r="O528" t="str">
            <v/>
          </cell>
          <cell r="P528" t="str">
            <v>X</v>
          </cell>
          <cell r="Q528" t="str">
            <v>X</v>
          </cell>
          <cell r="R528" t="str">
            <v>X</v>
          </cell>
          <cell r="S528" t="str">
            <v>X</v>
          </cell>
          <cell r="T528" t="str">
            <v>X</v>
          </cell>
        </row>
        <row r="529">
          <cell r="B529">
            <v>529</v>
          </cell>
          <cell r="C529" t="str">
            <v>SG12</v>
          </cell>
          <cell r="D529" t="str">
            <v>7.11</v>
          </cell>
          <cell r="E529" t="str">
            <v>Dach</v>
          </cell>
          <cell r="F529" t="str">
            <v>X</v>
          </cell>
          <cell r="K529">
            <v>44855</v>
          </cell>
          <cell r="N529" t="str">
            <v>X</v>
          </cell>
          <cell r="O529" t="str">
            <v>X</v>
          </cell>
          <cell r="P529" t="str">
            <v>X</v>
          </cell>
          <cell r="Q529" t="str">
            <v>Ü12</v>
          </cell>
          <cell r="R529" t="str">
            <v>Ü12</v>
          </cell>
          <cell r="S529" t="str">
            <v>Ü12</v>
          </cell>
          <cell r="T529" t="str">
            <v>Ü12</v>
          </cell>
          <cell r="U529" t="str">
            <v>Ü12</v>
          </cell>
          <cell r="V529" t="str">
            <v>Ü12</v>
          </cell>
          <cell r="W529" t="str">
            <v>Ü12</v>
          </cell>
          <cell r="X529" t="str">
            <v>Ü12</v>
          </cell>
          <cell r="Y529" t="str">
            <v>Ü12</v>
          </cell>
          <cell r="Z529" t="str">
            <v>Ü12</v>
          </cell>
          <cell r="AA529" t="str">
            <v>Ü12</v>
          </cell>
        </row>
        <row r="530">
          <cell r="B530">
            <v>530</v>
          </cell>
          <cell r="C530" t="str">
            <v>SG14</v>
          </cell>
          <cell r="D530">
            <v>530</v>
          </cell>
          <cell r="E530" t="str">
            <v xml:space="preserve">Die Dachfläche ist für die Belastung von einer Person (100 kg) für Reinigungs- und Wartungszwecke ausgelegt. Eine Dachbeladung ist nicht zulässig.   </v>
          </cell>
          <cell r="F530" t="str">
            <v>G</v>
          </cell>
          <cell r="G530" t="str">
            <v>formatiert</v>
          </cell>
          <cell r="K530">
            <v>44855</v>
          </cell>
          <cell r="O530" t="str">
            <v>X</v>
          </cell>
          <cell r="P530" t="str">
            <v/>
          </cell>
          <cell r="Q530" t="str">
            <v/>
          </cell>
          <cell r="R530" t="str">
            <v/>
          </cell>
          <cell r="S530" t="str">
            <v/>
          </cell>
          <cell r="T530" t="str">
            <v/>
          </cell>
        </row>
        <row r="531">
          <cell r="B531">
            <v>531</v>
          </cell>
          <cell r="C531" t="str">
            <v>SG14</v>
          </cell>
          <cell r="D531">
            <v>531</v>
          </cell>
          <cell r="E531" t="str">
            <v>Das Dach ist begehbar und für eine Mindestbelastung je qm ausgelegt, welche gleichzeitig durch zwei Personen mit einer Masse von je 125 kg verursacht wird.</v>
          </cell>
          <cell r="F531" t="str">
            <v>G</v>
          </cell>
          <cell r="G531" t="str">
            <v>formatiert</v>
          </cell>
          <cell r="K531">
            <v>44855</v>
          </cell>
          <cell r="O531" t="str">
            <v/>
          </cell>
          <cell r="P531" t="str">
            <v>X</v>
          </cell>
          <cell r="Q531" t="str">
            <v>X</v>
          </cell>
          <cell r="R531" t="str">
            <v>X</v>
          </cell>
          <cell r="S531" t="str">
            <v>X</v>
          </cell>
          <cell r="T531" t="str">
            <v>X</v>
          </cell>
          <cell r="U531" t="str">
            <v>X</v>
          </cell>
        </row>
        <row r="532">
          <cell r="B532">
            <v>532</v>
          </cell>
          <cell r="C532" t="str">
            <v>SG14</v>
          </cell>
          <cell r="D532">
            <v>532</v>
          </cell>
          <cell r="E532" t="str">
            <v>Dachblende links und rechts für Beschriftung und die Montage von Umfeldbeleuchtung.</v>
          </cell>
          <cell r="F532" t="str">
            <v>G</v>
          </cell>
          <cell r="G532" t="str">
            <v>formatiert</v>
          </cell>
          <cell r="K532">
            <v>44855</v>
          </cell>
          <cell r="O532" t="str">
            <v/>
          </cell>
          <cell r="P532" t="str">
            <v>X</v>
          </cell>
          <cell r="Q532" t="str">
            <v>X</v>
          </cell>
          <cell r="R532" t="str">
            <v>X</v>
          </cell>
          <cell r="S532" t="str">
            <v>X</v>
          </cell>
          <cell r="T532" t="str">
            <v>X</v>
          </cell>
          <cell r="U532" t="str">
            <v>X</v>
          </cell>
        </row>
        <row r="533">
          <cell r="B533">
            <v>533</v>
          </cell>
          <cell r="C533" t="str">
            <v>SG14</v>
          </cell>
          <cell r="D533">
            <v>533</v>
          </cell>
          <cell r="E533" t="str">
            <v>Aufstiegsleiter zum Dach am Heck montiert, mit Kontaktschalter für die Dachbeleuchtung</v>
          </cell>
          <cell r="F533" t="str">
            <v>G</v>
          </cell>
          <cell r="G533" t="str">
            <v>formatiert</v>
          </cell>
          <cell r="K533">
            <v>44855</v>
          </cell>
          <cell r="O533" t="str">
            <v/>
          </cell>
          <cell r="P533" t="str">
            <v>X</v>
          </cell>
          <cell r="Q533" t="str">
            <v>X</v>
          </cell>
          <cell r="R533" t="str">
            <v>X</v>
          </cell>
          <cell r="S533" t="str">
            <v>X</v>
          </cell>
          <cell r="T533" t="str">
            <v>X</v>
          </cell>
          <cell r="U533" t="str">
            <v>X</v>
          </cell>
        </row>
        <row r="534">
          <cell r="B534">
            <v>534</v>
          </cell>
          <cell r="C534" t="str">
            <v>SG14</v>
          </cell>
          <cell r="D534">
            <v>534</v>
          </cell>
          <cell r="E534" t="str">
            <v>Die Leiterlagerungen sind als Dachbeladung auszuführen</v>
          </cell>
          <cell r="F534" t="str">
            <v>G</v>
          </cell>
          <cell r="G534" t="str">
            <v>formatiert</v>
          </cell>
          <cell r="K534">
            <v>44855</v>
          </cell>
          <cell r="O534" t="str">
            <v/>
          </cell>
          <cell r="P534" t="str">
            <v>X</v>
          </cell>
          <cell r="Q534" t="str">
            <v>X</v>
          </cell>
          <cell r="R534" t="str">
            <v>X</v>
          </cell>
          <cell r="S534" t="str">
            <v>X</v>
          </cell>
          <cell r="T534" t="str">
            <v>X</v>
          </cell>
          <cell r="U534" t="str">
            <v>X</v>
          </cell>
        </row>
        <row r="535">
          <cell r="B535">
            <v>535</v>
          </cell>
          <cell r="C535" t="str">
            <v>SG14</v>
          </cell>
          <cell r="D535">
            <v>535</v>
          </cell>
          <cell r="E535" t="str">
            <v>frei zugängliche Revisionsöffnung für den Löschwasserbehälter</v>
          </cell>
          <cell r="F535" t="str">
            <v>G</v>
          </cell>
          <cell r="G535" t="str">
            <v>formatiert</v>
          </cell>
          <cell r="K535">
            <v>44855</v>
          </cell>
          <cell r="O535" t="str">
            <v/>
          </cell>
          <cell r="P535" t="str">
            <v/>
          </cell>
          <cell r="Q535" t="str">
            <v>X</v>
          </cell>
          <cell r="R535" t="str">
            <v>X</v>
          </cell>
          <cell r="S535" t="str">
            <v/>
          </cell>
          <cell r="T535" t="str">
            <v>X</v>
          </cell>
        </row>
        <row r="536">
          <cell r="B536">
            <v>536</v>
          </cell>
          <cell r="C536" t="str">
            <v>SG14</v>
          </cell>
          <cell r="D536">
            <v>536</v>
          </cell>
          <cell r="E536" t="str">
            <v>frei zugängliche Revisionsöffnung für den Löschwasser- und Schaummittelbehälter.</v>
          </cell>
          <cell r="F536" t="str">
            <v>G</v>
          </cell>
          <cell r="G536" t="str">
            <v>formatiert</v>
          </cell>
          <cell r="K536">
            <v>44855</v>
          </cell>
          <cell r="O536" t="str">
            <v/>
          </cell>
          <cell r="P536" t="str">
            <v/>
          </cell>
          <cell r="Q536" t="str">
            <v/>
          </cell>
          <cell r="R536" t="str">
            <v/>
          </cell>
          <cell r="S536" t="str">
            <v>X</v>
          </cell>
          <cell r="T536" t="str">
            <v/>
          </cell>
        </row>
        <row r="537">
          <cell r="B537">
            <v>537</v>
          </cell>
          <cell r="C537" t="str">
            <v>SG14</v>
          </cell>
          <cell r="D537">
            <v>537</v>
          </cell>
          <cell r="E537" t="str">
            <v>Ist die Revisionsöffnung für den Löschwasserbehälter frei zugänglich?
Nein = 0 Punkte
Ja = 100 Punkte</v>
          </cell>
          <cell r="F537" t="str">
            <v>B</v>
          </cell>
          <cell r="G537" t="str">
            <v>Ja oder Nein:</v>
          </cell>
          <cell r="H537" t="str">
            <v>?</v>
          </cell>
          <cell r="I537">
            <v>100</v>
          </cell>
          <cell r="K537">
            <v>44855</v>
          </cell>
          <cell r="O537" t="str">
            <v/>
          </cell>
          <cell r="P537" t="str">
            <v>X</v>
          </cell>
          <cell r="Q537" t="str">
            <v/>
          </cell>
          <cell r="R537" t="str">
            <v/>
          </cell>
          <cell r="S537" t="str">
            <v/>
          </cell>
          <cell r="T537" t="str">
            <v/>
          </cell>
        </row>
        <row r="538">
          <cell r="B538">
            <v>538</v>
          </cell>
          <cell r="C538" t="str">
            <v>SG14</v>
          </cell>
          <cell r="D538">
            <v>538</v>
          </cell>
          <cell r="E538" t="str">
            <v>verschleißfeste rutschsichere Dachoberfläche des begehbaren Teils mind. R11</v>
          </cell>
          <cell r="F538" t="str">
            <v>G</v>
          </cell>
          <cell r="G538" t="str">
            <v>formatiert</v>
          </cell>
          <cell r="K538">
            <v>44855</v>
          </cell>
          <cell r="O538" t="str">
            <v/>
          </cell>
          <cell r="P538" t="str">
            <v>X</v>
          </cell>
          <cell r="Q538" t="str">
            <v>X</v>
          </cell>
          <cell r="R538" t="str">
            <v>X</v>
          </cell>
          <cell r="S538" t="str">
            <v>X</v>
          </cell>
          <cell r="T538" t="str">
            <v>X</v>
          </cell>
          <cell r="U538" t="str">
            <v>X</v>
          </cell>
        </row>
        <row r="539">
          <cell r="B539">
            <v>539</v>
          </cell>
          <cell r="C539" t="str">
            <v>SG14</v>
          </cell>
          <cell r="D539">
            <v>539</v>
          </cell>
          <cell r="E539" t="str">
            <v>Dachlagerungen sind links und rechts so anzuordnen, das sie den begehbaren Teil des Daches nicht behindern.</v>
          </cell>
          <cell r="F539" t="str">
            <v>G</v>
          </cell>
          <cell r="G539" t="str">
            <v>formatiert</v>
          </cell>
          <cell r="K539">
            <v>45005</v>
          </cell>
          <cell r="O539" t="str">
            <v/>
          </cell>
          <cell r="P539" t="str">
            <v>X</v>
          </cell>
          <cell r="U539" t="str">
            <v>X</v>
          </cell>
        </row>
        <row r="540">
          <cell r="B540">
            <v>540</v>
          </cell>
          <cell r="C540" t="str">
            <v>SG14</v>
          </cell>
          <cell r="D540">
            <v>540</v>
          </cell>
          <cell r="E540" t="str">
            <v>Dachlagerungen und Behälteranbauteile sind links und rechts so anzuordnen, das sie den begehbaren Teil des Daches nicht behindern.</v>
          </cell>
          <cell r="F540" t="str">
            <v>G</v>
          </cell>
          <cell r="G540" t="str">
            <v>formatiert</v>
          </cell>
          <cell r="K540">
            <v>44855</v>
          </cell>
          <cell r="O540" t="str">
            <v/>
          </cell>
          <cell r="P540" t="str">
            <v>X</v>
          </cell>
          <cell r="Q540" t="str">
            <v>X</v>
          </cell>
          <cell r="R540" t="str">
            <v>X</v>
          </cell>
          <cell r="S540" t="str">
            <v>X</v>
          </cell>
          <cell r="T540" t="str">
            <v>X</v>
          </cell>
        </row>
        <row r="541">
          <cell r="B541">
            <v>541</v>
          </cell>
          <cell r="C541" t="str">
            <v>SG14</v>
          </cell>
          <cell r="D541">
            <v>541</v>
          </cell>
          <cell r="E541" t="str">
            <v>Der begehbare Teil des Daches ist von mind. zwei Seiten schattenfrei auszuleuchten.</v>
          </cell>
          <cell r="F541" t="str">
            <v>G</v>
          </cell>
          <cell r="G541" t="str">
            <v>formatiert</v>
          </cell>
          <cell r="K541">
            <v>44855</v>
          </cell>
          <cell r="O541" t="str">
            <v/>
          </cell>
          <cell r="P541" t="str">
            <v>X</v>
          </cell>
          <cell r="Q541" t="str">
            <v>X</v>
          </cell>
          <cell r="R541" t="str">
            <v>X</v>
          </cell>
          <cell r="S541" t="str">
            <v>X</v>
          </cell>
          <cell r="T541" t="str">
            <v>X</v>
          </cell>
        </row>
        <row r="542">
          <cell r="B542">
            <v>542</v>
          </cell>
          <cell r="C542" t="str">
            <v>SG14</v>
          </cell>
          <cell r="D542">
            <v>542</v>
          </cell>
          <cell r="E542" t="str">
            <v>Schiebleiterentnahmehilfe für eine Entnahme der Schiebleiter von der Fahrzeugstandfläche</v>
          </cell>
          <cell r="F542" t="str">
            <v>G</v>
          </cell>
          <cell r="G542" t="str">
            <v>formatiert</v>
          </cell>
          <cell r="K542">
            <v>44855</v>
          </cell>
          <cell r="O542" t="str">
            <v/>
          </cell>
          <cell r="P542" t="str">
            <v/>
          </cell>
          <cell r="Q542" t="str">
            <v/>
          </cell>
          <cell r="R542" t="str">
            <v/>
          </cell>
          <cell r="T542" t="str">
            <v/>
          </cell>
        </row>
        <row r="543">
          <cell r="B543">
            <v>543</v>
          </cell>
          <cell r="C543" t="str">
            <v>SG14</v>
          </cell>
          <cell r="D543">
            <v>543</v>
          </cell>
          <cell r="E543" t="str">
            <v>Dachkasten aus eloxiertem Aluminium, mit Deckel und Gasfederunterstützung sowie mit Beleuchtung, Belüftung und einer Stellungskontrolle über Kontaktschalter.</v>
          </cell>
          <cell r="F543" t="str">
            <v>G</v>
          </cell>
          <cell r="G543" t="str">
            <v>formatiert</v>
          </cell>
          <cell r="K543">
            <v>44855</v>
          </cell>
          <cell r="O543" t="str">
            <v/>
          </cell>
          <cell r="P543" t="str">
            <v>X</v>
          </cell>
          <cell r="Q543" t="str">
            <v>X</v>
          </cell>
          <cell r="R543" t="str">
            <v>X</v>
          </cell>
          <cell r="S543" t="str">
            <v>X</v>
          </cell>
          <cell r="U543" t="str">
            <v>X</v>
          </cell>
        </row>
        <row r="544">
          <cell r="B544">
            <v>544</v>
          </cell>
          <cell r="C544" t="str">
            <v>SG14</v>
          </cell>
          <cell r="D544">
            <v>544</v>
          </cell>
          <cell r="E544" t="str">
            <v>Dachkasten links aus eloxiertem Aluminium, mit Deckel und Gasfederunterstützung sowie mit Beleuchtung, Belüftung und einer Stellungskontrolle über Kontaktschalter.</v>
          </cell>
          <cell r="F544" t="str">
            <v>G</v>
          </cell>
          <cell r="G544" t="str">
            <v>formatiert</v>
          </cell>
          <cell r="K544">
            <v>44855</v>
          </cell>
          <cell r="O544" t="str">
            <v/>
          </cell>
          <cell r="P544" t="str">
            <v/>
          </cell>
          <cell r="Q544" t="str">
            <v/>
          </cell>
          <cell r="R544" t="str">
            <v/>
          </cell>
          <cell r="S544" t="str">
            <v/>
          </cell>
          <cell r="T544" t="str">
            <v>X</v>
          </cell>
        </row>
        <row r="545">
          <cell r="B545">
            <v>545</v>
          </cell>
          <cell r="C545" t="str">
            <v>SG14</v>
          </cell>
          <cell r="D545">
            <v>545</v>
          </cell>
          <cell r="E545" t="str">
            <v>Länge vom Dachkasten:</v>
          </cell>
          <cell r="F545" t="str">
            <v>I</v>
          </cell>
          <cell r="G545" t="str">
            <v>Länge in mm:</v>
          </cell>
          <cell r="H545">
            <v>1000</v>
          </cell>
          <cell r="Q545" t="str">
            <v>X</v>
          </cell>
          <cell r="R545" t="str">
            <v>X</v>
          </cell>
          <cell r="S545" t="str">
            <v>X</v>
          </cell>
          <cell r="T545" t="str">
            <v>X</v>
          </cell>
          <cell r="U545" t="str">
            <v>X</v>
          </cell>
        </row>
        <row r="546">
          <cell r="B546">
            <v>546</v>
          </cell>
          <cell r="C546" t="str">
            <v>SG14</v>
          </cell>
          <cell r="D546">
            <v>546</v>
          </cell>
          <cell r="E546" t="str">
            <v>Breite vom Dachkasten:</v>
          </cell>
          <cell r="F546" t="str">
            <v>I</v>
          </cell>
          <cell r="G546" t="str">
            <v>Breite in mm:</v>
          </cell>
          <cell r="H546">
            <v>1000</v>
          </cell>
          <cell r="Q546" t="str">
            <v>X</v>
          </cell>
          <cell r="R546" t="str">
            <v>X</v>
          </cell>
          <cell r="S546" t="str">
            <v>X</v>
          </cell>
          <cell r="T546" t="str">
            <v>X</v>
          </cell>
          <cell r="U546" t="str">
            <v>X</v>
          </cell>
        </row>
        <row r="547">
          <cell r="B547">
            <v>547</v>
          </cell>
          <cell r="C547" t="str">
            <v>SG14</v>
          </cell>
          <cell r="D547">
            <v>547</v>
          </cell>
          <cell r="E547" t="str">
            <v>Höhe vom Dachkasten:</v>
          </cell>
          <cell r="F547" t="str">
            <v>I</v>
          </cell>
          <cell r="G547" t="str">
            <v>Höhe in mm:</v>
          </cell>
          <cell r="H547">
            <v>1000</v>
          </cell>
          <cell r="Q547" t="str">
            <v>X</v>
          </cell>
          <cell r="R547" t="str">
            <v>X</v>
          </cell>
          <cell r="S547" t="str">
            <v>X</v>
          </cell>
          <cell r="T547" t="str">
            <v>X</v>
          </cell>
          <cell r="U547" t="str">
            <v>X</v>
          </cell>
        </row>
        <row r="548">
          <cell r="B548">
            <v>548</v>
          </cell>
          <cell r="C548" t="str">
            <v>SG14</v>
          </cell>
          <cell r="D548">
            <v>548</v>
          </cell>
          <cell r="E548" t="str">
            <v>Dachkasten rechts aus eloxiertem Aluminium, mit Deckel und Gasfederunterstützung sowie mit Beleuchtung, Belüftung und einer Stellungskontrolle über Kontaktschalter.</v>
          </cell>
          <cell r="F548" t="str">
            <v>G</v>
          </cell>
          <cell r="G548" t="str">
            <v>formatiert</v>
          </cell>
          <cell r="K548">
            <v>44855</v>
          </cell>
          <cell r="O548" t="str">
            <v/>
          </cell>
          <cell r="P548" t="str">
            <v/>
          </cell>
          <cell r="Q548" t="str">
            <v/>
          </cell>
          <cell r="R548" t="str">
            <v/>
          </cell>
          <cell r="S548" t="str">
            <v/>
          </cell>
          <cell r="T548" t="str">
            <v>X</v>
          </cell>
        </row>
        <row r="549">
          <cell r="B549">
            <v>549</v>
          </cell>
          <cell r="C549" t="str">
            <v>SG14</v>
          </cell>
          <cell r="D549">
            <v>549</v>
          </cell>
          <cell r="E549" t="str">
            <v>Dachkasten rechts aus eloxiertem Aluminium, mit Deckel und Gasfederunterstützung sowie mit Beleuchtung, Belüftung und einer Stellungskontrolle über Kontaktschalter?
Nein = 0 Punkte
Ja = 50 Punkte</v>
          </cell>
          <cell r="F549" t="str">
            <v>B</v>
          </cell>
          <cell r="G549" t="str">
            <v>Ja oder Nein:</v>
          </cell>
          <cell r="H549" t="str">
            <v>?</v>
          </cell>
          <cell r="I549">
            <v>50</v>
          </cell>
          <cell r="K549">
            <v>44855</v>
          </cell>
          <cell r="O549" t="str">
            <v/>
          </cell>
          <cell r="P549" t="str">
            <v/>
          </cell>
          <cell r="Q549" t="str">
            <v/>
          </cell>
          <cell r="R549" t="str">
            <v/>
          </cell>
          <cell r="T549" t="str">
            <v/>
          </cell>
        </row>
        <row r="550">
          <cell r="B550">
            <v>550</v>
          </cell>
          <cell r="C550" t="str">
            <v>SG14</v>
          </cell>
          <cell r="D550">
            <v>550</v>
          </cell>
          <cell r="E550" t="str">
            <v>Länge vom zweiten Dachkasten:</v>
          </cell>
          <cell r="F550" t="str">
            <v>I</v>
          </cell>
          <cell r="G550" t="str">
            <v>Länge in mm:</v>
          </cell>
          <cell r="H550">
            <v>1000</v>
          </cell>
          <cell r="T550" t="str">
            <v>X</v>
          </cell>
        </row>
        <row r="551">
          <cell r="B551">
            <v>551</v>
          </cell>
          <cell r="C551" t="str">
            <v>SG14</v>
          </cell>
          <cell r="D551">
            <v>551</v>
          </cell>
          <cell r="E551" t="str">
            <v>Breite vom zweiten Dachkasten:</v>
          </cell>
          <cell r="F551" t="str">
            <v>I</v>
          </cell>
          <cell r="G551" t="str">
            <v>Breite in mm:</v>
          </cell>
          <cell r="H551">
            <v>1000</v>
          </cell>
          <cell r="T551" t="str">
            <v>X</v>
          </cell>
        </row>
        <row r="552">
          <cell r="B552">
            <v>552</v>
          </cell>
          <cell r="C552" t="str">
            <v>SG14</v>
          </cell>
          <cell r="D552">
            <v>552</v>
          </cell>
          <cell r="E552" t="str">
            <v>Höhe vom zweiten Dachkasten:</v>
          </cell>
          <cell r="F552" t="str">
            <v>I</v>
          </cell>
          <cell r="G552" t="str">
            <v>Höhe in mm:</v>
          </cell>
          <cell r="H552">
            <v>1000</v>
          </cell>
          <cell r="T552" t="str">
            <v>X</v>
          </cell>
        </row>
        <row r="553">
          <cell r="B553">
            <v>553</v>
          </cell>
          <cell r="C553" t="str">
            <v>SG8</v>
          </cell>
          <cell r="F553" t="str">
            <v>X</v>
          </cell>
          <cell r="K553">
            <v>44855</v>
          </cell>
          <cell r="N553" t="str">
            <v>X</v>
          </cell>
          <cell r="O553" t="str">
            <v>X</v>
          </cell>
          <cell r="P553" t="str">
            <v>X</v>
          </cell>
          <cell r="Q553" t="str">
            <v>L8</v>
          </cell>
          <cell r="R553" t="str">
            <v>L8</v>
          </cell>
          <cell r="S553" t="str">
            <v>L8</v>
          </cell>
          <cell r="T553" t="str">
            <v>L8</v>
          </cell>
          <cell r="U553" t="str">
            <v>L8</v>
          </cell>
          <cell r="V553" t="str">
            <v>L8</v>
          </cell>
          <cell r="W553" t="str">
            <v>L8</v>
          </cell>
          <cell r="X553" t="str">
            <v>L8</v>
          </cell>
          <cell r="Y553" t="str">
            <v>L8</v>
          </cell>
          <cell r="Z553" t="str">
            <v>L8</v>
          </cell>
          <cell r="AA553" t="str">
            <v>L8</v>
          </cell>
        </row>
        <row r="554">
          <cell r="B554">
            <v>554</v>
          </cell>
          <cell r="C554" t="str">
            <v>SG14</v>
          </cell>
          <cell r="D554" t="str">
            <v>0!7</v>
          </cell>
          <cell r="E554" t="str">
            <v>Die mit einem "G" gekennzeichneten Grundanforderungen der Gruppe 7 müssen vollständig erfüllt werden.</v>
          </cell>
          <cell r="F554" t="str">
            <v>X</v>
          </cell>
          <cell r="G554" t="str">
            <v>Werden voll erfüllt:</v>
          </cell>
          <cell r="H554" t="str">
            <v>?</v>
          </cell>
          <cell r="K554">
            <v>44855</v>
          </cell>
          <cell r="N554" t="str">
            <v>X</v>
          </cell>
          <cell r="O554" t="str">
            <v>X</v>
          </cell>
          <cell r="P554" t="str">
            <v>X</v>
          </cell>
          <cell r="Q554" t="str">
            <v>!</v>
          </cell>
          <cell r="R554" t="str">
            <v>!</v>
          </cell>
          <cell r="S554" t="str">
            <v>!</v>
          </cell>
          <cell r="T554" t="str">
            <v>!</v>
          </cell>
          <cell r="U554" t="str">
            <v>!</v>
          </cell>
          <cell r="V554" t="str">
            <v>!</v>
          </cell>
          <cell r="W554" t="str">
            <v>!</v>
          </cell>
          <cell r="X554" t="str">
            <v>!</v>
          </cell>
          <cell r="Y554" t="str">
            <v>!</v>
          </cell>
          <cell r="Z554" t="str">
            <v>!</v>
          </cell>
          <cell r="AA554" t="str">
            <v>!</v>
          </cell>
        </row>
        <row r="555">
          <cell r="B555">
            <v>555</v>
          </cell>
          <cell r="C555" t="str">
            <v>SG8</v>
          </cell>
          <cell r="F555" t="str">
            <v>X</v>
          </cell>
          <cell r="K555">
            <v>44855</v>
          </cell>
          <cell r="N555" t="str">
            <v>X</v>
          </cell>
          <cell r="O555" t="str">
            <v>X</v>
          </cell>
          <cell r="P555" t="str">
            <v>X</v>
          </cell>
          <cell r="Q555" t="str">
            <v>L8</v>
          </cell>
          <cell r="R555" t="str">
            <v>L8</v>
          </cell>
          <cell r="S555" t="str">
            <v>L8</v>
          </cell>
          <cell r="T555" t="str">
            <v>L8</v>
          </cell>
          <cell r="U555" t="str">
            <v>L8</v>
          </cell>
          <cell r="V555" t="str">
            <v>L8</v>
          </cell>
          <cell r="W555" t="str">
            <v>L8</v>
          </cell>
          <cell r="X555" t="str">
            <v>L8</v>
          </cell>
          <cell r="Y555" t="str">
            <v>L8</v>
          </cell>
          <cell r="Z555" t="str">
            <v>L8</v>
          </cell>
          <cell r="AA555" t="str">
            <v>L8</v>
          </cell>
        </row>
        <row r="556">
          <cell r="B556">
            <v>556</v>
          </cell>
          <cell r="C556" t="str">
            <v>SG14</v>
          </cell>
          <cell r="D556" t="str">
            <v>8.</v>
          </cell>
          <cell r="E556" t="str">
            <v>Sonderausstattung</v>
          </cell>
          <cell r="F556" t="str">
            <v>X</v>
          </cell>
          <cell r="K556">
            <v>44855</v>
          </cell>
          <cell r="N556" t="str">
            <v>X</v>
          </cell>
          <cell r="O556" t="str">
            <v>X</v>
          </cell>
          <cell r="P556" t="str">
            <v>X</v>
          </cell>
          <cell r="Q556" t="str">
            <v>Ü14</v>
          </cell>
          <cell r="R556" t="str">
            <v>Ü14</v>
          </cell>
          <cell r="S556" t="str">
            <v>Ü14</v>
          </cell>
          <cell r="T556" t="str">
            <v>Ü14</v>
          </cell>
          <cell r="U556" t="str">
            <v>Ü14</v>
          </cell>
          <cell r="V556" t="str">
            <v>Ü14</v>
          </cell>
          <cell r="W556" t="str">
            <v>Ü14</v>
          </cell>
          <cell r="X556" t="str">
            <v>Ü14</v>
          </cell>
          <cell r="Y556" t="str">
            <v>Ü14</v>
          </cell>
          <cell r="Z556" t="str">
            <v>Ü14</v>
          </cell>
          <cell r="AA556" t="str">
            <v>Ü14</v>
          </cell>
        </row>
        <row r="557">
          <cell r="B557">
            <v>557</v>
          </cell>
          <cell r="C557" t="str">
            <v>SG12</v>
          </cell>
          <cell r="D557" t="str">
            <v>8.1</v>
          </cell>
          <cell r="E557" t="str">
            <v>Elektrotechnische Ausstattung</v>
          </cell>
          <cell r="F557" t="str">
            <v>X</v>
          </cell>
          <cell r="K557">
            <v>44855</v>
          </cell>
          <cell r="N557" t="str">
            <v>X</v>
          </cell>
          <cell r="O557" t="str">
            <v>X</v>
          </cell>
          <cell r="P557" t="str">
            <v>X</v>
          </cell>
          <cell r="Q557" t="str">
            <v>Ü12</v>
          </cell>
          <cell r="R557" t="str">
            <v>Ü12</v>
          </cell>
          <cell r="S557" t="str">
            <v>Ü12</v>
          </cell>
          <cell r="T557" t="str">
            <v>Ü12</v>
          </cell>
          <cell r="U557" t="str">
            <v>Ü12</v>
          </cell>
          <cell r="V557" t="str">
            <v>Ü12</v>
          </cell>
          <cell r="W557" t="str">
            <v>Ü12</v>
          </cell>
          <cell r="X557" t="str">
            <v>Ü12</v>
          </cell>
          <cell r="Y557" t="str">
            <v>Ü12</v>
          </cell>
          <cell r="Z557" t="str">
            <v>Ü12</v>
          </cell>
          <cell r="AA557" t="str">
            <v>Ü12</v>
          </cell>
        </row>
        <row r="558">
          <cell r="B558">
            <v>558</v>
          </cell>
          <cell r="C558" t="str">
            <v>SG14</v>
          </cell>
          <cell r="D558">
            <v>558</v>
          </cell>
          <cell r="E558" t="str">
            <v>Zwei blaue LED-Warnleuchten vorn, gemäß DIN 14620 und mit StVZO Zulassung</v>
          </cell>
          <cell r="F558" t="str">
            <v>G</v>
          </cell>
          <cell r="G558" t="str">
            <v>formatiert</v>
          </cell>
          <cell r="K558">
            <v>44855</v>
          </cell>
          <cell r="O558" t="str">
            <v>X</v>
          </cell>
          <cell r="P558" t="str">
            <v>X</v>
          </cell>
          <cell r="Q558" t="str">
            <v>X</v>
          </cell>
          <cell r="R558" t="str">
            <v>X</v>
          </cell>
          <cell r="S558" t="str">
            <v>X</v>
          </cell>
          <cell r="T558" t="str">
            <v>X</v>
          </cell>
          <cell r="U558" t="str">
            <v>X</v>
          </cell>
        </row>
        <row r="559">
          <cell r="B559">
            <v>559</v>
          </cell>
          <cell r="C559" t="str">
            <v>SG14</v>
          </cell>
          <cell r="D559">
            <v>559</v>
          </cell>
          <cell r="E559" t="str">
            <v>Das Kabinendach ist mit einem GFK Dachüberbau ausgestattet, indem mind. die Kennleuchten und die Martinhornanlage integriert sind? Dadurch entfällt der Astabweiser. 
Nein= 0 Punkte
Ja = 200 Punkte</v>
          </cell>
          <cell r="F559" t="str">
            <v>G</v>
          </cell>
          <cell r="G559" t="str">
            <v>formatiert</v>
          </cell>
          <cell r="K559">
            <v>44855</v>
          </cell>
          <cell r="O559" t="str">
            <v/>
          </cell>
          <cell r="P559" t="str">
            <v/>
          </cell>
          <cell r="Q559" t="str">
            <v/>
          </cell>
          <cell r="R559" t="str">
            <v/>
          </cell>
          <cell r="T559" t="str">
            <v/>
          </cell>
        </row>
        <row r="560">
          <cell r="B560">
            <v>560</v>
          </cell>
          <cell r="C560" t="str">
            <v>SG14</v>
          </cell>
          <cell r="D560">
            <v>560</v>
          </cell>
          <cell r="E560" t="str">
            <v>integrierte blaue LED-Warnleuchten mit Abstrahlrichtung nach vorn</v>
          </cell>
          <cell r="F560" t="str">
            <v>G</v>
          </cell>
          <cell r="G560" t="str">
            <v>formatiert</v>
          </cell>
          <cell r="K560">
            <v>44855</v>
          </cell>
          <cell r="O560" t="str">
            <v>X</v>
          </cell>
          <cell r="P560" t="str">
            <v>X</v>
          </cell>
          <cell r="Q560" t="str">
            <v>X</v>
          </cell>
          <cell r="R560" t="str">
            <v>X</v>
          </cell>
          <cell r="S560" t="str">
            <v>X</v>
          </cell>
          <cell r="T560" t="str">
            <v>X</v>
          </cell>
          <cell r="U560" t="str">
            <v>X</v>
          </cell>
        </row>
        <row r="561">
          <cell r="B561">
            <v>561</v>
          </cell>
          <cell r="C561" t="str">
            <v>SG14</v>
          </cell>
          <cell r="D561">
            <v>561</v>
          </cell>
          <cell r="E561" t="str">
            <v>Kennleuchtensystem mit HT-Zulassung nach ECE-R 65 (Kreuzungsblitzer)</v>
          </cell>
          <cell r="F561" t="str">
            <v>G</v>
          </cell>
          <cell r="G561" t="str">
            <v>formatiert</v>
          </cell>
          <cell r="K561">
            <v>44855</v>
          </cell>
          <cell r="O561" t="str">
            <v>X</v>
          </cell>
          <cell r="P561" t="str">
            <v/>
          </cell>
          <cell r="Q561" t="str">
            <v/>
          </cell>
          <cell r="R561" t="str">
            <v/>
          </cell>
          <cell r="S561" t="str">
            <v/>
          </cell>
          <cell r="T561" t="str">
            <v/>
          </cell>
        </row>
        <row r="562">
          <cell r="B562">
            <v>562</v>
          </cell>
          <cell r="C562" t="str">
            <v>SG14</v>
          </cell>
          <cell r="D562">
            <v>562</v>
          </cell>
          <cell r="E562" t="str">
            <v>Zwei blaue LED-Warnleuchten hinten, gemäß DIN 14620 und mit StVZO Zulassung:
- Initialisierung zusammen mit Front-Warnleuchten
- separat abschaltbar</v>
          </cell>
          <cell r="F562" t="str">
            <v>G</v>
          </cell>
          <cell r="G562" t="str">
            <v>formatiert</v>
          </cell>
          <cell r="K562">
            <v>44855</v>
          </cell>
          <cell r="O562" t="str">
            <v>X</v>
          </cell>
          <cell r="P562" t="str">
            <v>X</v>
          </cell>
          <cell r="Q562" t="str">
            <v>X</v>
          </cell>
          <cell r="R562" t="str">
            <v>X</v>
          </cell>
          <cell r="S562" t="str">
            <v>X</v>
          </cell>
          <cell r="T562" t="str">
            <v>X</v>
          </cell>
          <cell r="U562" t="str">
            <v>X</v>
          </cell>
        </row>
        <row r="563">
          <cell r="B563">
            <v>563</v>
          </cell>
          <cell r="C563" t="str">
            <v>SG14</v>
          </cell>
          <cell r="D563">
            <v>563</v>
          </cell>
          <cell r="E563" t="str">
            <v>Lautsprecher mit Lautstärkenregelung für die Durchsageeinrichtung</v>
          </cell>
          <cell r="F563" t="str">
            <v>G</v>
          </cell>
          <cell r="G563" t="str">
            <v>formatiert</v>
          </cell>
          <cell r="K563">
            <v>44855</v>
          </cell>
          <cell r="O563" t="str">
            <v/>
          </cell>
          <cell r="P563" t="str">
            <v/>
          </cell>
          <cell r="Q563" t="str">
            <v/>
          </cell>
          <cell r="R563" t="str">
            <v/>
          </cell>
          <cell r="T563" t="str">
            <v/>
          </cell>
        </row>
        <row r="564">
          <cell r="B564">
            <v>564</v>
          </cell>
          <cell r="C564" t="str">
            <v>SG14</v>
          </cell>
          <cell r="D564">
            <v>564</v>
          </cell>
          <cell r="E564" t="str">
            <v>Akustische Warnanlage Martinshorn® mit vier Schallbechern</v>
          </cell>
          <cell r="F564" t="str">
            <v>G</v>
          </cell>
          <cell r="G564" t="str">
            <v>formatiert</v>
          </cell>
          <cell r="K564">
            <v>44862</v>
          </cell>
          <cell r="O564" t="str">
            <v>X</v>
          </cell>
          <cell r="P564" t="str">
            <v>X</v>
          </cell>
          <cell r="Q564" t="str">
            <v>X</v>
          </cell>
          <cell r="R564" t="str">
            <v>X</v>
          </cell>
          <cell r="S564" t="str">
            <v>X</v>
          </cell>
          <cell r="T564" t="str">
            <v>X</v>
          </cell>
          <cell r="U564" t="str">
            <v>X</v>
          </cell>
        </row>
        <row r="565">
          <cell r="B565">
            <v>565</v>
          </cell>
          <cell r="C565" t="str">
            <v>SG14</v>
          </cell>
          <cell r="D565">
            <v>565</v>
          </cell>
          <cell r="E565" t="str">
            <v>Die akustische Sondersignalanlage ist auf dem Kabinendach schwingungsgedämpft zu montieren.</v>
          </cell>
          <cell r="F565" t="str">
            <v>G</v>
          </cell>
          <cell r="G565" t="str">
            <v>formatiert</v>
          </cell>
          <cell r="K565">
            <v>44855</v>
          </cell>
          <cell r="O565" t="str">
            <v>X</v>
          </cell>
          <cell r="P565" t="str">
            <v>X</v>
          </cell>
          <cell r="Q565" t="str">
            <v>X</v>
          </cell>
          <cell r="R565" t="str">
            <v>X</v>
          </cell>
          <cell r="S565" t="str">
            <v>X</v>
          </cell>
          <cell r="T565" t="str">
            <v>X</v>
          </cell>
          <cell r="U565" t="str">
            <v>X</v>
          </cell>
        </row>
        <row r="566">
          <cell r="B566">
            <v>566</v>
          </cell>
          <cell r="C566" t="str">
            <v>SG14</v>
          </cell>
          <cell r="D566">
            <v>566</v>
          </cell>
          <cell r="E566" t="str">
            <v>Eine Erhöhung des Innenlärmpegels durch den Kompressorbetrieb ist auszuschließen.</v>
          </cell>
          <cell r="F566" t="str">
            <v>G</v>
          </cell>
          <cell r="G566" t="str">
            <v>formatiert</v>
          </cell>
          <cell r="K566">
            <v>44855</v>
          </cell>
          <cell r="O566" t="str">
            <v>X</v>
          </cell>
          <cell r="P566" t="str">
            <v>X</v>
          </cell>
          <cell r="Q566" t="str">
            <v>X</v>
          </cell>
          <cell r="R566" t="str">
            <v>X</v>
          </cell>
          <cell r="S566" t="str">
            <v>X</v>
          </cell>
          <cell r="T566" t="str">
            <v>X</v>
          </cell>
          <cell r="U566" t="str">
            <v>X</v>
          </cell>
        </row>
        <row r="567">
          <cell r="B567">
            <v>567</v>
          </cell>
          <cell r="C567" t="str">
            <v>SG14</v>
          </cell>
          <cell r="D567">
            <v>567</v>
          </cell>
          <cell r="E567" t="str">
            <v>Druckluft-Fanfare wie Fa. Jumbo Fischer (Horn JU67 und JU77) oder vergleichbar, mit Umschalter zum serienmäßigen Signalhorn</v>
          </cell>
          <cell r="F567" t="str">
            <v>G</v>
          </cell>
          <cell r="G567" t="str">
            <v>formatiert</v>
          </cell>
          <cell r="K567">
            <v>44855</v>
          </cell>
          <cell r="O567" t="str">
            <v/>
          </cell>
          <cell r="P567" t="str">
            <v/>
          </cell>
          <cell r="Q567" t="str">
            <v/>
          </cell>
          <cell r="R567" t="str">
            <v/>
          </cell>
          <cell r="T567" t="str">
            <v/>
          </cell>
        </row>
        <row r="568">
          <cell r="B568">
            <v>568</v>
          </cell>
          <cell r="C568" t="str">
            <v>SG14</v>
          </cell>
          <cell r="D568">
            <v>568</v>
          </cell>
          <cell r="E568" t="str">
            <v>Astabweiser oder gleichwertige Schutzmaßnahme gegen eine mechanische Beanspruchung vorn über beide Warnleuchten und die akustische Warnanlage Martinshorn®</v>
          </cell>
          <cell r="F568" t="str">
            <v>G</v>
          </cell>
          <cell r="G568" t="str">
            <v>formatiert</v>
          </cell>
          <cell r="K568">
            <v>44855</v>
          </cell>
          <cell r="O568" t="str">
            <v>X</v>
          </cell>
          <cell r="P568" t="str">
            <v/>
          </cell>
          <cell r="Q568" t="str">
            <v>X</v>
          </cell>
          <cell r="R568" t="str">
            <v>X</v>
          </cell>
          <cell r="S568" t="str">
            <v>X</v>
          </cell>
          <cell r="T568" t="str">
            <v>X</v>
          </cell>
          <cell r="U568" t="str">
            <v>X</v>
          </cell>
        </row>
        <row r="569">
          <cell r="B569">
            <v>569</v>
          </cell>
          <cell r="C569" t="str">
            <v>SG14</v>
          </cell>
          <cell r="D569">
            <v>569</v>
          </cell>
          <cell r="E569" t="str">
            <v>Über den angebotenen Warnleuchten ist ein Astabweiser oder gleichwertige Schutzmaßnahme gegen eine mechanische Beanspruchung montiert? Die Einhaltung der geforderten Gesamthöhe wird gewährleistet! 
Nein = 0 Punkte
Ja = 100 Punkte</v>
          </cell>
          <cell r="F569" t="str">
            <v>G</v>
          </cell>
          <cell r="G569" t="str">
            <v>formatiert</v>
          </cell>
          <cell r="K569">
            <v>44855</v>
          </cell>
          <cell r="O569" t="str">
            <v/>
          </cell>
          <cell r="P569" t="str">
            <v/>
          </cell>
          <cell r="Q569" t="str">
            <v/>
          </cell>
          <cell r="R569" t="str">
            <v/>
          </cell>
          <cell r="T569" t="str">
            <v/>
          </cell>
        </row>
        <row r="570">
          <cell r="B570">
            <v>570</v>
          </cell>
          <cell r="C570" t="str">
            <v>SG14</v>
          </cell>
          <cell r="D570">
            <v>570</v>
          </cell>
          <cell r="E570" t="str">
            <v>Am Heck hochgesetzte zusätzliche Fahrtrichtungsanzeiger, Rück- und Bremsleuchten</v>
          </cell>
          <cell r="F570" t="str">
            <v>G</v>
          </cell>
          <cell r="G570" t="str">
            <v>formatiert</v>
          </cell>
          <cell r="K570">
            <v>44972</v>
          </cell>
          <cell r="O570" t="str">
            <v>X</v>
          </cell>
          <cell r="P570" t="str">
            <v>X</v>
          </cell>
          <cell r="Q570" t="str">
            <v>X</v>
          </cell>
          <cell r="R570" t="str">
            <v>X</v>
          </cell>
          <cell r="S570" t="str">
            <v>X</v>
          </cell>
          <cell r="T570" t="str">
            <v>X</v>
          </cell>
          <cell r="U570" t="str">
            <v>X</v>
          </cell>
        </row>
        <row r="571">
          <cell r="B571">
            <v>571</v>
          </cell>
          <cell r="C571" t="str">
            <v>SG14</v>
          </cell>
          <cell r="D571">
            <v>571</v>
          </cell>
          <cell r="E571" t="str">
            <v>integrierte blaue LED Heckblitzleuchten mit Abstrahlrichtung nach hinten</v>
          </cell>
          <cell r="F571" t="str">
            <v>G</v>
          </cell>
          <cell r="G571" t="str">
            <v>formatiert</v>
          </cell>
          <cell r="K571">
            <v>44855</v>
          </cell>
          <cell r="O571" t="str">
            <v/>
          </cell>
          <cell r="P571" t="str">
            <v/>
          </cell>
          <cell r="Q571" t="str">
            <v/>
          </cell>
          <cell r="R571" t="str">
            <v/>
          </cell>
          <cell r="T571" t="str">
            <v/>
          </cell>
        </row>
        <row r="572">
          <cell r="B572">
            <v>572</v>
          </cell>
          <cell r="C572" t="str">
            <v>SG14</v>
          </cell>
          <cell r="D572">
            <v>572</v>
          </cell>
          <cell r="E572" t="str">
            <v>zwei bauartgenehmigte Rückfahrscheinwerfer zur Ausleuchtung der Hinterachsspur; zwischen den Achsen blendfrei montiert; geschaltet über Standlicht und Rückwärtsfahrstufe</v>
          </cell>
          <cell r="F572" t="str">
            <v>G</v>
          </cell>
          <cell r="G572" t="str">
            <v>formatiert</v>
          </cell>
          <cell r="K572">
            <v>44855</v>
          </cell>
          <cell r="O572" t="str">
            <v>X</v>
          </cell>
          <cell r="P572" t="str">
            <v>X</v>
          </cell>
          <cell r="Q572" t="str">
            <v>X</v>
          </cell>
          <cell r="R572" t="str">
            <v>X</v>
          </cell>
          <cell r="S572" t="str">
            <v>X</v>
          </cell>
          <cell r="T572" t="str">
            <v>X</v>
          </cell>
          <cell r="U572" t="str">
            <v>X</v>
          </cell>
        </row>
        <row r="573">
          <cell r="B573">
            <v>573</v>
          </cell>
          <cell r="C573" t="str">
            <v>SG14</v>
          </cell>
          <cell r="D573">
            <v>573</v>
          </cell>
          <cell r="E573" t="str">
            <v>zwei LED-Arbeitsscheinwerfer für den Windenbetrieb, jeweils mind. 2000 Lumen mit Flutlichtcharakteristik; Initialisierung über Drucktaster, Standlicht und betätigter Feststellbremse</v>
          </cell>
          <cell r="F573" t="str">
            <v>G</v>
          </cell>
          <cell r="G573" t="str">
            <v>formatiert</v>
          </cell>
          <cell r="K573">
            <v>44855</v>
          </cell>
          <cell r="O573" t="str">
            <v/>
          </cell>
          <cell r="P573" t="str">
            <v/>
          </cell>
          <cell r="Q573" t="str">
            <v/>
          </cell>
          <cell r="R573" t="str">
            <v/>
          </cell>
          <cell r="S573" t="str">
            <v/>
          </cell>
          <cell r="T573" t="str">
            <v>X</v>
          </cell>
          <cell r="U573" t="str">
            <v>X</v>
          </cell>
        </row>
        <row r="574">
          <cell r="B574">
            <v>574</v>
          </cell>
          <cell r="C574" t="str">
            <v>SG14</v>
          </cell>
          <cell r="D574">
            <v>574</v>
          </cell>
          <cell r="E574" t="str">
            <v>nach unten abgewinkelte, blendfreie LED-Umfeldbeleuchtung an der linken und rechten Fahrzeugseite über den Geräteräumen, mit:
- Initialisierung über Drucktaster, Standlicht und Handbremssignal
- Abschaltung über Drucktaster und Geschwindigkeitssensor (Schaltpunkt etwa 8 km/h)</v>
          </cell>
          <cell r="F574" t="str">
            <v>G</v>
          </cell>
          <cell r="G574" t="str">
            <v>N13a = Beschreibung beifügen!</v>
          </cell>
          <cell r="K574">
            <v>44986</v>
          </cell>
          <cell r="O574" t="str">
            <v>X</v>
          </cell>
          <cell r="P574" t="str">
            <v>X</v>
          </cell>
          <cell r="Q574" t="str">
            <v>X</v>
          </cell>
          <cell r="R574" t="str">
            <v>X</v>
          </cell>
          <cell r="S574" t="str">
            <v>X</v>
          </cell>
          <cell r="T574" t="str">
            <v>X</v>
          </cell>
          <cell r="U574" t="str">
            <v>X</v>
          </cell>
        </row>
        <row r="575">
          <cell r="B575">
            <v>575</v>
          </cell>
          <cell r="C575" t="str">
            <v>SG14</v>
          </cell>
          <cell r="D575">
            <v>575</v>
          </cell>
          <cell r="E575" t="str">
            <v>Die seitliche Umfeldbeleuchtung ist als durchgehende Lichtleiste über alle seitlichen Geräteräume ausgeführt ?
Nein = 0 Punkte
Ja = 200 Punkte</v>
          </cell>
          <cell r="F575" t="str">
            <v>B</v>
          </cell>
          <cell r="G575" t="str">
            <v>Ja oder Nein:</v>
          </cell>
          <cell r="H575" t="str">
            <v>?</v>
          </cell>
          <cell r="I575">
            <v>200</v>
          </cell>
          <cell r="K575">
            <v>44972</v>
          </cell>
          <cell r="O575" t="str">
            <v/>
          </cell>
          <cell r="P575" t="str">
            <v>X</v>
          </cell>
          <cell r="Q575" t="str">
            <v>X</v>
          </cell>
          <cell r="R575" t="str">
            <v>X</v>
          </cell>
          <cell r="S575" t="str">
            <v>X</v>
          </cell>
          <cell r="T575" t="str">
            <v>X</v>
          </cell>
          <cell r="U575" t="str">
            <v>X</v>
          </cell>
        </row>
        <row r="576">
          <cell r="B576">
            <v>576</v>
          </cell>
          <cell r="C576" t="str">
            <v>SG14</v>
          </cell>
          <cell r="D576">
            <v>576</v>
          </cell>
          <cell r="E576" t="str">
            <v>Der Neigungswinkel der Umfeldbeleuchtung in Bezug zur Aufbauaußenwand beträgt max. 40°.
Nein = 0 Punkte
Ja = 100 Punkte</v>
          </cell>
          <cell r="F576" t="str">
            <v>G</v>
          </cell>
          <cell r="G576" t="str">
            <v>formatiert</v>
          </cell>
          <cell r="K576">
            <v>44855</v>
          </cell>
          <cell r="O576" t="str">
            <v/>
          </cell>
          <cell r="P576" t="str">
            <v>X</v>
          </cell>
          <cell r="Q576" t="str">
            <v/>
          </cell>
          <cell r="R576" t="str">
            <v/>
          </cell>
          <cell r="S576" t="str">
            <v/>
          </cell>
          <cell r="T576" t="str">
            <v/>
          </cell>
        </row>
        <row r="577">
          <cell r="B577">
            <v>577</v>
          </cell>
          <cell r="C577" t="str">
            <v>SG14</v>
          </cell>
          <cell r="D577">
            <v>577</v>
          </cell>
          <cell r="E577" t="str">
            <v>nach unten abgewinkelte, blendfreie LED-Umfeldbeleuchtung am Heck, mit:
- Initialisierung über Drucktaster, Standlicht und Handbremssignal
- Abschaltung über Drucktaster und Geschwindigkeitssensor (Schaltpunkt etwa 8 km/h)</v>
          </cell>
          <cell r="F577" t="str">
            <v>G</v>
          </cell>
          <cell r="G577" t="str">
            <v>N13b = Beschreibung beifügen!</v>
          </cell>
          <cell r="K577">
            <v>44986</v>
          </cell>
          <cell r="O577" t="str">
            <v>X</v>
          </cell>
          <cell r="P577" t="str">
            <v>X</v>
          </cell>
          <cell r="Q577" t="str">
            <v>X</v>
          </cell>
          <cell r="R577" t="str">
            <v>X</v>
          </cell>
          <cell r="S577" t="str">
            <v>X</v>
          </cell>
          <cell r="T577" t="str">
            <v>X</v>
          </cell>
          <cell r="U577" t="str">
            <v>X</v>
          </cell>
        </row>
        <row r="578">
          <cell r="B578">
            <v>578</v>
          </cell>
          <cell r="C578" t="str">
            <v>SG14</v>
          </cell>
          <cell r="D578">
            <v>578</v>
          </cell>
          <cell r="E578" t="str">
            <v>Heckwarnsystem nach §52 StVZO bestehend aus 6 Leuchten, synchron blinkend, mit:
- Initialisierung über Drucktaster mit Kontrollleuchte und Handbremssignal
- Abschaltung über Drucktaster und Geschwindigkeitssensor (Schaltpunkt etwa 8 km/h)</v>
          </cell>
          <cell r="F578" t="str">
            <v>G</v>
          </cell>
          <cell r="G578" t="str">
            <v>N14 = Beschreibung beifügen!</v>
          </cell>
          <cell r="K578">
            <v>44986</v>
          </cell>
          <cell r="O578" t="str">
            <v>X</v>
          </cell>
          <cell r="P578" t="str">
            <v>X</v>
          </cell>
          <cell r="Q578" t="str">
            <v>X</v>
          </cell>
          <cell r="R578" t="str">
            <v>X</v>
          </cell>
          <cell r="S578" t="str">
            <v>X</v>
          </cell>
          <cell r="T578" t="str">
            <v>X</v>
          </cell>
          <cell r="U578" t="str">
            <v>X</v>
          </cell>
        </row>
        <row r="579">
          <cell r="B579">
            <v>579</v>
          </cell>
          <cell r="C579" t="str">
            <v>SG14</v>
          </cell>
          <cell r="D579">
            <v>579</v>
          </cell>
          <cell r="E579" t="str">
            <v>Fest eingebautes Automatik-Ladegerät 230 V, mind. 30 A, mit wählbaren Ladekennlinien für die Starterbatterien; Temperaturüberwachung; automatische Umschaltung auf Ladeerhaltung; Beim Erreichen einer kritischen Temperatur (ca. 55-60 °C), bei Netzausfall oder bei Fehlverhalten müssen die Batterien vom Ladegerät getrennt werden; Nennladestrom mind. 10 % vom Zahlenwert der Starterbatteriekapazität zuzüglich der benötigten Ladeströme aller installierten Ladegeräte bzw. Verbraucher</v>
          </cell>
          <cell r="F579" t="str">
            <v>G</v>
          </cell>
          <cell r="G579" t="str">
            <v>formatiert</v>
          </cell>
          <cell r="K579">
            <v>44855</v>
          </cell>
          <cell r="O579" t="str">
            <v>X</v>
          </cell>
          <cell r="P579" t="str">
            <v>X</v>
          </cell>
          <cell r="Q579" t="str">
            <v>X</v>
          </cell>
          <cell r="R579" t="str">
            <v>X</v>
          </cell>
          <cell r="S579" t="str">
            <v>X</v>
          </cell>
          <cell r="T579" t="str">
            <v>X</v>
          </cell>
          <cell r="U579" t="str">
            <v>X</v>
          </cell>
        </row>
        <row r="580">
          <cell r="B580">
            <v>580</v>
          </cell>
          <cell r="C580" t="str">
            <v>SG14</v>
          </cell>
          <cell r="D580">
            <v>580</v>
          </cell>
          <cell r="E580" t="str">
            <v>230 V Einspeisung auf der Fahrerseite für das Automatik-Ladegerät; mit Motoranlasssperre und Auswurf; geschützte Installation; mit selbstschließender Abdeckung; optischer Statusanzeige der Fahrzeugbatterien und integrierter Drucklufteinspeisung, die eine Einspeisung über Schuko Steckdosen aus dem öffentlichen 230 V Netz ermöglicht (LEAB PowAirBox oder gleichwertig); Die 230 V-Installationen und Bauelemente sind so ausgelegt (z.B. RCD, allpolige Absicherung), dass eine Einspeisung über eine Anschlussleitung mit einem Schukostecker mind. IP 67 möglich ist.</v>
          </cell>
          <cell r="F580" t="str">
            <v>G</v>
          </cell>
          <cell r="G580" t="str">
            <v>formatiert</v>
          </cell>
          <cell r="K580">
            <v>44855</v>
          </cell>
          <cell r="O580" t="str">
            <v/>
          </cell>
          <cell r="P580" t="str">
            <v>X</v>
          </cell>
          <cell r="Q580" t="str">
            <v>X</v>
          </cell>
          <cell r="R580" t="str">
            <v>X</v>
          </cell>
          <cell r="S580" t="str">
            <v>X</v>
          </cell>
          <cell r="T580" t="str">
            <v>X</v>
          </cell>
          <cell r="U580" t="str">
            <v>X</v>
          </cell>
        </row>
        <row r="581">
          <cell r="B581">
            <v>581</v>
          </cell>
          <cell r="C581" t="str">
            <v>SG14</v>
          </cell>
          <cell r="D581">
            <v>581</v>
          </cell>
          <cell r="E581" t="str">
            <v>Anschlussleitung für 230 V und Drucklufteinspeisung mit mind. 10 m Länge und 3x 2,5 mm² Querschnitt, einem Schukostecker mind. IP 67 und Druckluftstecknippel.</v>
          </cell>
          <cell r="F581" t="str">
            <v>G</v>
          </cell>
          <cell r="G581" t="str">
            <v>formatiert</v>
          </cell>
          <cell r="K581">
            <v>44855</v>
          </cell>
          <cell r="O581" t="str">
            <v/>
          </cell>
          <cell r="P581" t="str">
            <v>X</v>
          </cell>
          <cell r="Q581" t="str">
            <v>X</v>
          </cell>
          <cell r="R581" t="str">
            <v>X</v>
          </cell>
          <cell r="S581" t="str">
            <v>X</v>
          </cell>
          <cell r="T581" t="str">
            <v>X</v>
          </cell>
          <cell r="U581" t="str">
            <v>X</v>
          </cell>
        </row>
        <row r="582">
          <cell r="B582">
            <v>582</v>
          </cell>
          <cell r="C582" t="str">
            <v>SG14</v>
          </cell>
          <cell r="D582">
            <v>582</v>
          </cell>
          <cell r="E582" t="str">
            <v>eingebauter Stromerzeuger mit einer Leistung von mind. 30 kVA in Verbindung mit Schaltschrank nach DIN 14686-AA entsprechend DIN 14555-3 Ziff. 5.5.3, automatische Frequenzkonstanthaltung, Bedienung einschließlich Nebenabtriebsschaltung auf der rechten Fahrzeugseite, vorzugsweise in G2, eine der drei Kragensteckdosen in Ausführung 400 V/32 A</v>
          </cell>
          <cell r="F582" t="str">
            <v>G</v>
          </cell>
          <cell r="G582" t="str">
            <v>formatiert</v>
          </cell>
          <cell r="K582">
            <v>45005</v>
          </cell>
          <cell r="U582" t="str">
            <v>X</v>
          </cell>
        </row>
        <row r="583">
          <cell r="B583">
            <v>583</v>
          </cell>
          <cell r="C583" t="str">
            <v>SG14</v>
          </cell>
          <cell r="D583">
            <v>583</v>
          </cell>
          <cell r="E583" t="str">
            <v>Montage und Anschluss von Ladehalterungen für alle Accu-Geräte der Anlage 1</v>
          </cell>
          <cell r="F583" t="str">
            <v>G</v>
          </cell>
          <cell r="G583" t="str">
            <v>formatiert</v>
          </cell>
          <cell r="K583">
            <v>44855</v>
          </cell>
          <cell r="O583" t="str">
            <v/>
          </cell>
          <cell r="P583" t="str">
            <v/>
          </cell>
          <cell r="Q583" t="str">
            <v/>
          </cell>
          <cell r="R583" t="str">
            <v/>
          </cell>
          <cell r="T583" t="str">
            <v/>
          </cell>
        </row>
        <row r="584">
          <cell r="B584">
            <v>584</v>
          </cell>
          <cell r="C584" t="str">
            <v>SG14</v>
          </cell>
          <cell r="D584">
            <v>584</v>
          </cell>
          <cell r="E584" t="str">
            <v>Montage und Anschluss von Ladehalterungen für alle Verkehrswarngeräte</v>
          </cell>
          <cell r="F584" t="str">
            <v>G</v>
          </cell>
          <cell r="G584" t="str">
            <v>formatiert</v>
          </cell>
          <cell r="K584">
            <v>44855</v>
          </cell>
          <cell r="O584" t="str">
            <v/>
          </cell>
          <cell r="P584" t="str">
            <v/>
          </cell>
          <cell r="Q584" t="str">
            <v>X</v>
          </cell>
          <cell r="R584" t="str">
            <v>X</v>
          </cell>
          <cell r="S584" t="str">
            <v>X</v>
          </cell>
          <cell r="T584" t="str">
            <v>X</v>
          </cell>
          <cell r="U584" t="str">
            <v>X</v>
          </cell>
        </row>
        <row r="585">
          <cell r="B585">
            <v>585</v>
          </cell>
          <cell r="C585" t="str">
            <v>SG14</v>
          </cell>
          <cell r="D585">
            <v>585</v>
          </cell>
          <cell r="E585" t="str">
            <v>Lieferung und Montage einer Ladeerhaltung mit Stecker BEOS für den Stromerzeuger</v>
          </cell>
          <cell r="F585" t="str">
            <v>G</v>
          </cell>
          <cell r="G585" t="str">
            <v>formatiert</v>
          </cell>
          <cell r="K585">
            <v>44855</v>
          </cell>
          <cell r="O585" t="str">
            <v>X</v>
          </cell>
          <cell r="P585" t="str">
            <v>X</v>
          </cell>
          <cell r="Q585" t="str">
            <v>X</v>
          </cell>
          <cell r="R585" t="str">
            <v>X</v>
          </cell>
          <cell r="S585" t="str">
            <v>X</v>
          </cell>
          <cell r="T585" t="str">
            <v>X</v>
          </cell>
        </row>
        <row r="586">
          <cell r="B586">
            <v>586</v>
          </cell>
          <cell r="C586" t="str">
            <v>SG14</v>
          </cell>
          <cell r="D586">
            <v>586</v>
          </cell>
          <cell r="E586" t="str">
            <v>Lieferung und Montage einer Ladeerhaltung für die P-FPN</v>
          </cell>
          <cell r="F586" t="str">
            <v>G</v>
          </cell>
          <cell r="G586" t="str">
            <v>formatiert</v>
          </cell>
          <cell r="K586">
            <v>44855</v>
          </cell>
          <cell r="O586" t="str">
            <v>X</v>
          </cell>
          <cell r="P586" t="str">
            <v/>
          </cell>
          <cell r="Q586" t="str">
            <v/>
          </cell>
          <cell r="R586" t="str">
            <v/>
          </cell>
          <cell r="S586" t="str">
            <v/>
          </cell>
          <cell r="T586" t="str">
            <v/>
          </cell>
        </row>
        <row r="587">
          <cell r="B587">
            <v>587</v>
          </cell>
          <cell r="C587" t="str">
            <v>SG14</v>
          </cell>
          <cell r="D587">
            <v>587</v>
          </cell>
          <cell r="E587" t="str">
            <v>Lieferung und Montage von vier Ladehalterungen für 12V Handleuchten ADALIT L-3000</v>
          </cell>
          <cell r="F587" t="str">
            <v>G</v>
          </cell>
          <cell r="G587" t="str">
            <v>formatiert</v>
          </cell>
          <cell r="K587">
            <v>44855</v>
          </cell>
          <cell r="O587" t="str">
            <v>X</v>
          </cell>
          <cell r="P587" t="str">
            <v/>
          </cell>
          <cell r="Q587" t="str">
            <v/>
          </cell>
          <cell r="R587" t="str">
            <v/>
          </cell>
          <cell r="S587" t="str">
            <v/>
          </cell>
          <cell r="T587" t="str">
            <v/>
          </cell>
        </row>
        <row r="588">
          <cell r="B588">
            <v>588</v>
          </cell>
          <cell r="C588" t="str">
            <v>SG14</v>
          </cell>
          <cell r="D588">
            <v>588</v>
          </cell>
          <cell r="E588" t="str">
            <v>Fest montierte Steckdose 230 V/16 A, IP 67 im G1 mit Spiralkabel und Stecker 230 V/16 A, IP 67 zum Anschluss an den Stromerzeuger im G2</v>
          </cell>
          <cell r="F588" t="str">
            <v>G</v>
          </cell>
          <cell r="G588" t="str">
            <v>formatiert</v>
          </cell>
          <cell r="K588">
            <v>44855</v>
          </cell>
          <cell r="O588" t="str">
            <v/>
          </cell>
          <cell r="P588" t="str">
            <v>X</v>
          </cell>
          <cell r="Q588" t="str">
            <v>X</v>
          </cell>
          <cell r="R588" t="str">
            <v/>
          </cell>
          <cell r="S588" t="str">
            <v/>
          </cell>
          <cell r="T588" t="str">
            <v/>
          </cell>
          <cell r="U588" t="str">
            <v>X</v>
          </cell>
        </row>
        <row r="589">
          <cell r="B589">
            <v>589</v>
          </cell>
          <cell r="C589" t="str">
            <v>SG14</v>
          </cell>
          <cell r="D589">
            <v>589</v>
          </cell>
          <cell r="E589" t="str">
            <v>Fest montierte Steckdose 230 V/16 A, IP 67 am Lagerplatz des Hydraulikaggregates im G1 mit Spiralkabel und Stecker 230 V/16 A, IP 67 zum Anschluss an den Stromerzeuger im G2</v>
          </cell>
          <cell r="F589" t="str">
            <v>G</v>
          </cell>
          <cell r="G589" t="str">
            <v>formatiert</v>
          </cell>
          <cell r="K589">
            <v>44855</v>
          </cell>
          <cell r="O589" t="str">
            <v/>
          </cell>
          <cell r="P589" t="str">
            <v/>
          </cell>
          <cell r="Q589" t="str">
            <v/>
          </cell>
          <cell r="R589" t="str">
            <v>X</v>
          </cell>
          <cell r="S589" t="str">
            <v/>
          </cell>
          <cell r="T589" t="str">
            <v>X</v>
          </cell>
        </row>
        <row r="590">
          <cell r="B590">
            <v>590</v>
          </cell>
          <cell r="C590" t="str">
            <v>SG14</v>
          </cell>
          <cell r="D590">
            <v>590</v>
          </cell>
          <cell r="E590" t="str">
            <v>Lieferung und Montage einer Ladeerhaltung für die beizustellende PFPN, Typ: MagCode</v>
          </cell>
          <cell r="F590" t="str">
            <v>G</v>
          </cell>
          <cell r="G590" t="str">
            <v>formatiert</v>
          </cell>
          <cell r="K590">
            <v>44855</v>
          </cell>
          <cell r="O590" t="str">
            <v/>
          </cell>
          <cell r="P590" t="str">
            <v/>
          </cell>
          <cell r="Q590" t="str">
            <v/>
          </cell>
          <cell r="R590" t="str">
            <v/>
          </cell>
          <cell r="T590" t="str">
            <v/>
          </cell>
        </row>
        <row r="591">
          <cell r="B591">
            <v>591</v>
          </cell>
          <cell r="C591" t="str">
            <v>SG14</v>
          </cell>
          <cell r="D591">
            <v>591</v>
          </cell>
          <cell r="E591" t="str">
            <v>Lieferung und Montage eines Ladeanschlusses am Heck für die Verkehrshaspel</v>
          </cell>
          <cell r="F591" t="str">
            <v>G</v>
          </cell>
          <cell r="G591" t="str">
            <v>formatiert</v>
          </cell>
          <cell r="K591">
            <v>44855</v>
          </cell>
          <cell r="O591" t="str">
            <v/>
          </cell>
          <cell r="P591" t="str">
            <v/>
          </cell>
          <cell r="Q591" t="str">
            <v/>
          </cell>
          <cell r="R591" t="str">
            <v/>
          </cell>
          <cell r="T591" t="str">
            <v/>
          </cell>
        </row>
        <row r="592">
          <cell r="B592">
            <v>592</v>
          </cell>
          <cell r="C592" t="str">
            <v>SG14</v>
          </cell>
          <cell r="D592">
            <v>592</v>
          </cell>
          <cell r="E592" t="str">
            <v>Optisches Signal am Fahrerbedienstand beim Lösen der Feststellbremse und noch geöffnetem Dachkasten.</v>
          </cell>
          <cell r="F592" t="str">
            <v>G</v>
          </cell>
          <cell r="G592" t="str">
            <v>formatiert</v>
          </cell>
          <cell r="K592">
            <v>44855</v>
          </cell>
          <cell r="O592" t="str">
            <v/>
          </cell>
          <cell r="P592" t="str">
            <v/>
          </cell>
          <cell r="Q592" t="str">
            <v>X</v>
          </cell>
          <cell r="R592" t="str">
            <v>X</v>
          </cell>
          <cell r="S592" t="str">
            <v>X</v>
          </cell>
          <cell r="T592" t="str">
            <v>X</v>
          </cell>
          <cell r="U592" t="str">
            <v>X</v>
          </cell>
        </row>
        <row r="593">
          <cell r="B593">
            <v>593</v>
          </cell>
          <cell r="C593" t="str">
            <v>SG14</v>
          </cell>
          <cell r="D593">
            <v>593</v>
          </cell>
          <cell r="E593" t="str">
            <v>Akustisches und optisches Signal am Fahrerbedienstand beim Lösen der Feststellbremse und noch geöffnetem Dachkasten.</v>
          </cell>
          <cell r="F593" t="str">
            <v>G</v>
          </cell>
          <cell r="G593" t="str">
            <v>formatiert</v>
          </cell>
          <cell r="K593">
            <v>44855</v>
          </cell>
          <cell r="O593" t="str">
            <v/>
          </cell>
          <cell r="P593" t="str">
            <v/>
          </cell>
          <cell r="Q593" t="str">
            <v/>
          </cell>
          <cell r="R593" t="str">
            <v/>
          </cell>
          <cell r="T593" t="str">
            <v/>
          </cell>
        </row>
        <row r="594">
          <cell r="B594">
            <v>594</v>
          </cell>
          <cell r="C594" t="str">
            <v>SG14</v>
          </cell>
          <cell r="D594">
            <v>594</v>
          </cell>
          <cell r="E594" t="str">
            <v>Optisches Signal am Fahrerbedienstand beim Lösen der Feststellbremse und noch ausgefahrener Einsatzstellenbeleuchtung.</v>
          </cell>
          <cell r="F594" t="str">
            <v>G</v>
          </cell>
          <cell r="G594" t="str">
            <v>formatiert</v>
          </cell>
          <cell r="K594">
            <v>44855</v>
          </cell>
          <cell r="O594" t="str">
            <v/>
          </cell>
          <cell r="P594" t="str">
            <v/>
          </cell>
          <cell r="Q594" t="str">
            <v>X</v>
          </cell>
          <cell r="R594" t="str">
            <v>X</v>
          </cell>
          <cell r="S594" t="str">
            <v>X</v>
          </cell>
          <cell r="T594" t="str">
            <v>X</v>
          </cell>
          <cell r="U594" t="str">
            <v>X</v>
          </cell>
        </row>
        <row r="595">
          <cell r="B595">
            <v>595</v>
          </cell>
          <cell r="C595" t="str">
            <v>SG14</v>
          </cell>
          <cell r="D595">
            <v>595</v>
          </cell>
          <cell r="E595" t="str">
            <v>Akustisches und optisches Signal am Fahrerbedienstand beim Lösen der Feststellbremse und noch ausgefahrener Einsatzstellenbeleuchtung.</v>
          </cell>
          <cell r="F595" t="str">
            <v>G</v>
          </cell>
          <cell r="G595" t="str">
            <v>formatiert</v>
          </cell>
          <cell r="K595">
            <v>44855</v>
          </cell>
          <cell r="O595" t="str">
            <v/>
          </cell>
          <cell r="P595" t="str">
            <v/>
          </cell>
          <cell r="Q595" t="str">
            <v/>
          </cell>
          <cell r="R595" t="str">
            <v/>
          </cell>
          <cell r="T595" t="str">
            <v/>
          </cell>
        </row>
        <row r="596">
          <cell r="B596">
            <v>596</v>
          </cell>
          <cell r="C596" t="str">
            <v>SG14</v>
          </cell>
          <cell r="D596">
            <v>596</v>
          </cell>
          <cell r="E596" t="str">
            <v>Über die 230V Einspeisung kann die gesamte Aufbauelektrik auch bei Abschalten des Fahrzeugmotors durch das verlastete Notstromaggregat versorgt und betrieben werden?
Nein = 0 Punkte
Ja = 100 Punkte</v>
          </cell>
          <cell r="F596" t="str">
            <v>B</v>
          </cell>
          <cell r="G596" t="str">
            <v>Ja oder Nein:</v>
          </cell>
          <cell r="H596" t="str">
            <v>?</v>
          </cell>
          <cell r="I596">
            <v>100</v>
          </cell>
          <cell r="K596">
            <v>44855</v>
          </cell>
          <cell r="O596" t="str">
            <v/>
          </cell>
          <cell r="P596" t="str">
            <v/>
          </cell>
          <cell r="Q596" t="str">
            <v/>
          </cell>
          <cell r="R596" t="str">
            <v/>
          </cell>
          <cell r="T596" t="str">
            <v/>
          </cell>
        </row>
        <row r="597">
          <cell r="B597">
            <v>597</v>
          </cell>
          <cell r="C597" t="str">
            <v>SG14</v>
          </cell>
          <cell r="D597">
            <v>597</v>
          </cell>
          <cell r="E597" t="str">
            <v>Alle Laderäume, die der Unterbringung von Geräten bzw. Ausrüstungsgegenständen dienen, sind zwecks Einsehbarkeit über alle Ebenen mit LED-Bändern ausreichend, schatten- und blendfrei zu beleuchten.</v>
          </cell>
          <cell r="F597" t="str">
            <v>G</v>
          </cell>
          <cell r="G597" t="str">
            <v>formatiert</v>
          </cell>
          <cell r="K597">
            <v>44855</v>
          </cell>
          <cell r="O597" t="str">
            <v>X</v>
          </cell>
          <cell r="P597" t="str">
            <v>X</v>
          </cell>
          <cell r="Q597" t="str">
            <v>X</v>
          </cell>
          <cell r="R597" t="str">
            <v>X</v>
          </cell>
          <cell r="S597" t="str">
            <v>X</v>
          </cell>
          <cell r="T597" t="str">
            <v>X</v>
          </cell>
          <cell r="U597" t="str">
            <v>X</v>
          </cell>
        </row>
        <row r="598">
          <cell r="B598">
            <v>598</v>
          </cell>
          <cell r="C598" t="str">
            <v>SG14</v>
          </cell>
          <cell r="D598">
            <v>598</v>
          </cell>
          <cell r="E598" t="str">
            <v>Sicherungsautomaten für die Bordelektrik des Aufbaus</v>
          </cell>
          <cell r="F598" t="str">
            <v>G</v>
          </cell>
          <cell r="G598" t="str">
            <v>formatiert</v>
          </cell>
          <cell r="K598">
            <v>44855</v>
          </cell>
          <cell r="O598" t="str">
            <v/>
          </cell>
          <cell r="P598" t="str">
            <v/>
          </cell>
          <cell r="Q598" t="str">
            <v>X</v>
          </cell>
          <cell r="R598" t="str">
            <v>X</v>
          </cell>
          <cell r="S598" t="str">
            <v>X</v>
          </cell>
          <cell r="T598" t="str">
            <v>X</v>
          </cell>
          <cell r="U598" t="str">
            <v>X</v>
          </cell>
        </row>
        <row r="599">
          <cell r="B599">
            <v>599</v>
          </cell>
          <cell r="C599" t="str">
            <v>SG14</v>
          </cell>
          <cell r="D599">
            <v>599</v>
          </cell>
          <cell r="E599" t="str">
            <v>Eindeutige, deutschsprachige Beschriftung der Sicherungsbelegung für den Aufbau.</v>
          </cell>
          <cell r="F599" t="str">
            <v>G</v>
          </cell>
          <cell r="G599" t="str">
            <v>formatiert</v>
          </cell>
          <cell r="K599">
            <v>44855</v>
          </cell>
          <cell r="O599" t="str">
            <v>X</v>
          </cell>
          <cell r="P599" t="str">
            <v>X</v>
          </cell>
          <cell r="Q599" t="str">
            <v>X</v>
          </cell>
          <cell r="R599" t="str">
            <v>X</v>
          </cell>
          <cell r="S599" t="str">
            <v>X</v>
          </cell>
          <cell r="T599" t="str">
            <v>X</v>
          </cell>
          <cell r="U599" t="str">
            <v>X</v>
          </cell>
        </row>
        <row r="600">
          <cell r="B600">
            <v>600</v>
          </cell>
          <cell r="C600" t="str">
            <v>SG12</v>
          </cell>
          <cell r="D600" t="str">
            <v>8.2</v>
          </cell>
          <cell r="E600" t="str">
            <v>Funktechnische Ausstattung</v>
          </cell>
          <cell r="F600" t="str">
            <v>X</v>
          </cell>
          <cell r="K600">
            <v>44855</v>
          </cell>
          <cell r="N600" t="str">
            <v>X</v>
          </cell>
          <cell r="O600" t="str">
            <v>X</v>
          </cell>
          <cell r="P600" t="str">
            <v>X</v>
          </cell>
          <cell r="Q600" t="str">
            <v>Ü12</v>
          </cell>
          <cell r="R600" t="str">
            <v>Ü12</v>
          </cell>
          <cell r="S600" t="str">
            <v>Ü12</v>
          </cell>
          <cell r="T600" t="str">
            <v>Ü12</v>
          </cell>
          <cell r="U600" t="str">
            <v>Ü12</v>
          </cell>
          <cell r="V600" t="str">
            <v>Ü12</v>
          </cell>
          <cell r="W600" t="str">
            <v>Ü12</v>
          </cell>
          <cell r="X600" t="str">
            <v>Ü12</v>
          </cell>
          <cell r="Y600" t="str">
            <v>Ü12</v>
          </cell>
          <cell r="Z600" t="str">
            <v>Ü12</v>
          </cell>
          <cell r="AA600" t="str">
            <v>Ü12</v>
          </cell>
        </row>
        <row r="601">
          <cell r="B601">
            <v>601</v>
          </cell>
          <cell r="C601" t="str">
            <v>SG14</v>
          </cell>
          <cell r="D601">
            <v>601</v>
          </cell>
          <cell r="E601" t="str">
            <v>Einbau von Digitalfunk, mit:
- Spannungsversorgung 12 V / 8 A (ohne Stecker)
- von Fahrer- und Beifahrersitz bedienbar
- Tetra-GPS-Antenne (mind. 3 db Gewinn, 380-410 MHz) für MRT mit werkzeugfrei wechselbarem, schwenkbarem und flexiblen Antennenstrahler (Edelstahl) auf dem Dach; inkl. Verkabelung
- MRT wird durch AG beigestellt</v>
          </cell>
          <cell r="F601" t="str">
            <v>G</v>
          </cell>
          <cell r="G601" t="str">
            <v>formatiert</v>
          </cell>
          <cell r="K601">
            <v>44855</v>
          </cell>
          <cell r="O601" t="str">
            <v>X</v>
          </cell>
          <cell r="P601" t="str">
            <v>X</v>
          </cell>
          <cell r="Q601" t="str">
            <v>X</v>
          </cell>
          <cell r="R601" t="str">
            <v>X</v>
          </cell>
          <cell r="S601" t="str">
            <v>X</v>
          </cell>
          <cell r="T601" t="str">
            <v>X</v>
          </cell>
          <cell r="U601" t="str">
            <v>X</v>
          </cell>
        </row>
        <row r="602">
          <cell r="B602">
            <v>602</v>
          </cell>
          <cell r="C602" t="str">
            <v>SG14</v>
          </cell>
          <cell r="D602">
            <v>602</v>
          </cell>
          <cell r="E602" t="str">
            <v>Die Antennenanschlusskabel haben beidseitig eine FME-Buchse, eine Überlänge von mind. 1,50 m und verfügen über eine Schirmdämpfung &gt;70 dB bei 400 MHz.</v>
          </cell>
          <cell r="F602" t="str">
            <v>G</v>
          </cell>
          <cell r="G602" t="str">
            <v>formatiert</v>
          </cell>
          <cell r="K602">
            <v>44855</v>
          </cell>
          <cell r="O602" t="str">
            <v>X</v>
          </cell>
          <cell r="P602" t="str">
            <v>X</v>
          </cell>
          <cell r="Q602" t="str">
            <v>X</v>
          </cell>
          <cell r="R602" t="str">
            <v>X</v>
          </cell>
          <cell r="S602" t="str">
            <v>X</v>
          </cell>
          <cell r="T602" t="str">
            <v>X</v>
          </cell>
          <cell r="U602" t="str">
            <v>X</v>
          </cell>
        </row>
        <row r="603">
          <cell r="B603">
            <v>603</v>
          </cell>
          <cell r="C603" t="str">
            <v>SG14</v>
          </cell>
          <cell r="D603">
            <v>603</v>
          </cell>
          <cell r="E603" t="str">
            <v>Funkhauptschalter mit einstellbarem Zeitabfall</v>
          </cell>
          <cell r="F603" t="str">
            <v>G</v>
          </cell>
          <cell r="G603" t="str">
            <v>formatiert</v>
          </cell>
          <cell r="K603">
            <v>44855</v>
          </cell>
          <cell r="O603" t="str">
            <v>X</v>
          </cell>
          <cell r="P603" t="str">
            <v>X</v>
          </cell>
          <cell r="Q603" t="str">
            <v>X</v>
          </cell>
          <cell r="R603" t="str">
            <v>X</v>
          </cell>
          <cell r="S603" t="str">
            <v>X</v>
          </cell>
          <cell r="T603" t="str">
            <v>X</v>
          </cell>
          <cell r="U603" t="str">
            <v>X</v>
          </cell>
        </row>
        <row r="604">
          <cell r="B604">
            <v>604</v>
          </cell>
          <cell r="C604" t="str">
            <v>SG14</v>
          </cell>
          <cell r="D604">
            <v>604</v>
          </cell>
          <cell r="E604" t="str">
            <v>Besteht das Kabinendach aus nicht leitfähigem Material, ist für den Antennenstrahler ein Gegengewicht von mind. 1 m² Cu oder Al erforderlich.</v>
          </cell>
          <cell r="F604" t="str">
            <v>G</v>
          </cell>
          <cell r="G604" t="str">
            <v>formatiert</v>
          </cell>
          <cell r="K604">
            <v>44855</v>
          </cell>
          <cell r="O604" t="str">
            <v>X</v>
          </cell>
          <cell r="P604" t="str">
            <v>X</v>
          </cell>
          <cell r="Q604" t="str">
            <v>X</v>
          </cell>
          <cell r="R604" t="str">
            <v>X</v>
          </cell>
          <cell r="S604" t="str">
            <v>X</v>
          </cell>
          <cell r="T604" t="str">
            <v>X</v>
          </cell>
        </row>
        <row r="605">
          <cell r="B605">
            <v>605</v>
          </cell>
          <cell r="C605" t="str">
            <v>SG14</v>
          </cell>
          <cell r="D605">
            <v>605</v>
          </cell>
          <cell r="E605" t="str">
            <v>Vorrüstung und Montage von mind. vier beizustellenden Ladehalterungen für BOS-Handsprechfunkgeräte</v>
          </cell>
          <cell r="F605" t="str">
            <v>G</v>
          </cell>
          <cell r="G605" t="str">
            <v>formatiert</v>
          </cell>
          <cell r="K605">
            <v>44855</v>
          </cell>
          <cell r="O605" t="str">
            <v/>
          </cell>
          <cell r="P605" t="str">
            <v/>
          </cell>
          <cell r="Q605" t="str">
            <v>X</v>
          </cell>
          <cell r="R605" t="str">
            <v>X</v>
          </cell>
          <cell r="S605" t="str">
            <v>X</v>
          </cell>
          <cell r="T605" t="str">
            <v>X</v>
          </cell>
          <cell r="U605" t="str">
            <v>X</v>
          </cell>
        </row>
        <row r="606">
          <cell r="B606">
            <v>606</v>
          </cell>
          <cell r="C606" t="str">
            <v>SG14</v>
          </cell>
          <cell r="D606">
            <v>606</v>
          </cell>
          <cell r="E606" t="str">
            <v>Montage von vier beizustellenden Ladehalterungen für BOS-Handsprechfunkgeräte</v>
          </cell>
          <cell r="F606" t="str">
            <v>G</v>
          </cell>
          <cell r="G606" t="str">
            <v>formatiert</v>
          </cell>
          <cell r="K606">
            <v>44855</v>
          </cell>
          <cell r="O606" t="str">
            <v/>
          </cell>
          <cell r="P606" t="str">
            <v>X</v>
          </cell>
          <cell r="Q606" t="str">
            <v/>
          </cell>
          <cell r="R606" t="str">
            <v/>
          </cell>
          <cell r="S606" t="str">
            <v/>
          </cell>
          <cell r="T606" t="str">
            <v/>
          </cell>
        </row>
        <row r="607">
          <cell r="B607">
            <v>607</v>
          </cell>
          <cell r="C607" t="str">
            <v>SG14</v>
          </cell>
          <cell r="D607">
            <v>607</v>
          </cell>
          <cell r="E607" t="str">
            <v>Montage von 5 beizustellenden Ladehalterungen für BOS-Handsprechfunkgeräte</v>
          </cell>
          <cell r="F607" t="str">
            <v>G</v>
          </cell>
          <cell r="G607" t="str">
            <v>formatiert</v>
          </cell>
          <cell r="K607">
            <v>44855</v>
          </cell>
          <cell r="O607" t="str">
            <v>X</v>
          </cell>
          <cell r="P607" t="str">
            <v/>
          </cell>
          <cell r="Q607" t="str">
            <v/>
          </cell>
          <cell r="R607" t="str">
            <v/>
          </cell>
          <cell r="S607" t="str">
            <v/>
          </cell>
          <cell r="T607" t="str">
            <v/>
          </cell>
        </row>
        <row r="608">
          <cell r="B608">
            <v>608</v>
          </cell>
          <cell r="C608" t="str">
            <v>SG14</v>
          </cell>
          <cell r="D608">
            <v>608</v>
          </cell>
          <cell r="E608" t="str">
            <v>Montage von sechs beizustellenden Ladehalterungen für BOS-Handsprechfunkgeräte:
2x zwischen Fahrer und Beifahrer
4x im Mannschaftsraum</v>
          </cell>
          <cell r="F608" t="str">
            <v>G</v>
          </cell>
          <cell r="G608" t="str">
            <v>formatiert</v>
          </cell>
          <cell r="K608">
            <v>44855</v>
          </cell>
          <cell r="O608" t="str">
            <v/>
          </cell>
          <cell r="P608" t="str">
            <v/>
          </cell>
          <cell r="Q608" t="str">
            <v/>
          </cell>
          <cell r="R608" t="str">
            <v/>
          </cell>
          <cell r="T608" t="str">
            <v/>
          </cell>
        </row>
        <row r="609">
          <cell r="B609">
            <v>609</v>
          </cell>
          <cell r="C609" t="str">
            <v>SG14</v>
          </cell>
          <cell r="D609">
            <v>609</v>
          </cell>
          <cell r="E609" t="str">
            <v>Alle verbauten Funklautsprecher sind für die vom Hersteller vorgegebene Impedanz des MRT Motorola MTM 800 geeignet.</v>
          </cell>
          <cell r="F609" t="str">
            <v>G</v>
          </cell>
          <cell r="G609" t="str">
            <v>formatiert</v>
          </cell>
          <cell r="K609">
            <v>44855</v>
          </cell>
          <cell r="O609" t="str">
            <v>X</v>
          </cell>
          <cell r="P609" t="str">
            <v>X</v>
          </cell>
          <cell r="Q609" t="str">
            <v>X</v>
          </cell>
          <cell r="R609" t="str">
            <v>X</v>
          </cell>
          <cell r="S609" t="str">
            <v>X</v>
          </cell>
          <cell r="T609" t="str">
            <v>X</v>
          </cell>
          <cell r="U609" t="str">
            <v>X</v>
          </cell>
        </row>
        <row r="610">
          <cell r="B610">
            <v>610</v>
          </cell>
          <cell r="C610" t="str">
            <v>SG14</v>
          </cell>
          <cell r="D610">
            <v>610</v>
          </cell>
          <cell r="E610" t="str">
            <v>Funklautsprecher im FR, abschaltbar, mit Lautstärkenregelung und Anschlussschnittstelle zum MRT</v>
          </cell>
          <cell r="F610" t="str">
            <v>G</v>
          </cell>
          <cell r="G610" t="str">
            <v>formatiert</v>
          </cell>
          <cell r="K610">
            <v>44855</v>
          </cell>
          <cell r="O610" t="str">
            <v/>
          </cell>
          <cell r="P610" t="str">
            <v/>
          </cell>
          <cell r="Q610" t="str">
            <v>X</v>
          </cell>
          <cell r="R610" t="str">
            <v>X</v>
          </cell>
          <cell r="S610" t="str">
            <v>X</v>
          </cell>
          <cell r="T610" t="str">
            <v>X</v>
          </cell>
          <cell r="U610" t="str">
            <v>X</v>
          </cell>
        </row>
        <row r="611">
          <cell r="B611">
            <v>611</v>
          </cell>
          <cell r="C611" t="str">
            <v>SG14</v>
          </cell>
          <cell r="D611">
            <v>611</v>
          </cell>
          <cell r="E611" t="str">
            <v>Einbau eines beizustellenden Handbedienhörers Motorola im GR, Anschlussschnittstelle zum MRT Motorola MTM 800 zwischen Fahrer- und Beifahrersitz</v>
          </cell>
          <cell r="F611" t="str">
            <v>G</v>
          </cell>
          <cell r="G611" t="str">
            <v>formatiert</v>
          </cell>
          <cell r="K611">
            <v>44855</v>
          </cell>
          <cell r="O611" t="str">
            <v/>
          </cell>
          <cell r="P611" t="str">
            <v/>
          </cell>
          <cell r="Q611" t="str">
            <v/>
          </cell>
          <cell r="R611" t="str">
            <v/>
          </cell>
          <cell r="T611" t="str">
            <v/>
          </cell>
        </row>
        <row r="612">
          <cell r="B612">
            <v>612</v>
          </cell>
          <cell r="C612" t="str">
            <v>SG14</v>
          </cell>
          <cell r="D612">
            <v>612</v>
          </cell>
          <cell r="E612" t="str">
            <v>Funklautsprecher im MR, abschaltbar, mit Lautstärkenregelung und Anschlussschnittstelle zum MRT</v>
          </cell>
          <cell r="F612" t="str">
            <v>G</v>
          </cell>
          <cell r="G612" t="str">
            <v>formatiert</v>
          </cell>
          <cell r="K612">
            <v>44855</v>
          </cell>
          <cell r="O612" t="str">
            <v/>
          </cell>
          <cell r="P612" t="str">
            <v/>
          </cell>
          <cell r="Q612" t="str">
            <v>X</v>
          </cell>
          <cell r="R612" t="str">
            <v>X</v>
          </cell>
          <cell r="S612" t="str">
            <v>X</v>
          </cell>
          <cell r="T612" t="str">
            <v>X</v>
          </cell>
        </row>
        <row r="613">
          <cell r="B613">
            <v>613</v>
          </cell>
          <cell r="C613" t="str">
            <v>SG14</v>
          </cell>
          <cell r="D613">
            <v>613</v>
          </cell>
          <cell r="E613" t="str">
            <v>Funklautsprecher im GR, abschaltbar, mit Lautstärkenregelung und Anschlussschnittstelle zum MRT</v>
          </cell>
          <cell r="F613" t="str">
            <v>G</v>
          </cell>
          <cell r="G613" t="str">
            <v>formatiert</v>
          </cell>
          <cell r="K613">
            <v>44855</v>
          </cell>
          <cell r="O613" t="str">
            <v/>
          </cell>
          <cell r="P613" t="str">
            <v/>
          </cell>
          <cell r="Q613" t="str">
            <v>X</v>
          </cell>
          <cell r="R613" t="str">
            <v>X</v>
          </cell>
          <cell r="S613" t="str">
            <v>X</v>
          </cell>
          <cell r="T613" t="str">
            <v>X</v>
          </cell>
          <cell r="U613" t="str">
            <v>X</v>
          </cell>
        </row>
        <row r="614">
          <cell r="B614">
            <v>614</v>
          </cell>
          <cell r="C614" t="str">
            <v>SG14</v>
          </cell>
          <cell r="D614">
            <v>614</v>
          </cell>
          <cell r="E614" t="str">
            <v>Vorrüstung  und Halterung für beigestellten Handbedienhörer Motorola im GR, Anschlussschnittstelle zum MRT Motorola MTM 800 zwischen Fahrer- und Beifahrersitz</v>
          </cell>
          <cell r="F614" t="str">
            <v>G</v>
          </cell>
          <cell r="G614" t="str">
            <v>formatiert</v>
          </cell>
          <cell r="K614">
            <v>44855</v>
          </cell>
          <cell r="O614" t="str">
            <v/>
          </cell>
          <cell r="P614" t="str">
            <v/>
          </cell>
          <cell r="Q614" t="str">
            <v>X</v>
          </cell>
          <cell r="R614" t="str">
            <v>X</v>
          </cell>
          <cell r="S614" t="str">
            <v>X</v>
          </cell>
          <cell r="T614" t="str">
            <v>X</v>
          </cell>
          <cell r="U614" t="str">
            <v>X</v>
          </cell>
        </row>
        <row r="615">
          <cell r="B615">
            <v>615</v>
          </cell>
          <cell r="C615" t="str">
            <v>SG14</v>
          </cell>
          <cell r="D615">
            <v>615</v>
          </cell>
          <cell r="E615" t="str">
            <v xml:space="preserve">Funklautsprecher abschaltbar und mit Lautstärkeregelung im GR; Anschlussschnittstelle zum MRT Motorola MTM 800 zwischen Fahrer- und Beifahrersitz </v>
          </cell>
          <cell r="F615" t="str">
            <v>G</v>
          </cell>
          <cell r="G615" t="str">
            <v>formatiert</v>
          </cell>
          <cell r="K615">
            <v>44855</v>
          </cell>
          <cell r="O615" t="str">
            <v>X</v>
          </cell>
          <cell r="P615" t="str">
            <v>X</v>
          </cell>
          <cell r="Q615" t="str">
            <v/>
          </cell>
          <cell r="R615" t="str">
            <v/>
          </cell>
          <cell r="T615" t="str">
            <v/>
          </cell>
        </row>
        <row r="616">
          <cell r="B616">
            <v>616</v>
          </cell>
          <cell r="C616" t="str">
            <v>SG14</v>
          </cell>
          <cell r="D616">
            <v>616</v>
          </cell>
          <cell r="E616" t="str">
            <v>Externe Programmierschnittstelle</v>
          </cell>
          <cell r="F616" t="str">
            <v>G</v>
          </cell>
          <cell r="G616" t="str">
            <v>formatiert</v>
          </cell>
          <cell r="K616">
            <v>44855</v>
          </cell>
          <cell r="O616" t="str">
            <v>X</v>
          </cell>
          <cell r="P616" t="str">
            <v>X</v>
          </cell>
          <cell r="Q616" t="str">
            <v>X</v>
          </cell>
          <cell r="R616" t="str">
            <v>X</v>
          </cell>
          <cell r="S616" t="str">
            <v>X</v>
          </cell>
          <cell r="T616" t="str">
            <v>X</v>
          </cell>
          <cell r="U616" t="str">
            <v>X</v>
          </cell>
        </row>
        <row r="617">
          <cell r="B617">
            <v>617</v>
          </cell>
          <cell r="C617" t="str">
            <v>SG14</v>
          </cell>
          <cell r="D617">
            <v>617</v>
          </cell>
          <cell r="E617" t="str">
            <v>Externer BSI-Kartenleser</v>
          </cell>
          <cell r="F617" t="str">
            <v>G</v>
          </cell>
          <cell r="G617" t="str">
            <v>formatiert</v>
          </cell>
          <cell r="K617">
            <v>44855</v>
          </cell>
          <cell r="O617" t="str">
            <v>X</v>
          </cell>
          <cell r="P617" t="str">
            <v>X</v>
          </cell>
          <cell r="Q617" t="str">
            <v>X</v>
          </cell>
          <cell r="R617" t="str">
            <v>X</v>
          </cell>
          <cell r="S617" t="str">
            <v>X</v>
          </cell>
          <cell r="T617" t="str">
            <v>X</v>
          </cell>
          <cell r="U617" t="str">
            <v>X</v>
          </cell>
        </row>
        <row r="618">
          <cell r="B618">
            <v>618</v>
          </cell>
          <cell r="C618" t="str">
            <v>SG12</v>
          </cell>
          <cell r="D618" t="str">
            <v>8.3</v>
          </cell>
          <cell r="E618" t="str">
            <v>Lichttechnische Ausstattung</v>
          </cell>
          <cell r="F618" t="str">
            <v>X</v>
          </cell>
          <cell r="K618">
            <v>44855</v>
          </cell>
          <cell r="N618" t="str">
            <v>X</v>
          </cell>
          <cell r="O618" t="str">
            <v>X</v>
          </cell>
          <cell r="P618" t="str">
            <v>X</v>
          </cell>
          <cell r="Q618" t="str">
            <v>Ü12</v>
          </cell>
          <cell r="R618" t="str">
            <v>Ü12</v>
          </cell>
          <cell r="S618" t="str">
            <v>Ü12</v>
          </cell>
          <cell r="T618" t="str">
            <v>Ü12</v>
          </cell>
          <cell r="U618" t="str">
            <v>Ü12</v>
          </cell>
        </row>
        <row r="619">
          <cell r="B619">
            <v>619</v>
          </cell>
          <cell r="C619" t="str">
            <v>SG14</v>
          </cell>
          <cell r="D619">
            <v>619</v>
          </cell>
          <cell r="E619" t="str">
            <v>Einsatzstellenbeleuchtung zur Aufnahme von mind. zwei vertikal verstellbaren LED Scheinwerfern mit Breitwirkung, 4000 Kelvin (neutralweiss) :
- pneumatisch ausfahrbar
- 360° elektrisch drehbar und schwenkbar; 
- mit Stellungskontrolle über eine rote Warnleuchte in der Kabine; 
- Bedienung von der Standfläche des Fahrzeuges; 
- Spannungsversorgung über das Fahrzeugbordnetz; 
- bei Notwendigkeit mit automatischer Leerlauf-Drehzahlanhebung</v>
          </cell>
          <cell r="F619" t="str">
            <v>G</v>
          </cell>
          <cell r="G619" t="str">
            <v>N15 = Beschreibung beifügen!</v>
          </cell>
          <cell r="K619">
            <v>44855</v>
          </cell>
          <cell r="O619" t="str">
            <v>X</v>
          </cell>
          <cell r="P619" t="str">
            <v/>
          </cell>
          <cell r="Q619" t="str">
            <v/>
          </cell>
          <cell r="R619" t="str">
            <v/>
          </cell>
          <cell r="S619" t="str">
            <v/>
          </cell>
          <cell r="T619" t="str">
            <v/>
          </cell>
        </row>
        <row r="620">
          <cell r="B620">
            <v>620</v>
          </cell>
          <cell r="C620" t="str">
            <v>SG14</v>
          </cell>
          <cell r="D620">
            <v>620</v>
          </cell>
          <cell r="E620" t="str">
            <v>Einsatzstellenbeleuchtung zur Aufnahme von mind. vier vertikal verstellbaren LED Scheinwerfern mit Breit- und Fernwirkung, Gesamtleistung mind. 12.000 lm:
- pneumatisch ausfahrbar;
- 360° elektrisch drehbar und schwenkbar;
- mit Stellungskontrolle über eine rote Warnleuchte in der Kabine;
- Bedienung von der Standfläche des Fahrzeuges;
- Spannungsversorgung über das Fahrzeugbordnetz;
- bei Notwendigkeit mit automatischer Leerlauf-Drehzahlanhebung</v>
          </cell>
          <cell r="F620" t="str">
            <v>G</v>
          </cell>
          <cell r="G620" t="str">
            <v>N15 = Beschreibung beifügen!</v>
          </cell>
          <cell r="K620">
            <v>44855</v>
          </cell>
          <cell r="O620" t="str">
            <v/>
          </cell>
          <cell r="P620" t="str">
            <v>X</v>
          </cell>
          <cell r="Q620" t="str">
            <v>X</v>
          </cell>
          <cell r="R620" t="str">
            <v>X</v>
          </cell>
          <cell r="S620" t="str">
            <v>X</v>
          </cell>
          <cell r="T620" t="str">
            <v>X</v>
          </cell>
          <cell r="U620" t="str">
            <v>X</v>
          </cell>
        </row>
        <row r="621">
          <cell r="B621">
            <v>621</v>
          </cell>
          <cell r="C621" t="str">
            <v>SG14</v>
          </cell>
          <cell r="D621">
            <v>621</v>
          </cell>
          <cell r="E621" t="str">
            <v>Einsatzstellenbeleuchtung zur Aufnahme von mind. sechs vertikal verstellbaren LED Scheinwerfern mit Breit- und Fernwirkung, Gesamtleistung mind. 18.000 lm:
- pneumatisch ausfahrbar
- 360° elektrisch drehbar und schwenkbar; 
- mit Stellungskontrolle über eine rote Warnleuchte in der Kabine; 
- Bedienung von der Standfläche des Fahrzeuges; 
- Spannungsversorgung über das Fahrzeugbordnetz; 
- bei Notwendigkeit mit automatischer Leerlauf-Drehzahlanhebung</v>
          </cell>
          <cell r="F621" t="str">
            <v>G</v>
          </cell>
          <cell r="G621" t="str">
            <v>N15 = Beschreibung beifügen!</v>
          </cell>
          <cell r="K621">
            <v>44855</v>
          </cell>
          <cell r="O621" t="str">
            <v/>
          </cell>
          <cell r="P621" t="str">
            <v/>
          </cell>
          <cell r="Q621" t="str">
            <v/>
          </cell>
          <cell r="R621" t="str">
            <v/>
          </cell>
          <cell r="S621" t="str">
            <v/>
          </cell>
          <cell r="T621" t="str">
            <v/>
          </cell>
        </row>
        <row r="622">
          <cell r="B622">
            <v>622</v>
          </cell>
          <cell r="C622" t="str">
            <v>SG14</v>
          </cell>
          <cell r="D622">
            <v>622</v>
          </cell>
          <cell r="E622" t="str">
            <v>Einsatzstellenbeleuchtung zur Aufnahme von 8 vertikal verstellbaren LED Scheinwerfern mit Breit- und Fernwirkung, Gesamtleistung mind. 24.000 lm:
- pneumatisch ausfahrbar
- 360° elektrisch drehbar und schwenkbar;
- mit Stellungskontrolle über eine rote Warnleuchte in der Kabine;
- Bedienung von der Standfläche des Fahrzeuges;
- Spannungsversorgung über das Fahrzeugbordnetz;
- bei Notwendigkeit mit automatischer Leerlauf-Drehzahlanhebung</v>
          </cell>
          <cell r="F622" t="str">
            <v>G</v>
          </cell>
          <cell r="G622" t="str">
            <v>N15 = Beschreibung beifügen!</v>
          </cell>
          <cell r="K622">
            <v>44855</v>
          </cell>
          <cell r="O622" t="str">
            <v/>
          </cell>
          <cell r="P622" t="str">
            <v/>
          </cell>
          <cell r="Q622" t="str">
            <v/>
          </cell>
          <cell r="R622" t="str">
            <v/>
          </cell>
          <cell r="S622" t="str">
            <v/>
          </cell>
          <cell r="T622" t="str">
            <v/>
          </cell>
        </row>
        <row r="623">
          <cell r="B623">
            <v>623</v>
          </cell>
          <cell r="C623" t="str">
            <v>SG14</v>
          </cell>
          <cell r="D623">
            <v>623</v>
          </cell>
          <cell r="E623" t="str">
            <v>Das automatische Einfahren der Einsatzstellenbeleuchtung über das Signal der Feststellbremse nicht zulässig. (Maschinenrichtlinie beachten)</v>
          </cell>
          <cell r="F623" t="str">
            <v>G</v>
          </cell>
          <cell r="G623" t="str">
            <v>formatiert</v>
          </cell>
          <cell r="K623">
            <v>44855</v>
          </cell>
          <cell r="O623" t="str">
            <v>X</v>
          </cell>
          <cell r="P623" t="str">
            <v>X</v>
          </cell>
          <cell r="Q623" t="str">
            <v>X</v>
          </cell>
          <cell r="R623" t="str">
            <v>X</v>
          </cell>
          <cell r="S623" t="str">
            <v>X</v>
          </cell>
          <cell r="T623" t="str">
            <v>X</v>
          </cell>
          <cell r="U623" t="str">
            <v>X</v>
          </cell>
        </row>
        <row r="624">
          <cell r="B624">
            <v>624</v>
          </cell>
          <cell r="C624" t="str">
            <v>SG14</v>
          </cell>
          <cell r="D624">
            <v>624</v>
          </cell>
          <cell r="E624" t="str">
            <v>Das automatische Einfahren der Einsatzstellenbeleuchtung über das Signal der Feststellbremse ist nur zulässig, wenn im Bereich des Hebels der Feststellbremse ein Bedienelement zum Anhalten der vorher initialisierten Bewegung der Einsatzstellenbeleuchtung vorhanden ist. (Maschinenrichtlinie beachten)</v>
          </cell>
          <cell r="F624" t="str">
            <v>G</v>
          </cell>
          <cell r="G624" t="str">
            <v>formatiert</v>
          </cell>
          <cell r="K624">
            <v>44855</v>
          </cell>
          <cell r="O624" t="str">
            <v>X</v>
          </cell>
          <cell r="P624" t="str">
            <v>X</v>
          </cell>
          <cell r="Q624" t="str">
            <v>X</v>
          </cell>
          <cell r="R624" t="str">
            <v>X</v>
          </cell>
        </row>
        <row r="625">
          <cell r="B625">
            <v>625</v>
          </cell>
          <cell r="C625" t="str">
            <v>SG14</v>
          </cell>
          <cell r="D625">
            <v>625</v>
          </cell>
          <cell r="E625" t="str">
            <v>Verbindung zur Fernbedienung der Einsatzstellenbeleuchtung mit einem Spiralkabel und Lagerung im GR rechts</v>
          </cell>
          <cell r="F625" t="str">
            <v>G</v>
          </cell>
          <cell r="G625" t="str">
            <v>formatiert</v>
          </cell>
          <cell r="K625">
            <v>44855</v>
          </cell>
          <cell r="O625" t="str">
            <v/>
          </cell>
          <cell r="P625" t="str">
            <v/>
          </cell>
          <cell r="Q625" t="str">
            <v/>
          </cell>
          <cell r="R625" t="str">
            <v/>
          </cell>
        </row>
        <row r="626">
          <cell r="B626">
            <v>626</v>
          </cell>
          <cell r="C626" t="str">
            <v>SG14</v>
          </cell>
          <cell r="D626">
            <v>626</v>
          </cell>
          <cell r="E626" t="str">
            <v>Lichtpunkthöhe mind. 4,50 m über der Standfläche des Fahrzeuges</v>
          </cell>
          <cell r="F626" t="str">
            <v>G</v>
          </cell>
          <cell r="G626" t="str">
            <v>formatiert</v>
          </cell>
          <cell r="K626">
            <v>44855</v>
          </cell>
          <cell r="O626" t="str">
            <v>X</v>
          </cell>
          <cell r="P626" t="str">
            <v/>
          </cell>
          <cell r="Q626" t="str">
            <v/>
          </cell>
          <cell r="R626" t="str">
            <v/>
          </cell>
          <cell r="S626" t="str">
            <v/>
          </cell>
          <cell r="T626" t="str">
            <v/>
          </cell>
        </row>
        <row r="627">
          <cell r="B627">
            <v>627</v>
          </cell>
          <cell r="C627" t="str">
            <v>SG14</v>
          </cell>
          <cell r="D627">
            <v>627</v>
          </cell>
          <cell r="E627" t="str">
            <v>Lichtpunkthöhe mind. 5,10 m über der Standfläche des Fahrzeuges</v>
          </cell>
          <cell r="F627" t="str">
            <v>G</v>
          </cell>
          <cell r="G627" t="str">
            <v>formatiert</v>
          </cell>
          <cell r="K627">
            <v>44855</v>
          </cell>
          <cell r="O627" t="str">
            <v/>
          </cell>
          <cell r="P627" t="str">
            <v>X</v>
          </cell>
          <cell r="Q627" t="str">
            <v/>
          </cell>
          <cell r="R627" t="str">
            <v/>
          </cell>
          <cell r="S627" t="str">
            <v/>
          </cell>
          <cell r="T627" t="str">
            <v/>
          </cell>
        </row>
        <row r="628">
          <cell r="B628">
            <v>628</v>
          </cell>
          <cell r="C628" t="str">
            <v>SG14</v>
          </cell>
          <cell r="D628">
            <v>628</v>
          </cell>
          <cell r="E628" t="str">
            <v>Lichtpunkthöhe mind. 5,50 m über der Standfläche des Fahrzeuges</v>
          </cell>
          <cell r="F628" t="str">
            <v>G</v>
          </cell>
          <cell r="G628" t="str">
            <v>formatiert</v>
          </cell>
          <cell r="K628">
            <v>44855</v>
          </cell>
          <cell r="O628" t="str">
            <v/>
          </cell>
          <cell r="P628" t="str">
            <v/>
          </cell>
          <cell r="Q628" t="str">
            <v>X</v>
          </cell>
          <cell r="R628" t="str">
            <v>X</v>
          </cell>
          <cell r="S628" t="str">
            <v>X</v>
          </cell>
          <cell r="T628" t="str">
            <v>X</v>
          </cell>
          <cell r="U628" t="str">
            <v>X</v>
          </cell>
        </row>
        <row r="629">
          <cell r="B629">
            <v>629</v>
          </cell>
          <cell r="C629" t="str">
            <v>SG12</v>
          </cell>
          <cell r="D629" t="str">
            <v>8.4</v>
          </cell>
          <cell r="E629" t="str">
            <v>Bergetechnische Ausstattung</v>
          </cell>
          <cell r="F629" t="str">
            <v>X</v>
          </cell>
          <cell r="K629">
            <v>44855</v>
          </cell>
          <cell r="T629" t="str">
            <v>Ü12</v>
          </cell>
          <cell r="U629" t="str">
            <v>Ü12</v>
          </cell>
        </row>
        <row r="630">
          <cell r="B630">
            <v>630</v>
          </cell>
          <cell r="C630" t="str">
            <v>SG14</v>
          </cell>
          <cell r="D630">
            <v>630</v>
          </cell>
          <cell r="E630" t="str">
            <v>Maschinelle Zugeinrichtung nach DIN 14584 als Treibscheibenwinde mind. 2-Gang, Nennzugkraft mind. 50 kN mit Zugrichtung nach vorn, Fernbedienung mit 10 m Kabel (Sicherung gegen ungewolltes Betreiben der Zugeinrichtung); eine Selbstbergung mit der Zugeinrichtung (d.h. möglicher Betrieb der Zugeinrichtung bei gelöster Feststellbremse und eingelegter Fahrstufe am Schaltgetriebe) muss realisierbar sein. Ein Initialisieren des Nebenabtriebes für die Zugeinrichtung darf aber nur bei Getriebeneutralstellung und aktivierter Feststellbremse erfolgen.</v>
          </cell>
          <cell r="F630" t="str">
            <v>G</v>
          </cell>
          <cell r="G630" t="str">
            <v>formatiert</v>
          </cell>
          <cell r="K630">
            <v>44855</v>
          </cell>
          <cell r="O630" t="str">
            <v/>
          </cell>
          <cell r="P630" t="str">
            <v/>
          </cell>
          <cell r="Q630" t="str">
            <v/>
          </cell>
          <cell r="R630" t="str">
            <v/>
          </cell>
          <cell r="S630" t="str">
            <v/>
          </cell>
          <cell r="T630" t="str">
            <v>X</v>
          </cell>
          <cell r="U630" t="str">
            <v>X</v>
          </cell>
        </row>
        <row r="631">
          <cell r="B631">
            <v>631</v>
          </cell>
          <cell r="C631" t="str">
            <v>SG14</v>
          </cell>
          <cell r="D631">
            <v>632</v>
          </cell>
          <cell r="E631" t="str">
            <v>Halterung der Seilkausche auf einem Zapfen im Bereich der Seiltrompete.</v>
          </cell>
          <cell r="F631" t="str">
            <v>G</v>
          </cell>
          <cell r="G631" t="str">
            <v>formatiert</v>
          </cell>
          <cell r="K631">
            <v>44855</v>
          </cell>
          <cell r="O631" t="str">
            <v/>
          </cell>
          <cell r="P631" t="str">
            <v/>
          </cell>
          <cell r="Q631" t="str">
            <v/>
          </cell>
          <cell r="R631" t="str">
            <v/>
          </cell>
          <cell r="S631" t="str">
            <v/>
          </cell>
          <cell r="T631" t="str">
            <v>X</v>
          </cell>
          <cell r="U631" t="str">
            <v>X</v>
          </cell>
        </row>
        <row r="632">
          <cell r="B632">
            <v>632</v>
          </cell>
          <cell r="C632" t="str">
            <v>SG14</v>
          </cell>
          <cell r="D632">
            <v>633</v>
          </cell>
          <cell r="E632" t="str">
            <v>Abdeckung für Seilkausche (Witterungsschutz)</v>
          </cell>
          <cell r="F632" t="str">
            <v>G</v>
          </cell>
          <cell r="G632" t="str">
            <v>formatiert</v>
          </cell>
          <cell r="K632">
            <v>44972</v>
          </cell>
          <cell r="O632" t="str">
            <v/>
          </cell>
          <cell r="P632" t="str">
            <v/>
          </cell>
          <cell r="Q632" t="str">
            <v/>
          </cell>
          <cell r="R632" t="str">
            <v/>
          </cell>
          <cell r="S632" t="str">
            <v/>
          </cell>
          <cell r="T632" t="str">
            <v>X</v>
          </cell>
          <cell r="U632" t="str">
            <v>X</v>
          </cell>
        </row>
        <row r="633">
          <cell r="B633">
            <v>633</v>
          </cell>
          <cell r="C633" t="str">
            <v>SG12</v>
          </cell>
          <cell r="D633" t="str">
            <v>8.5</v>
          </cell>
          <cell r="E633" t="str">
            <v>Löschtechnische Ausstattung</v>
          </cell>
          <cell r="F633" t="str">
            <v>X</v>
          </cell>
          <cell r="K633">
            <v>44855</v>
          </cell>
          <cell r="N633" t="str">
            <v>X</v>
          </cell>
          <cell r="O633" t="str">
            <v>X</v>
          </cell>
          <cell r="P633" t="str">
            <v>X</v>
          </cell>
          <cell r="Q633" t="str">
            <v>Ü12</v>
          </cell>
          <cell r="R633" t="str">
            <v>Ü12</v>
          </cell>
          <cell r="S633" t="str">
            <v>Ü12</v>
          </cell>
          <cell r="T633" t="str">
            <v>Ü12</v>
          </cell>
        </row>
        <row r="634">
          <cell r="B634">
            <v>634</v>
          </cell>
          <cell r="C634" t="str">
            <v>SG14</v>
          </cell>
          <cell r="D634">
            <v>634</v>
          </cell>
          <cell r="E634" t="str">
            <v>Einrichtung zur schnellen Wasserabgabe in entnehmbarer Aluminium-Schublade (z.B. zur Befüllung), mit 2 Stück Druckschlauch C 42-15, in Buchten gelagert und mit einem Hohlstrahlrohr C mind. 150 l/min einsatzbereit gekuppelt.</v>
          </cell>
          <cell r="F634" t="str">
            <v>G</v>
          </cell>
          <cell r="G634" t="str">
            <v>formatiert</v>
          </cell>
          <cell r="K634">
            <v>44855</v>
          </cell>
          <cell r="O634" t="str">
            <v>X</v>
          </cell>
          <cell r="P634" t="str">
            <v/>
          </cell>
          <cell r="Q634" t="str">
            <v/>
          </cell>
          <cell r="R634" t="str">
            <v/>
          </cell>
          <cell r="S634" t="str">
            <v/>
          </cell>
          <cell r="T634" t="str">
            <v/>
          </cell>
        </row>
        <row r="635">
          <cell r="B635">
            <v>635</v>
          </cell>
          <cell r="C635" t="str">
            <v>SG14</v>
          </cell>
          <cell r="D635">
            <v>635</v>
          </cell>
          <cell r="E635" t="str">
            <v>Einrichtung zur schnellen Wasserabgabe in einer entnehmbaren Aluminium-Schublade, im hinteren rechten Geräteraum verlastet und gefüllt mit:
- 2 Stück Druckschlauch C 42-30-KL 1-K-L2,
- 1 Stück Hohlstrahlrohr C mind. 235 l/min (einsatzbereit gekuppelt)</v>
          </cell>
          <cell r="F635" t="str">
            <v>G</v>
          </cell>
          <cell r="G635" t="str">
            <v>formatiert</v>
          </cell>
          <cell r="K635">
            <v>44855</v>
          </cell>
          <cell r="O635" t="str">
            <v/>
          </cell>
          <cell r="P635" t="str">
            <v>X</v>
          </cell>
          <cell r="Q635" t="str">
            <v/>
          </cell>
          <cell r="R635" t="str">
            <v/>
          </cell>
          <cell r="S635" t="str">
            <v/>
          </cell>
          <cell r="T635" t="str">
            <v/>
          </cell>
        </row>
        <row r="636">
          <cell r="B636">
            <v>636</v>
          </cell>
          <cell r="C636" t="str">
            <v>SG14</v>
          </cell>
          <cell r="D636">
            <v>636</v>
          </cell>
          <cell r="E636" t="str">
            <v>Einrichtung zur schnellen Wasserabgabe im hinteren rechten Geräteraum, Schlauchlagerung in entnehmbarer Aluminium-Schublade (z.B. zur Befüllung), mit 2 Stück Druckschlauch C 42-15-KL 1-K-L2, in Buchten gelagert und mit einem Hohlstrahlrohr C mit mind. 200 l/min einsatzbereit gekuppelt.</v>
          </cell>
          <cell r="F636" t="str">
            <v>G</v>
          </cell>
          <cell r="G636" t="str">
            <v>formatiert</v>
          </cell>
          <cell r="K636">
            <v>44855</v>
          </cell>
          <cell r="O636" t="str">
            <v/>
          </cell>
          <cell r="P636" t="str">
            <v/>
          </cell>
          <cell r="Q636" t="str">
            <v>X</v>
          </cell>
          <cell r="R636" t="str">
            <v>X</v>
          </cell>
          <cell r="S636" t="str">
            <v>X</v>
          </cell>
          <cell r="T636" t="str">
            <v>X</v>
          </cell>
        </row>
        <row r="637">
          <cell r="B637">
            <v>637</v>
          </cell>
          <cell r="C637" t="str">
            <v>SG14</v>
          </cell>
          <cell r="D637">
            <v>637</v>
          </cell>
          <cell r="E637" t="str">
            <v>Schnellangriffseinrichtung für 50 m Druckschlauch nach 
EN 1947:2014-1-A-1-25-1,6 und Kupplung; 
- elektrischer Haspelantrieb mit mechanischem Notbetrieb; 
- verstellbares Hohlstrahlrohr bis 100 l; 
- nachstellbare Haspelrutschkupplung; 
- inklusive Kantenabweiser</v>
          </cell>
          <cell r="F637" t="str">
            <v>G</v>
          </cell>
          <cell r="G637" t="str">
            <v>formatiert</v>
          </cell>
          <cell r="K637">
            <v>44855</v>
          </cell>
          <cell r="O637" t="str">
            <v/>
          </cell>
          <cell r="P637" t="str">
            <v/>
          </cell>
          <cell r="Q637" t="str">
            <v/>
          </cell>
          <cell r="R637" t="str">
            <v/>
          </cell>
          <cell r="T637" t="str">
            <v/>
          </cell>
        </row>
        <row r="638">
          <cell r="B638">
            <v>638</v>
          </cell>
          <cell r="C638" t="str">
            <v>SG14</v>
          </cell>
          <cell r="D638">
            <v>638</v>
          </cell>
          <cell r="E638" t="str">
            <v xml:space="preserve">Der formstabile Druckschlauch DN 25 hat einen Betriebsdruck von mind. 16 bar und einen Prüfdruck von mind. 22,5 bar. </v>
          </cell>
          <cell r="F638" t="str">
            <v>G</v>
          </cell>
          <cell r="G638" t="str">
            <v>formatiert</v>
          </cell>
          <cell r="K638">
            <v>44855</v>
          </cell>
          <cell r="O638" t="str">
            <v/>
          </cell>
          <cell r="P638" t="str">
            <v/>
          </cell>
          <cell r="Q638" t="str">
            <v/>
          </cell>
          <cell r="R638" t="str">
            <v/>
          </cell>
          <cell r="T638" t="str">
            <v/>
          </cell>
        </row>
        <row r="639">
          <cell r="B639">
            <v>639</v>
          </cell>
          <cell r="C639" t="str">
            <v>SG14</v>
          </cell>
          <cell r="D639">
            <v>639</v>
          </cell>
          <cell r="E639" t="str">
            <v>Ein Ankuppeln des Druckschlauches zur schnellen Wasserabgabe an den C-Abgang, darf bei geschlossenem Rollladen nicht möglich sein.</v>
          </cell>
          <cell r="F639" t="str">
            <v>G</v>
          </cell>
          <cell r="G639" t="str">
            <v>formatiert</v>
          </cell>
          <cell r="K639">
            <v>44855</v>
          </cell>
          <cell r="O639" t="str">
            <v/>
          </cell>
          <cell r="P639" t="str">
            <v>X</v>
          </cell>
          <cell r="Q639" t="str">
            <v>X</v>
          </cell>
          <cell r="R639" t="str">
            <v>X</v>
          </cell>
          <cell r="S639" t="str">
            <v>X</v>
          </cell>
          <cell r="T639" t="str">
            <v>X</v>
          </cell>
        </row>
        <row r="640">
          <cell r="B640">
            <v>640</v>
          </cell>
          <cell r="C640" t="str">
            <v>SG14</v>
          </cell>
          <cell r="D640">
            <v>640</v>
          </cell>
          <cell r="E640" t="str">
            <v>Lagerung für das an der Schnellangriffseinrichtung angekuppelte Hohlstrahlrohr unter Beachtung des zulässigen Biegeradius des Druckschlauches</v>
          </cell>
          <cell r="F640" t="str">
            <v>G</v>
          </cell>
          <cell r="G640" t="str">
            <v>formatiert</v>
          </cell>
          <cell r="K640">
            <v>44855</v>
          </cell>
          <cell r="O640" t="str">
            <v/>
          </cell>
          <cell r="P640" t="str">
            <v/>
          </cell>
          <cell r="Q640" t="str">
            <v/>
          </cell>
          <cell r="R640" t="str">
            <v/>
          </cell>
          <cell r="T640" t="str">
            <v/>
          </cell>
        </row>
        <row r="641">
          <cell r="B641">
            <v>641</v>
          </cell>
          <cell r="C641" t="str">
            <v>SG14</v>
          </cell>
          <cell r="D641">
            <v>641</v>
          </cell>
          <cell r="E641" t="str">
            <v>Druckzumischanlage DZA 16 nach DIN EN 16327 Tab 2 und Zumischratenbereich von 0,3 bis 3 % bis mind. 1.600 l/min Löschwasservolumenstrom; Zumischratenbereich wird über den gesamten Leistungsbereich eingehalten (max. Förderstrom der Zumischpumpe(n) mind. 30 l/min), zuverlässige Zumischung ab 200 l/min Löschwasservolumenstrom, Möglichkeit der tankunabhängigen Ansaugung und Zumischung eines alternativen Additivs, eine Überlastung durch Volumenströme ausserhalb des Benutzungsfeldes ist auszuschließen, Konstruktion und verwendete Werkstoffe ermöglichen einen wartungsarmen Betrieb und eine hohe Standzeit; notwendige Spülvorgänge sind zu begrenzen und zu automatisieren</v>
          </cell>
          <cell r="F641" t="str">
            <v>G</v>
          </cell>
          <cell r="G641" t="str">
            <v>formatiert</v>
          </cell>
          <cell r="K641">
            <v>44855</v>
          </cell>
          <cell r="O641" t="str">
            <v/>
          </cell>
          <cell r="P641" t="str">
            <v/>
          </cell>
          <cell r="Q641" t="str">
            <v/>
          </cell>
          <cell r="R641" t="str">
            <v/>
          </cell>
          <cell r="T641" t="str">
            <v/>
          </cell>
        </row>
        <row r="642">
          <cell r="B642">
            <v>642</v>
          </cell>
          <cell r="C642" t="str">
            <v>SG14</v>
          </cell>
          <cell r="D642">
            <v>642</v>
          </cell>
          <cell r="E642" t="str">
            <v>Ist ein Spülen der Schaummittel fördernden Pumpe(n) nach dem Schaumeinsatz durch den Bediener notwendig?
Ja = 0 Punkte
Nein = 200 Punkte</v>
          </cell>
          <cell r="F642" t="str">
            <v>G</v>
          </cell>
          <cell r="G642" t="str">
            <v>formatiert</v>
          </cell>
          <cell r="K642">
            <v>44855</v>
          </cell>
          <cell r="O642" t="str">
            <v/>
          </cell>
          <cell r="P642" t="str">
            <v/>
          </cell>
          <cell r="Q642" t="str">
            <v/>
          </cell>
          <cell r="R642" t="str">
            <v/>
          </cell>
          <cell r="T642" t="str">
            <v/>
          </cell>
        </row>
        <row r="643">
          <cell r="B643">
            <v>643</v>
          </cell>
          <cell r="C643" t="str">
            <v>SG8</v>
          </cell>
          <cell r="F643" t="str">
            <v>X</v>
          </cell>
          <cell r="K643">
            <v>44855</v>
          </cell>
          <cell r="N643" t="str">
            <v>X</v>
          </cell>
          <cell r="O643" t="str">
            <v>X</v>
          </cell>
          <cell r="P643" t="str">
            <v>X</v>
          </cell>
          <cell r="Q643" t="str">
            <v>L8</v>
          </cell>
          <cell r="R643" t="str">
            <v>L8</v>
          </cell>
          <cell r="S643" t="str">
            <v>L8</v>
          </cell>
          <cell r="T643" t="str">
            <v>L8</v>
          </cell>
          <cell r="U643" t="str">
            <v>L8</v>
          </cell>
          <cell r="V643" t="str">
            <v>L8</v>
          </cell>
          <cell r="W643" t="str">
            <v>L8</v>
          </cell>
          <cell r="X643" t="str">
            <v>L8</v>
          </cell>
          <cell r="Y643" t="str">
            <v>L8</v>
          </cell>
          <cell r="Z643" t="str">
            <v>L8</v>
          </cell>
          <cell r="AA643" t="str">
            <v>L8</v>
          </cell>
        </row>
        <row r="644">
          <cell r="B644">
            <v>644</v>
          </cell>
          <cell r="C644" t="str">
            <v>SG14</v>
          </cell>
          <cell r="D644" t="str">
            <v>0!8</v>
          </cell>
          <cell r="E644" t="str">
            <v>Die mit einem "G" gekennzeichneten Grundanforderungen der Gruppe 8 müssen vollständig erfüllt werden.</v>
          </cell>
          <cell r="F644" t="str">
            <v>X</v>
          </cell>
          <cell r="G644" t="str">
            <v>Werden voll erfüllt:</v>
          </cell>
          <cell r="H644" t="str">
            <v>?</v>
          </cell>
          <cell r="K644">
            <v>44855</v>
          </cell>
          <cell r="N644" t="str">
            <v>X</v>
          </cell>
          <cell r="O644" t="str">
            <v>X</v>
          </cell>
          <cell r="P644" t="str">
            <v>X</v>
          </cell>
          <cell r="Q644" t="str">
            <v>!</v>
          </cell>
          <cell r="R644" t="str">
            <v>!</v>
          </cell>
          <cell r="S644" t="str">
            <v>!</v>
          </cell>
          <cell r="T644" t="str">
            <v>!</v>
          </cell>
          <cell r="U644" t="str">
            <v>!</v>
          </cell>
          <cell r="V644" t="str">
            <v>!</v>
          </cell>
          <cell r="W644" t="str">
            <v>!</v>
          </cell>
          <cell r="X644" t="str">
            <v>!</v>
          </cell>
          <cell r="Y644" t="str">
            <v>!</v>
          </cell>
          <cell r="Z644" t="str">
            <v>!</v>
          </cell>
          <cell r="AA644" t="str">
            <v>!</v>
          </cell>
        </row>
        <row r="645">
          <cell r="B645">
            <v>645</v>
          </cell>
          <cell r="C645" t="str">
            <v>SG8</v>
          </cell>
          <cell r="F645" t="str">
            <v>X</v>
          </cell>
          <cell r="K645">
            <v>44855</v>
          </cell>
          <cell r="N645" t="str">
            <v>X</v>
          </cell>
          <cell r="O645" t="str">
            <v>X</v>
          </cell>
          <cell r="P645" t="str">
            <v>X</v>
          </cell>
          <cell r="Q645" t="str">
            <v>L8</v>
          </cell>
          <cell r="R645" t="str">
            <v>L8</v>
          </cell>
          <cell r="S645" t="str">
            <v>L8</v>
          </cell>
          <cell r="T645" t="str">
            <v>L8</v>
          </cell>
          <cell r="U645" t="str">
            <v>L8</v>
          </cell>
          <cell r="V645" t="str">
            <v>L8</v>
          </cell>
          <cell r="W645" t="str">
            <v>L8</v>
          </cell>
          <cell r="X645" t="str">
            <v>L8</v>
          </cell>
          <cell r="Y645" t="str">
            <v>L8</v>
          </cell>
          <cell r="Z645" t="str">
            <v>L8</v>
          </cell>
          <cell r="AA645" t="str">
            <v>L8</v>
          </cell>
        </row>
        <row r="646">
          <cell r="B646">
            <v>646</v>
          </cell>
          <cell r="C646" t="str">
            <v>SG14</v>
          </cell>
          <cell r="D646" t="str">
            <v>9.</v>
          </cell>
          <cell r="E646" t="str">
            <v>Farbgebung und Kennzeichnung</v>
          </cell>
          <cell r="F646" t="str">
            <v>X</v>
          </cell>
          <cell r="K646">
            <v>44855</v>
          </cell>
          <cell r="N646" t="str">
            <v>X</v>
          </cell>
          <cell r="O646" t="str">
            <v>X</v>
          </cell>
          <cell r="P646" t="str">
            <v>X</v>
          </cell>
          <cell r="Q646" t="str">
            <v>X</v>
          </cell>
          <cell r="R646" t="str">
            <v>X</v>
          </cell>
          <cell r="S646" t="str">
            <v>X</v>
          </cell>
          <cell r="T646" t="str">
            <v>X</v>
          </cell>
          <cell r="U646" t="str">
            <v>X</v>
          </cell>
          <cell r="V646" t="str">
            <v>X</v>
          </cell>
          <cell r="W646" t="str">
            <v>X</v>
          </cell>
          <cell r="X646" t="str">
            <v>X</v>
          </cell>
          <cell r="Y646" t="str">
            <v>X</v>
          </cell>
          <cell r="Z646" t="str">
            <v>X</v>
          </cell>
          <cell r="AA646" t="str">
            <v>X</v>
          </cell>
        </row>
        <row r="647">
          <cell r="B647">
            <v>647</v>
          </cell>
          <cell r="C647" t="str">
            <v>SG14</v>
          </cell>
          <cell r="D647">
            <v>647</v>
          </cell>
          <cell r="E647" t="str">
            <v>Kabine in feuerrot (RAL 3000)</v>
          </cell>
          <cell r="F647" t="str">
            <v>G</v>
          </cell>
          <cell r="G647" t="str">
            <v>formatiert</v>
          </cell>
          <cell r="K647">
            <v>44855</v>
          </cell>
          <cell r="N647" t="str">
            <v>X</v>
          </cell>
          <cell r="O647" t="str">
            <v>X</v>
          </cell>
          <cell r="P647" t="str">
            <v>X</v>
          </cell>
          <cell r="Q647" t="str">
            <v>X</v>
          </cell>
          <cell r="R647" t="str">
            <v>X</v>
          </cell>
          <cell r="S647" t="str">
            <v>X</v>
          </cell>
          <cell r="T647" t="str">
            <v>X</v>
          </cell>
          <cell r="U647" t="str">
            <v>X</v>
          </cell>
          <cell r="V647" t="str">
            <v>X</v>
          </cell>
          <cell r="W647" t="str">
            <v>X</v>
          </cell>
          <cell r="X647" t="str">
            <v>X</v>
          </cell>
          <cell r="Y647" t="str">
            <v>X</v>
          </cell>
          <cell r="Z647" t="str">
            <v>X</v>
          </cell>
          <cell r="AA647" t="str">
            <v>X</v>
          </cell>
        </row>
        <row r="648">
          <cell r="B648">
            <v>648</v>
          </cell>
          <cell r="C648" t="str">
            <v>SG14</v>
          </cell>
          <cell r="D648">
            <v>648</v>
          </cell>
          <cell r="E648" t="str">
            <v xml:space="preserve">Aufbau in feuerrot (RAL 3000), Rollläden in Hellgrau oder Silber </v>
          </cell>
          <cell r="F648" t="str">
            <v>G</v>
          </cell>
          <cell r="G648" t="str">
            <v>formatiert</v>
          </cell>
          <cell r="K648">
            <v>44855</v>
          </cell>
          <cell r="N648" t="str">
            <v>X</v>
          </cell>
          <cell r="O648" t="str">
            <v>X</v>
          </cell>
          <cell r="P648" t="str">
            <v>X</v>
          </cell>
          <cell r="Q648" t="str">
            <v>X</v>
          </cell>
          <cell r="R648" t="str">
            <v>X</v>
          </cell>
          <cell r="S648" t="str">
            <v>X</v>
          </cell>
          <cell r="T648" t="str">
            <v>X</v>
          </cell>
          <cell r="U648" t="str">
            <v>X</v>
          </cell>
          <cell r="V648" t="str">
            <v>X</v>
          </cell>
          <cell r="W648" t="str">
            <v>X</v>
          </cell>
          <cell r="X648" t="str">
            <v>X</v>
          </cell>
          <cell r="Y648" t="str">
            <v>X</v>
          </cell>
          <cell r="Z648" t="str">
            <v>X</v>
          </cell>
          <cell r="AA648" t="str">
            <v>X</v>
          </cell>
        </row>
        <row r="649">
          <cell r="B649">
            <v>649</v>
          </cell>
          <cell r="C649" t="str">
            <v>SG14</v>
          </cell>
          <cell r="D649">
            <v>649</v>
          </cell>
          <cell r="E649" t="str">
            <v xml:space="preserve">Kofferaufbau in feuerrot (RAL 3000), Rollläden in Hellgrau oder Silber </v>
          </cell>
          <cell r="F649" t="str">
            <v>G</v>
          </cell>
          <cell r="G649" t="str">
            <v>formatiert</v>
          </cell>
          <cell r="K649">
            <v>44855</v>
          </cell>
          <cell r="N649" t="str">
            <v>X</v>
          </cell>
          <cell r="O649" t="str">
            <v>X</v>
          </cell>
          <cell r="P649" t="str">
            <v>X</v>
          </cell>
        </row>
        <row r="650">
          <cell r="B650">
            <v>650</v>
          </cell>
          <cell r="C650" t="str">
            <v>SG14</v>
          </cell>
          <cell r="D650">
            <v>650</v>
          </cell>
          <cell r="E650" t="str">
            <v>Fahrgestell, Kotflügel und Stoßfänger mit serienmäßiger Farbgebung</v>
          </cell>
          <cell r="F650" t="str">
            <v>G</v>
          </cell>
          <cell r="G650" t="str">
            <v>formatiert</v>
          </cell>
          <cell r="K650">
            <v>44855</v>
          </cell>
          <cell r="O650" t="str">
            <v/>
          </cell>
          <cell r="P650" t="str">
            <v/>
          </cell>
          <cell r="Q650" t="str">
            <v>X</v>
          </cell>
          <cell r="R650" t="str">
            <v>X</v>
          </cell>
          <cell r="S650" t="str">
            <v>X</v>
          </cell>
          <cell r="T650" t="str">
            <v>X</v>
          </cell>
          <cell r="U650" t="str">
            <v>X</v>
          </cell>
        </row>
        <row r="651">
          <cell r="B651">
            <v>651</v>
          </cell>
          <cell r="C651" t="str">
            <v>SG14</v>
          </cell>
          <cell r="D651">
            <v>651</v>
          </cell>
          <cell r="E651" t="str">
            <v>Fahrgestell mit serienmäßiger Farbgebung</v>
          </cell>
          <cell r="F651" t="str">
            <v>G</v>
          </cell>
          <cell r="G651" t="str">
            <v>formatiert</v>
          </cell>
          <cell r="K651">
            <v>44855</v>
          </cell>
          <cell r="O651" t="str">
            <v>X</v>
          </cell>
          <cell r="P651" t="str">
            <v>X</v>
          </cell>
          <cell r="Q651" t="str">
            <v/>
          </cell>
          <cell r="R651" t="str">
            <v/>
          </cell>
          <cell r="T651" t="str">
            <v/>
          </cell>
        </row>
        <row r="652">
          <cell r="B652">
            <v>652</v>
          </cell>
          <cell r="C652" t="str">
            <v>SG14</v>
          </cell>
          <cell r="D652">
            <v>652</v>
          </cell>
          <cell r="E652" t="str">
            <v>Kotflügel und Stoßfänger in weiss (RAL 9010)</v>
          </cell>
          <cell r="F652" t="str">
            <v>G</v>
          </cell>
          <cell r="G652" t="str">
            <v>formatiert</v>
          </cell>
          <cell r="K652">
            <v>44855</v>
          </cell>
          <cell r="O652" t="str">
            <v>X</v>
          </cell>
          <cell r="P652" t="str">
            <v>X</v>
          </cell>
          <cell r="Q652" t="str">
            <v/>
          </cell>
          <cell r="R652" t="str">
            <v/>
          </cell>
          <cell r="T652" t="str">
            <v/>
          </cell>
        </row>
        <row r="653">
          <cell r="B653">
            <v>653</v>
          </cell>
          <cell r="C653" t="str">
            <v>SG14</v>
          </cell>
          <cell r="D653">
            <v>653</v>
          </cell>
          <cell r="E653" t="str">
            <v>leer</v>
          </cell>
          <cell r="F653" t="str">
            <v>G</v>
          </cell>
          <cell r="G653" t="str">
            <v>formatiert</v>
          </cell>
          <cell r="K653">
            <v>44855</v>
          </cell>
          <cell r="S653" t="str">
            <v/>
          </cell>
        </row>
        <row r="654">
          <cell r="B654">
            <v>654</v>
          </cell>
          <cell r="C654" t="str">
            <v>SG14</v>
          </cell>
          <cell r="D654">
            <v>654</v>
          </cell>
          <cell r="E654" t="str">
            <v>Frontbeschriftung "FEUERWEHR" in weiß</v>
          </cell>
          <cell r="F654" t="str">
            <v>G</v>
          </cell>
          <cell r="G654" t="str">
            <v>formatiert</v>
          </cell>
          <cell r="K654">
            <v>44855</v>
          </cell>
          <cell r="O654" t="str">
            <v>X</v>
          </cell>
          <cell r="P654" t="str">
            <v>X</v>
          </cell>
          <cell r="Q654" t="str">
            <v>X</v>
          </cell>
          <cell r="R654" t="str">
            <v>X</v>
          </cell>
          <cell r="S654" t="str">
            <v>X</v>
          </cell>
          <cell r="T654" t="str">
            <v>X</v>
          </cell>
          <cell r="U654" t="str">
            <v>X</v>
          </cell>
        </row>
        <row r="655">
          <cell r="B655">
            <v>655</v>
          </cell>
          <cell r="C655" t="str">
            <v>SG14</v>
          </cell>
          <cell r="D655">
            <v>655</v>
          </cell>
          <cell r="E655" t="str">
            <v>seitliche Beschriftung "FEUERWEHR" in weiß und Telefonsymbol mit "112"</v>
          </cell>
          <cell r="F655" t="str">
            <v>G</v>
          </cell>
          <cell r="G655" t="str">
            <v>formatiert</v>
          </cell>
          <cell r="K655">
            <v>44855</v>
          </cell>
          <cell r="O655" t="str">
            <v>X</v>
          </cell>
          <cell r="P655" t="str">
            <v>X</v>
          </cell>
          <cell r="Q655" t="str">
            <v>X</v>
          </cell>
          <cell r="R655" t="str">
            <v>X</v>
          </cell>
          <cell r="S655" t="str">
            <v>X</v>
          </cell>
          <cell r="T655" t="str">
            <v>X</v>
          </cell>
          <cell r="U655" t="str">
            <v>X</v>
          </cell>
        </row>
        <row r="656">
          <cell r="B656">
            <v>656</v>
          </cell>
          <cell r="C656" t="str">
            <v>SG14</v>
          </cell>
          <cell r="D656">
            <v>656</v>
          </cell>
          <cell r="E656" t="str">
            <v>Funkkenner an Front und Heck in weiß</v>
          </cell>
          <cell r="F656" t="str">
            <v>G</v>
          </cell>
          <cell r="G656" t="str">
            <v>formatiert</v>
          </cell>
          <cell r="K656">
            <v>44855</v>
          </cell>
          <cell r="O656" t="str">
            <v>X</v>
          </cell>
          <cell r="P656" t="str">
            <v>X</v>
          </cell>
          <cell r="Q656" t="str">
            <v/>
          </cell>
          <cell r="R656" t="str">
            <v/>
          </cell>
          <cell r="S656" t="str">
            <v/>
          </cell>
          <cell r="T656" t="str">
            <v/>
          </cell>
        </row>
        <row r="657">
          <cell r="B657">
            <v>657</v>
          </cell>
          <cell r="C657" t="str">
            <v>SG14</v>
          </cell>
          <cell r="D657">
            <v>657</v>
          </cell>
          <cell r="E657" t="str">
            <v>Dachkennzeichnung mit KFZ-Kennzeichen nach DIN 14035</v>
          </cell>
          <cell r="F657" t="str">
            <v>G</v>
          </cell>
          <cell r="G657" t="str">
            <v>formatiert</v>
          </cell>
          <cell r="K657">
            <v>44855</v>
          </cell>
          <cell r="O657" t="str">
            <v/>
          </cell>
          <cell r="P657" t="str">
            <v/>
          </cell>
          <cell r="Q657" t="str">
            <v>X</v>
          </cell>
          <cell r="R657" t="str">
            <v>X</v>
          </cell>
          <cell r="S657" t="str">
            <v>X</v>
          </cell>
          <cell r="T657" t="str">
            <v>X</v>
          </cell>
          <cell r="U657" t="str">
            <v>X</v>
          </cell>
        </row>
        <row r="658">
          <cell r="B658">
            <v>658</v>
          </cell>
          <cell r="C658" t="str">
            <v>SG14</v>
          </cell>
          <cell r="D658">
            <v>658</v>
          </cell>
          <cell r="E658" t="str">
            <v xml:space="preserve">Beklebung von beizustellenden Wappen auf Fahrer- und Beifahrertür mit Beschriftung "Feuerwehr ..." </v>
          </cell>
          <cell r="F658" t="str">
            <v>G</v>
          </cell>
          <cell r="G658" t="str">
            <v>formatiert</v>
          </cell>
          <cell r="K658">
            <v>44855</v>
          </cell>
          <cell r="O658" t="str">
            <v>X</v>
          </cell>
          <cell r="P658" t="str">
            <v>X</v>
          </cell>
          <cell r="Q658" t="str">
            <v/>
          </cell>
          <cell r="R658" t="str">
            <v/>
          </cell>
          <cell r="S658" t="str">
            <v/>
          </cell>
          <cell r="T658" t="str">
            <v/>
          </cell>
        </row>
        <row r="659">
          <cell r="B659">
            <v>659</v>
          </cell>
          <cell r="C659" t="str">
            <v>SG14</v>
          </cell>
          <cell r="D659">
            <v>659</v>
          </cell>
          <cell r="E659" t="str">
            <v>seitlich retroreflektierende Konturmarkierung entsprechend ECE-R 104 in Weiß</v>
          </cell>
          <cell r="F659" t="str">
            <v>G</v>
          </cell>
          <cell r="G659" t="str">
            <v>formatiert</v>
          </cell>
          <cell r="K659">
            <v>44855</v>
          </cell>
          <cell r="O659" t="str">
            <v/>
          </cell>
          <cell r="P659" t="str">
            <v/>
          </cell>
          <cell r="Q659" t="str">
            <v/>
          </cell>
          <cell r="R659" t="str">
            <v/>
          </cell>
          <cell r="T659" t="str">
            <v/>
          </cell>
        </row>
        <row r="660">
          <cell r="B660">
            <v>660</v>
          </cell>
          <cell r="C660" t="str">
            <v>SG14</v>
          </cell>
          <cell r="D660">
            <v>660</v>
          </cell>
          <cell r="E660" t="str">
            <v xml:space="preserve">retroreflektierende Konturmarkierung entsprechend ECE-R 104
an den Fahrzeugseiten in weiß und am Fahrzeugheck in rot </v>
          </cell>
          <cell r="F660" t="str">
            <v>G</v>
          </cell>
          <cell r="G660" t="str">
            <v>formatiert</v>
          </cell>
          <cell r="K660">
            <v>44855</v>
          </cell>
          <cell r="O660" t="str">
            <v>X</v>
          </cell>
          <cell r="P660" t="str">
            <v>X</v>
          </cell>
          <cell r="Q660" t="str">
            <v>X</v>
          </cell>
          <cell r="R660" t="str">
            <v>X</v>
          </cell>
          <cell r="S660" t="str">
            <v>X</v>
          </cell>
          <cell r="T660" t="str">
            <v>X</v>
          </cell>
          <cell r="U660" t="str">
            <v>X</v>
          </cell>
        </row>
        <row r="661">
          <cell r="B661">
            <v>661</v>
          </cell>
          <cell r="C661" t="str">
            <v>SG14</v>
          </cell>
          <cell r="D661">
            <v>661</v>
          </cell>
          <cell r="E661" t="str">
            <v xml:space="preserve">retroreflektierende Konturmarkierung entsprechend ECE-R 104
an den Fahrzeugseiten in gelb und am Fahrzeugheck in gelb </v>
          </cell>
          <cell r="F661" t="str">
            <v>G</v>
          </cell>
          <cell r="G661" t="str">
            <v>formatiert</v>
          </cell>
          <cell r="K661">
            <v>44855</v>
          </cell>
          <cell r="O661" t="str">
            <v/>
          </cell>
          <cell r="P661" t="str">
            <v/>
          </cell>
          <cell r="Q661" t="str">
            <v/>
          </cell>
          <cell r="R661" t="str">
            <v/>
          </cell>
          <cell r="S661" t="str">
            <v/>
          </cell>
          <cell r="T661" t="str">
            <v/>
          </cell>
        </row>
        <row r="662">
          <cell r="B662">
            <v>662</v>
          </cell>
          <cell r="C662" t="str">
            <v>SG14</v>
          </cell>
          <cell r="D662">
            <v>662</v>
          </cell>
          <cell r="E662" t="str">
            <v>Rollläden in anthrazit (dunkelgrau) entfallen!!!</v>
          </cell>
          <cell r="F662" t="str">
            <v>G</v>
          </cell>
          <cell r="G662" t="str">
            <v>formatiert</v>
          </cell>
          <cell r="K662">
            <v>44855</v>
          </cell>
          <cell r="O662" t="str">
            <v/>
          </cell>
          <cell r="P662" t="str">
            <v/>
          </cell>
          <cell r="Q662" t="str">
            <v/>
          </cell>
          <cell r="R662" t="str">
            <v/>
          </cell>
          <cell r="T662" t="str">
            <v/>
          </cell>
        </row>
        <row r="663">
          <cell r="B663">
            <v>663</v>
          </cell>
          <cell r="C663" t="str">
            <v>SG14</v>
          </cell>
          <cell r="D663">
            <v>663</v>
          </cell>
          <cell r="E663" t="str">
            <v>Heckwarnmarkierung nach DIN 14502-3, vollflächig retroreflektierend in gelb-rot nach Regelung Land Brandenburg "Kennzeichnung von Feuerwehrfahrzeugen"</v>
          </cell>
          <cell r="F663" t="str">
            <v>G</v>
          </cell>
          <cell r="G663" t="str">
            <v>formatiert</v>
          </cell>
          <cell r="K663">
            <v>44855</v>
          </cell>
          <cell r="O663" t="str">
            <v>X</v>
          </cell>
          <cell r="P663" t="str">
            <v>X</v>
          </cell>
          <cell r="Q663" t="str">
            <v>X</v>
          </cell>
          <cell r="R663" t="str">
            <v>X</v>
          </cell>
          <cell r="S663" t="str">
            <v>X</v>
          </cell>
          <cell r="T663" t="str">
            <v>X</v>
          </cell>
          <cell r="U663" t="str">
            <v>X</v>
          </cell>
        </row>
        <row r="664">
          <cell r="B664">
            <v>664</v>
          </cell>
          <cell r="C664" t="str">
            <v>SG14</v>
          </cell>
          <cell r="D664">
            <v>664</v>
          </cell>
          <cell r="E664" t="str">
            <v>Funkrufname und KFZ-Kennzeichen sind als gut lesbares Schild im Sichtbereich für Fahrer und Beifahrer anzubringen</v>
          </cell>
          <cell r="F664" t="str">
            <v>G</v>
          </cell>
          <cell r="G664" t="str">
            <v>formatiert</v>
          </cell>
          <cell r="K664">
            <v>44855</v>
          </cell>
          <cell r="O664" t="str">
            <v/>
          </cell>
          <cell r="P664" t="str">
            <v/>
          </cell>
          <cell r="Q664" t="str">
            <v>X</v>
          </cell>
          <cell r="R664" t="str">
            <v>X</v>
          </cell>
          <cell r="S664" t="str">
            <v>X</v>
          </cell>
          <cell r="T664" t="str">
            <v>X</v>
          </cell>
          <cell r="U664" t="str">
            <v>X</v>
          </cell>
        </row>
        <row r="665">
          <cell r="B665">
            <v>665</v>
          </cell>
          <cell r="C665" t="str">
            <v>SG14</v>
          </cell>
          <cell r="D665">
            <v>665</v>
          </cell>
          <cell r="E665" t="str">
            <v xml:space="preserve">dauerhafte Reifendruckangabe auf den Radkästen für Vorder- und Hinterachse </v>
          </cell>
          <cell r="F665" t="str">
            <v>G</v>
          </cell>
          <cell r="G665" t="str">
            <v>formatiert</v>
          </cell>
          <cell r="K665">
            <v>44855</v>
          </cell>
          <cell r="O665" t="str">
            <v>X</v>
          </cell>
          <cell r="P665" t="str">
            <v>X</v>
          </cell>
          <cell r="Q665" t="str">
            <v>X</v>
          </cell>
          <cell r="R665" t="str">
            <v>X</v>
          </cell>
          <cell r="S665" t="str">
            <v>X</v>
          </cell>
          <cell r="T665" t="str">
            <v>X</v>
          </cell>
          <cell r="U665" t="str">
            <v>X</v>
          </cell>
        </row>
        <row r="666">
          <cell r="B666">
            <v>666</v>
          </cell>
          <cell r="C666" t="str">
            <v>SG14</v>
          </cell>
          <cell r="D666">
            <v>667</v>
          </cell>
          <cell r="E666" t="str">
            <v>Die tatsächlichen Abmessungen des Fahrzeugs (Länge, Höhe und Breite inkl. Spiegel sowie zul. Gesamtmasse) sind im Sichtbereich des Fahrers anzubringen.</v>
          </cell>
          <cell r="F666" t="str">
            <v>G</v>
          </cell>
          <cell r="G666" t="str">
            <v>formatiert</v>
          </cell>
          <cell r="K666">
            <v>44855</v>
          </cell>
          <cell r="O666" t="str">
            <v>X</v>
          </cell>
          <cell r="P666" t="str">
            <v>X</v>
          </cell>
          <cell r="Q666" t="str">
            <v>X</v>
          </cell>
          <cell r="R666" t="str">
            <v>X</v>
          </cell>
          <cell r="S666" t="str">
            <v>X</v>
          </cell>
          <cell r="T666" t="str">
            <v>X</v>
          </cell>
          <cell r="U666" t="str">
            <v>X</v>
          </cell>
        </row>
        <row r="667">
          <cell r="B667">
            <v>667</v>
          </cell>
          <cell r="C667" t="str">
            <v>SG14</v>
          </cell>
          <cell r="D667">
            <v>668</v>
          </cell>
          <cell r="E667" t="str">
            <v xml:space="preserve">Der Auftraggeber kann beim Abruf mit dem Auftragnehmer eine abweichende Farbauswahl vereinbaren:
- Fahrgestell in RAL 9010 mit Folienbeklebung
- Kofferaufbau in RAL 9010 bzw. eloxiert mit Folienbeklebung
- Beschriftung in gelb
- Konturbeklebung in gelb
- Heckwarnmarkierung in Weiß/rot </v>
          </cell>
          <cell r="F667" t="str">
            <v>I</v>
          </cell>
          <cell r="G667" t="str">
            <v>formatiert</v>
          </cell>
          <cell r="K667">
            <v>44986</v>
          </cell>
          <cell r="S667" t="str">
            <v>X</v>
          </cell>
          <cell r="T667" t="str">
            <v>X</v>
          </cell>
          <cell r="U667" t="str">
            <v>X</v>
          </cell>
        </row>
        <row r="668">
          <cell r="B668">
            <v>668</v>
          </cell>
          <cell r="C668" t="str">
            <v>SG8</v>
          </cell>
          <cell r="F668" t="str">
            <v>X</v>
          </cell>
          <cell r="K668">
            <v>44855</v>
          </cell>
          <cell r="N668" t="str">
            <v>X</v>
          </cell>
          <cell r="O668" t="str">
            <v>X</v>
          </cell>
          <cell r="P668" t="str">
            <v>X</v>
          </cell>
          <cell r="Q668" t="str">
            <v>L8</v>
          </cell>
          <cell r="R668" t="str">
            <v>L8</v>
          </cell>
          <cell r="S668" t="str">
            <v>L8</v>
          </cell>
          <cell r="T668" t="str">
            <v>L8</v>
          </cell>
          <cell r="U668" t="str">
            <v>L8</v>
          </cell>
          <cell r="V668" t="str">
            <v>L8</v>
          </cell>
          <cell r="W668" t="str">
            <v>L8</v>
          </cell>
          <cell r="X668" t="str">
            <v>L8</v>
          </cell>
          <cell r="Y668" t="str">
            <v>L8</v>
          </cell>
          <cell r="Z668" t="str">
            <v>L8</v>
          </cell>
          <cell r="AA668" t="str">
            <v>L8</v>
          </cell>
        </row>
        <row r="669">
          <cell r="B669">
            <v>669</v>
          </cell>
          <cell r="C669" t="str">
            <v>SG14</v>
          </cell>
          <cell r="D669" t="str">
            <v>0!9</v>
          </cell>
          <cell r="E669" t="str">
            <v>Die mit einem "G" gekennzeichneten Grundanforderungen der Gruppe 9 müssen vollständig erfüllt werden.</v>
          </cell>
          <cell r="F669" t="str">
            <v>X</v>
          </cell>
          <cell r="G669" t="str">
            <v>Werden voll erfüllt:</v>
          </cell>
          <cell r="H669" t="str">
            <v>?</v>
          </cell>
          <cell r="K669">
            <v>44855</v>
          </cell>
          <cell r="N669" t="str">
            <v>X</v>
          </cell>
          <cell r="O669" t="str">
            <v>X</v>
          </cell>
          <cell r="P669" t="str">
            <v>X</v>
          </cell>
          <cell r="Q669" t="str">
            <v>!</v>
          </cell>
          <cell r="R669" t="str">
            <v>!</v>
          </cell>
          <cell r="S669" t="str">
            <v>!</v>
          </cell>
          <cell r="T669" t="str">
            <v>!</v>
          </cell>
          <cell r="U669" t="str">
            <v>!</v>
          </cell>
          <cell r="V669" t="str">
            <v>!</v>
          </cell>
          <cell r="W669" t="str">
            <v>!</v>
          </cell>
          <cell r="X669" t="str">
            <v>!</v>
          </cell>
          <cell r="Y669" t="str">
            <v>!</v>
          </cell>
          <cell r="Z669" t="str">
            <v>!</v>
          </cell>
          <cell r="AA669" t="str">
            <v>!</v>
          </cell>
        </row>
        <row r="670">
          <cell r="B670">
            <v>670</v>
          </cell>
          <cell r="C670" t="str">
            <v>SG8</v>
          </cell>
          <cell r="F670" t="str">
            <v>X</v>
          </cell>
          <cell r="K670">
            <v>44855</v>
          </cell>
          <cell r="N670" t="str">
            <v>X</v>
          </cell>
          <cell r="O670" t="str">
            <v>X</v>
          </cell>
          <cell r="P670" t="str">
            <v>X</v>
          </cell>
          <cell r="Q670" t="str">
            <v>L8</v>
          </cell>
          <cell r="R670" t="str">
            <v>L8</v>
          </cell>
          <cell r="S670" t="str">
            <v>L8</v>
          </cell>
          <cell r="T670" t="str">
            <v>L8</v>
          </cell>
          <cell r="U670" t="str">
            <v>L8</v>
          </cell>
          <cell r="V670" t="str">
            <v>L8</v>
          </cell>
          <cell r="W670" t="str">
            <v>L8</v>
          </cell>
          <cell r="X670" t="str">
            <v>L8</v>
          </cell>
          <cell r="Y670" t="str">
            <v>L8</v>
          </cell>
          <cell r="Z670" t="str">
            <v>L8</v>
          </cell>
          <cell r="AA670" t="str">
            <v>L8</v>
          </cell>
        </row>
        <row r="671">
          <cell r="B671">
            <v>671</v>
          </cell>
          <cell r="C671" t="str">
            <v>SG14</v>
          </cell>
          <cell r="D671" t="str">
            <v>10.</v>
          </cell>
          <cell r="E671" t="str">
            <v>Beladung</v>
          </cell>
          <cell r="F671" t="str">
            <v>X</v>
          </cell>
          <cell r="K671">
            <v>44855</v>
          </cell>
          <cell r="O671" t="str">
            <v>X</v>
          </cell>
          <cell r="P671" t="str">
            <v>X</v>
          </cell>
          <cell r="Q671" t="str">
            <v>Ü14</v>
          </cell>
          <cell r="R671" t="str">
            <v>Ü14</v>
          </cell>
          <cell r="S671" t="str">
            <v>Ü14</v>
          </cell>
          <cell r="T671" t="str">
            <v>Ü14</v>
          </cell>
          <cell r="U671" t="str">
            <v>Ü14</v>
          </cell>
        </row>
        <row r="672">
          <cell r="B672">
            <v>672</v>
          </cell>
          <cell r="C672" t="str">
            <v>SG12</v>
          </cell>
          <cell r="D672" t="str">
            <v>10.0</v>
          </cell>
          <cell r="E672" t="str">
            <v>Allgemein</v>
          </cell>
          <cell r="F672" t="str">
            <v>X</v>
          </cell>
          <cell r="K672">
            <v>44855</v>
          </cell>
          <cell r="O672" t="str">
            <v>X</v>
          </cell>
          <cell r="P672" t="str">
            <v>X</v>
          </cell>
          <cell r="Q672" t="str">
            <v>Ü12</v>
          </cell>
          <cell r="R672" t="str">
            <v>Ü12</v>
          </cell>
          <cell r="S672" t="str">
            <v>Ü12</v>
          </cell>
          <cell r="T672" t="str">
            <v>Ü12</v>
          </cell>
          <cell r="U672" t="str">
            <v>Ü12</v>
          </cell>
        </row>
        <row r="673">
          <cell r="B673">
            <v>673</v>
          </cell>
          <cell r="C673" t="str">
            <v>SG14</v>
          </cell>
          <cell r="D673">
            <v>673</v>
          </cell>
          <cell r="E673" t="str">
            <v>Die gesamte Beladung der Anlage 1 (tragbare Leitern ausgenommen) ist korrosions- und witterungsgeschützt zu lagern.</v>
          </cell>
          <cell r="F673" t="str">
            <v>G</v>
          </cell>
          <cell r="G673" t="str">
            <v>formatiert</v>
          </cell>
          <cell r="K673">
            <v>44855</v>
          </cell>
          <cell r="O673" t="str">
            <v/>
          </cell>
          <cell r="P673" t="str">
            <v>X</v>
          </cell>
          <cell r="Q673" t="str">
            <v>X</v>
          </cell>
          <cell r="R673" t="str">
            <v>X</v>
          </cell>
          <cell r="S673" t="str">
            <v>X</v>
          </cell>
          <cell r="T673" t="str">
            <v>X</v>
          </cell>
          <cell r="U673" t="str">
            <v>X</v>
          </cell>
        </row>
        <row r="674">
          <cell r="B674">
            <v>674</v>
          </cell>
          <cell r="C674" t="str">
            <v>SG14</v>
          </cell>
          <cell r="D674">
            <v>674</v>
          </cell>
          <cell r="E674" t="str">
            <v>Die gesamte Beladung aus Los 2 ist korrosions- und witterungsgeschützt im Aufbau oder Mannschaftsraum zu lagern.</v>
          </cell>
          <cell r="F674" t="str">
            <v>G</v>
          </cell>
          <cell r="G674" t="str">
            <v>formatiert</v>
          </cell>
          <cell r="K674">
            <v>44855</v>
          </cell>
          <cell r="O674" t="str">
            <v>X</v>
          </cell>
          <cell r="P674" t="str">
            <v/>
          </cell>
          <cell r="Q674" t="str">
            <v/>
          </cell>
          <cell r="R674" t="str">
            <v/>
          </cell>
          <cell r="S674" t="str">
            <v/>
          </cell>
          <cell r="T674" t="str">
            <v/>
          </cell>
        </row>
        <row r="675">
          <cell r="B675">
            <v>675</v>
          </cell>
          <cell r="C675" t="str">
            <v>SG14</v>
          </cell>
          <cell r="D675">
            <v>675</v>
          </cell>
          <cell r="E675" t="str">
            <v>Die gesamte Beladung der Anlage 1 ist ergonomisch, einsatztaktisch sinnvoll und in logischen Gruppen zu lagern.</v>
          </cell>
          <cell r="F675" t="str">
            <v>G</v>
          </cell>
          <cell r="G675" t="str">
            <v>formatiert</v>
          </cell>
          <cell r="K675">
            <v>44855</v>
          </cell>
          <cell r="O675" t="str">
            <v>X</v>
          </cell>
          <cell r="P675" t="str">
            <v>X</v>
          </cell>
          <cell r="Q675" t="str">
            <v>X</v>
          </cell>
          <cell r="R675" t="str">
            <v>X</v>
          </cell>
          <cell r="S675" t="str">
            <v>X</v>
          </cell>
          <cell r="T675" t="str">
            <v>X</v>
          </cell>
          <cell r="U675" t="str">
            <v>X</v>
          </cell>
        </row>
        <row r="676">
          <cell r="B676">
            <v>676</v>
          </cell>
          <cell r="C676" t="str">
            <v>SG14</v>
          </cell>
          <cell r="D676">
            <v>676</v>
          </cell>
          <cell r="E676" t="str">
            <v>Für alle Artikel der Anlage 1 mit dem Hinweis "Datenblatt!" sind die jeweiligen Artikelbeschreibungen beizufügen.</v>
          </cell>
          <cell r="F676" t="str">
            <v>G</v>
          </cell>
          <cell r="G676" t="str">
            <v>formatiert</v>
          </cell>
          <cell r="K676">
            <v>44855</v>
          </cell>
          <cell r="O676" t="str">
            <v/>
          </cell>
          <cell r="P676" t="str">
            <v/>
          </cell>
          <cell r="Q676" t="str">
            <v>X</v>
          </cell>
          <cell r="R676" t="str">
            <v>X</v>
          </cell>
          <cell r="S676" t="str">
            <v>X</v>
          </cell>
          <cell r="T676" t="str">
            <v>X</v>
          </cell>
          <cell r="U676" t="str">
            <v>X</v>
          </cell>
        </row>
        <row r="677">
          <cell r="B677">
            <v>677</v>
          </cell>
          <cell r="C677" t="str">
            <v>SG14</v>
          </cell>
          <cell r="D677">
            <v>677</v>
          </cell>
          <cell r="E677" t="str">
            <v xml:space="preserve">Für jeden Artikel der Anlage 1 mit einem Akku ist im Fahrzeug ein Ladeanschluss zu montieren.   </v>
          </cell>
          <cell r="F677" t="str">
            <v>G</v>
          </cell>
          <cell r="G677" t="str">
            <v>formatiert</v>
          </cell>
          <cell r="K677">
            <v>44855</v>
          </cell>
          <cell r="O677" t="str">
            <v/>
          </cell>
          <cell r="P677" t="str">
            <v>X</v>
          </cell>
          <cell r="Q677" t="str">
            <v/>
          </cell>
          <cell r="R677" t="str">
            <v/>
          </cell>
          <cell r="S677" t="str">
            <v/>
          </cell>
          <cell r="T677" t="str">
            <v/>
          </cell>
        </row>
        <row r="678">
          <cell r="B678">
            <v>678</v>
          </cell>
          <cell r="C678" t="str">
            <v>SG14</v>
          </cell>
          <cell r="D678">
            <v>678</v>
          </cell>
          <cell r="E678" t="str">
            <v>Alle Bedienungsanleitungen für die in Anlage 1 geforderten Beladung sind in deutscher Sprache.</v>
          </cell>
          <cell r="F678" t="str">
            <v>G</v>
          </cell>
          <cell r="G678" t="str">
            <v>formatiert</v>
          </cell>
          <cell r="K678">
            <v>44855</v>
          </cell>
          <cell r="N678" t="str">
            <v>X</v>
          </cell>
          <cell r="O678" t="str">
            <v/>
          </cell>
          <cell r="P678" t="str">
            <v/>
          </cell>
          <cell r="Q678" t="str">
            <v>X</v>
          </cell>
          <cell r="R678" t="str">
            <v>X</v>
          </cell>
          <cell r="S678" t="str">
            <v>X</v>
          </cell>
          <cell r="T678" t="str">
            <v>X</v>
          </cell>
          <cell r="U678" t="str">
            <v>X</v>
          </cell>
        </row>
        <row r="679">
          <cell r="B679">
            <v>679</v>
          </cell>
          <cell r="C679" t="str">
            <v>SG14</v>
          </cell>
          <cell r="D679">
            <v>679</v>
          </cell>
          <cell r="E679" t="str">
            <v>Die in der Anlage 1 benannten Anforderungen in Bezug auf Lagerungsart bzw. -ort einzelner Artikel sind einzuhalten.</v>
          </cell>
          <cell r="F679" t="str">
            <v>G</v>
          </cell>
          <cell r="G679" t="str">
            <v>formatiert</v>
          </cell>
          <cell r="K679">
            <v>44855</v>
          </cell>
          <cell r="N679" t="str">
            <v>X</v>
          </cell>
          <cell r="O679" t="str">
            <v/>
          </cell>
          <cell r="P679" t="str">
            <v/>
          </cell>
          <cell r="Q679" t="str">
            <v>X</v>
          </cell>
          <cell r="R679" t="str">
            <v>X</v>
          </cell>
          <cell r="S679" t="str">
            <v>X</v>
          </cell>
          <cell r="T679" t="str">
            <v>X</v>
          </cell>
          <cell r="U679" t="str">
            <v>X</v>
          </cell>
        </row>
        <row r="680">
          <cell r="B680">
            <v>680</v>
          </cell>
          <cell r="C680" t="str">
            <v>SG14</v>
          </cell>
          <cell r="D680">
            <v>680</v>
          </cell>
          <cell r="E680" t="str">
            <v>Zur Lärmminderung sind alle metallischen Artikel der Beladeliste bei metallischen Lagerungen durch geeignete Maßnahmen (Gummi, Kunststoff) akustisch zu entkoppeln.</v>
          </cell>
          <cell r="F680" t="str">
            <v>G</v>
          </cell>
          <cell r="G680" t="str">
            <v>formatiert</v>
          </cell>
          <cell r="K680">
            <v>44855</v>
          </cell>
          <cell r="N680" t="str">
            <v>X</v>
          </cell>
          <cell r="O680" t="str">
            <v/>
          </cell>
          <cell r="P680" t="str">
            <v/>
          </cell>
          <cell r="Q680" t="str">
            <v>X</v>
          </cell>
          <cell r="R680" t="str">
            <v>X</v>
          </cell>
          <cell r="S680" t="str">
            <v>X</v>
          </cell>
          <cell r="T680" t="str">
            <v>X</v>
          </cell>
          <cell r="U680" t="str">
            <v>X</v>
          </cell>
        </row>
        <row r="681">
          <cell r="B681">
            <v>681</v>
          </cell>
          <cell r="C681" t="str">
            <v>SG14</v>
          </cell>
          <cell r="D681">
            <v>681</v>
          </cell>
          <cell r="E681" t="str">
            <v>Die persönliche Schutzausrüstung ist zusammen mit dem entnehmbaren Behälter der Kettensäge zu verlasten.</v>
          </cell>
          <cell r="F681" t="str">
            <v>G</v>
          </cell>
          <cell r="G681" t="str">
            <v>formatiert</v>
          </cell>
          <cell r="K681">
            <v>44855</v>
          </cell>
          <cell r="O681" t="str">
            <v/>
          </cell>
          <cell r="P681" t="str">
            <v/>
          </cell>
          <cell r="Q681" t="str">
            <v>X</v>
          </cell>
          <cell r="R681" t="str">
            <v>X</v>
          </cell>
          <cell r="S681" t="str">
            <v>X</v>
          </cell>
          <cell r="T681" t="str">
            <v>X</v>
          </cell>
          <cell r="U681" t="str">
            <v>X</v>
          </cell>
        </row>
        <row r="682">
          <cell r="B682">
            <v>682</v>
          </cell>
          <cell r="C682" t="str">
            <v>SG14</v>
          </cell>
          <cell r="D682">
            <v>682</v>
          </cell>
          <cell r="E682" t="str">
            <v>Die Beladung zur Vegetationsbrandbekämpfung (D-Schläuche, D-Strahlrohre, C-DCD Verteiler) ist gemeinsam in einem Aluminium-Tragecontainer mit Klappgriffen zu verlasten.</v>
          </cell>
          <cell r="F682" t="str">
            <v>G</v>
          </cell>
          <cell r="G682" t="str">
            <v>formatiert</v>
          </cell>
          <cell r="K682">
            <v>44855</v>
          </cell>
          <cell r="O682" t="str">
            <v/>
          </cell>
          <cell r="P682" t="str">
            <v/>
          </cell>
          <cell r="Q682" t="str">
            <v>X</v>
          </cell>
          <cell r="R682" t="str">
            <v>X</v>
          </cell>
          <cell r="S682" t="str">
            <v>X</v>
          </cell>
          <cell r="T682" t="str">
            <v>X</v>
          </cell>
        </row>
        <row r="683">
          <cell r="B683">
            <v>683</v>
          </cell>
          <cell r="C683" t="str">
            <v>SG14</v>
          </cell>
          <cell r="D683">
            <v>683</v>
          </cell>
          <cell r="E683" t="str">
            <v>Kann die Beladung zur Vegetationsbrandbekämpfung (D-Schläuche, D-Strahlrohre, C-DCD Verteiler) gemeinsam in einem Aluminium-Tragekorb verlastet werden?
Nein = 0 Punkte
Ja = 100 Punkte</v>
          </cell>
          <cell r="F683" t="str">
            <v>G</v>
          </cell>
          <cell r="G683" t="str">
            <v>formatiert</v>
          </cell>
          <cell r="K683">
            <v>44855</v>
          </cell>
          <cell r="O683" t="str">
            <v/>
          </cell>
          <cell r="P683" t="str">
            <v>X</v>
          </cell>
          <cell r="Q683" t="str">
            <v/>
          </cell>
          <cell r="R683" t="str">
            <v/>
          </cell>
          <cell r="S683" t="str">
            <v/>
          </cell>
          <cell r="T683" t="str">
            <v/>
          </cell>
        </row>
        <row r="684">
          <cell r="B684">
            <v>684</v>
          </cell>
          <cell r="C684" t="str">
            <v>SG14</v>
          </cell>
          <cell r="D684">
            <v>684</v>
          </cell>
          <cell r="E684" t="str">
            <v>Die vollständige Verlastung der optionalen Beladung aus der Anlage 1 ist unter Einhaltung der zulässigen Gesamtmasse möglich?
Nein = 0 Punkte
Ja = 300 Punkte</v>
          </cell>
          <cell r="F684" t="str">
            <v>G</v>
          </cell>
          <cell r="G684" t="str">
            <v>formatiert</v>
          </cell>
          <cell r="K684">
            <v>44855</v>
          </cell>
          <cell r="O684" t="str">
            <v/>
          </cell>
          <cell r="P684" t="str">
            <v>X</v>
          </cell>
          <cell r="Q684" t="str">
            <v/>
          </cell>
          <cell r="R684" t="str">
            <v/>
          </cell>
          <cell r="S684" t="str">
            <v/>
          </cell>
          <cell r="T684" t="str">
            <v/>
          </cell>
        </row>
        <row r="685">
          <cell r="B685">
            <v>685</v>
          </cell>
          <cell r="C685" t="str">
            <v>SG12</v>
          </cell>
          <cell r="D685" t="str">
            <v>10.1</v>
          </cell>
          <cell r="E685" t="str">
            <v>Schutzkleidung und Schutzgerät</v>
          </cell>
          <cell r="F685" t="str">
            <v>X</v>
          </cell>
          <cell r="K685">
            <v>44855</v>
          </cell>
          <cell r="O685" t="str">
            <v>X</v>
          </cell>
          <cell r="P685" t="str">
            <v>X</v>
          </cell>
          <cell r="Q685" t="str">
            <v>Ü12</v>
          </cell>
          <cell r="R685" t="str">
            <v>Ü12</v>
          </cell>
          <cell r="S685" t="str">
            <v>Ü12</v>
          </cell>
          <cell r="T685" t="str">
            <v>Ü12</v>
          </cell>
          <cell r="U685" t="str">
            <v>Ü12</v>
          </cell>
        </row>
        <row r="686">
          <cell r="B686">
            <v>686</v>
          </cell>
          <cell r="C686" t="str">
            <v>SG14</v>
          </cell>
          <cell r="D686">
            <v>687</v>
          </cell>
          <cell r="E686" t="str">
            <v>Die Warnkleidung (Westen) sind in der Kabine zu verlasten:
- 1x Fahrerseite
- 2x Beifahrerseite</v>
          </cell>
          <cell r="F686" t="str">
            <v>G</v>
          </cell>
          <cell r="G686" t="str">
            <v>formatiert</v>
          </cell>
          <cell r="K686">
            <v>45005</v>
          </cell>
          <cell r="O686" t="str">
            <v>X</v>
          </cell>
          <cell r="P686" t="str">
            <v/>
          </cell>
          <cell r="Q686" t="str">
            <v/>
          </cell>
          <cell r="R686" t="str">
            <v/>
          </cell>
          <cell r="S686" t="str">
            <v/>
          </cell>
          <cell r="T686" t="str">
            <v/>
          </cell>
          <cell r="U686" t="str">
            <v>X</v>
          </cell>
        </row>
        <row r="687">
          <cell r="B687">
            <v>687</v>
          </cell>
          <cell r="C687" t="str">
            <v>SG14</v>
          </cell>
          <cell r="D687">
            <v>688</v>
          </cell>
          <cell r="E687" t="str">
            <v>Die Warnkleidung (Westen) sind in der Kabine zu verlasten:
- 1x Fahrerseite
- 1x Beifahrerseite
- 4x Mannschaftsraum (MR)</v>
          </cell>
          <cell r="F687" t="str">
            <v>G</v>
          </cell>
          <cell r="G687" t="str">
            <v>formatiert</v>
          </cell>
          <cell r="K687">
            <v>44855</v>
          </cell>
          <cell r="O687" t="str">
            <v>X</v>
          </cell>
          <cell r="P687" t="str">
            <v/>
          </cell>
          <cell r="Q687" t="str">
            <v/>
          </cell>
          <cell r="R687" t="str">
            <v/>
          </cell>
          <cell r="S687" t="str">
            <v/>
          </cell>
          <cell r="T687" t="str">
            <v/>
          </cell>
        </row>
        <row r="688">
          <cell r="B688">
            <v>688</v>
          </cell>
          <cell r="C688" t="str">
            <v>SG14</v>
          </cell>
          <cell r="D688">
            <v>688</v>
          </cell>
          <cell r="E688" t="str">
            <v>Die Warnkleidung (Westen) sind in der Kabine zu verlasten:
- 1x Fahrerseite
- 1x Beifahrerseite
- 7x Mannschaftsraum</v>
          </cell>
          <cell r="F688" t="str">
            <v>G</v>
          </cell>
          <cell r="G688" t="str">
            <v>formatiert</v>
          </cell>
          <cell r="K688">
            <v>44855</v>
          </cell>
          <cell r="O688" t="str">
            <v/>
          </cell>
          <cell r="P688" t="str">
            <v>X</v>
          </cell>
          <cell r="Q688" t="str">
            <v>X</v>
          </cell>
          <cell r="R688" t="str">
            <v>X</v>
          </cell>
          <cell r="S688" t="str">
            <v>X</v>
          </cell>
          <cell r="T688" t="str">
            <v>X</v>
          </cell>
        </row>
        <row r="689">
          <cell r="B689">
            <v>689</v>
          </cell>
          <cell r="C689" t="str">
            <v>SG14</v>
          </cell>
          <cell r="D689">
            <v>689</v>
          </cell>
          <cell r="E689" t="str">
            <v>Die Filtergeräte mit Haube sind im MR zu lagern.</v>
          </cell>
          <cell r="F689" t="str">
            <v>G</v>
          </cell>
          <cell r="G689" t="str">
            <v>formatiert</v>
          </cell>
          <cell r="K689">
            <v>44855</v>
          </cell>
          <cell r="O689" t="str">
            <v/>
          </cell>
          <cell r="P689" t="str">
            <v>X</v>
          </cell>
          <cell r="Q689" t="str">
            <v/>
          </cell>
          <cell r="R689" t="str">
            <v/>
          </cell>
          <cell r="S689" t="str">
            <v/>
          </cell>
          <cell r="T689" t="str">
            <v/>
          </cell>
        </row>
        <row r="690">
          <cell r="B690">
            <v>690</v>
          </cell>
          <cell r="C690" t="str">
            <v>SG14</v>
          </cell>
          <cell r="D690">
            <v>690</v>
          </cell>
          <cell r="E690" t="str">
            <v>Die partikelfiltrierenden Halbmasken sind im MR zu lagern.</v>
          </cell>
          <cell r="F690" t="str">
            <v>G</v>
          </cell>
          <cell r="G690" t="str">
            <v>formatiert</v>
          </cell>
          <cell r="K690">
            <v>44855</v>
          </cell>
          <cell r="O690" t="str">
            <v/>
          </cell>
          <cell r="P690" t="str">
            <v>X</v>
          </cell>
          <cell r="Q690" t="str">
            <v/>
          </cell>
          <cell r="R690" t="str">
            <v/>
          </cell>
          <cell r="S690" t="str">
            <v/>
          </cell>
          <cell r="T690" t="str">
            <v/>
          </cell>
        </row>
        <row r="691">
          <cell r="B691">
            <v>691</v>
          </cell>
          <cell r="C691" t="str">
            <v>SG14</v>
          </cell>
          <cell r="D691">
            <v>691</v>
          </cell>
          <cell r="E691" t="str">
            <v>Die Kombinationsfilter sind im MR zu lagern.</v>
          </cell>
          <cell r="F691" t="str">
            <v>G</v>
          </cell>
          <cell r="G691" t="str">
            <v>formatiert</v>
          </cell>
          <cell r="K691">
            <v>44855</v>
          </cell>
          <cell r="O691" t="str">
            <v/>
          </cell>
          <cell r="P691" t="str">
            <v>X</v>
          </cell>
          <cell r="Q691" t="str">
            <v/>
          </cell>
          <cell r="R691" t="str">
            <v/>
          </cell>
          <cell r="S691" t="str">
            <v/>
          </cell>
          <cell r="T691" t="str">
            <v/>
          </cell>
        </row>
        <row r="692">
          <cell r="B692">
            <v>692</v>
          </cell>
          <cell r="C692" t="str">
            <v>SG14</v>
          </cell>
          <cell r="D692">
            <v>692</v>
          </cell>
          <cell r="E692" t="str">
            <v>Die vollständige persönliche Schutzausrüstung zur Kettensäge (Latzhose und Helm) ist als Set jeweils in einer Kiste zu lagern.</v>
          </cell>
          <cell r="F692" t="str">
            <v>G</v>
          </cell>
          <cell r="G692" t="str">
            <v>formatiert</v>
          </cell>
          <cell r="K692">
            <v>44855</v>
          </cell>
          <cell r="O692" t="str">
            <v/>
          </cell>
          <cell r="P692" t="str">
            <v/>
          </cell>
          <cell r="Q692" t="str">
            <v>X</v>
          </cell>
          <cell r="R692" t="str">
            <v>X</v>
          </cell>
          <cell r="S692" t="str">
            <v>X</v>
          </cell>
          <cell r="T692" t="str">
            <v>X</v>
          </cell>
          <cell r="U692" t="str">
            <v>X</v>
          </cell>
        </row>
        <row r="693">
          <cell r="B693">
            <v>693</v>
          </cell>
          <cell r="C693" t="str">
            <v>SG14</v>
          </cell>
          <cell r="D693">
            <v>693</v>
          </cell>
          <cell r="E693" t="str">
            <v>Das Atemschutzüberwachungssystem mit Zubehör ist im Mannschaftsraum zu verlasten.</v>
          </cell>
          <cell r="F693" t="str">
            <v>G</v>
          </cell>
          <cell r="G693" t="str">
            <v>formatiert</v>
          </cell>
          <cell r="K693">
            <v>44855</v>
          </cell>
          <cell r="O693" t="str">
            <v/>
          </cell>
          <cell r="P693" t="str">
            <v/>
          </cell>
          <cell r="Q693" t="str">
            <v>X</v>
          </cell>
          <cell r="R693" t="str">
            <v>X</v>
          </cell>
          <cell r="S693" t="str">
            <v>X</v>
          </cell>
          <cell r="T693" t="str">
            <v>X</v>
          </cell>
        </row>
        <row r="694">
          <cell r="B694">
            <v>694</v>
          </cell>
          <cell r="C694" t="str">
            <v>SG14</v>
          </cell>
          <cell r="D694">
            <v>694</v>
          </cell>
          <cell r="E694" t="str">
            <v>Die Gehörschutzstöpsel sind offen zugänglich im MR zu lagern.</v>
          </cell>
          <cell r="F694" t="str">
            <v>G</v>
          </cell>
          <cell r="G694" t="str">
            <v>formatiert</v>
          </cell>
          <cell r="K694">
            <v>44855</v>
          </cell>
          <cell r="O694" t="str">
            <v/>
          </cell>
          <cell r="P694" t="str">
            <v>X</v>
          </cell>
          <cell r="Q694" t="str">
            <v>X</v>
          </cell>
          <cell r="R694" t="str">
            <v>X</v>
          </cell>
          <cell r="S694" t="str">
            <v>X</v>
          </cell>
          <cell r="T694" t="str">
            <v>X</v>
          </cell>
          <cell r="U694" t="str">
            <v>X</v>
          </cell>
        </row>
        <row r="695">
          <cell r="B695">
            <v>695</v>
          </cell>
          <cell r="C695" t="str">
            <v>SG14</v>
          </cell>
          <cell r="D695">
            <v>695</v>
          </cell>
          <cell r="E695" t="str">
            <v>Die Infektionshandschuhe sind im Mannschaftsraum zu verlasten.</v>
          </cell>
          <cell r="F695" t="str">
            <v>G</v>
          </cell>
          <cell r="G695" t="str">
            <v>formatiert</v>
          </cell>
          <cell r="K695">
            <v>44855</v>
          </cell>
          <cell r="O695" t="str">
            <v/>
          </cell>
          <cell r="P695" t="str">
            <v>X</v>
          </cell>
          <cell r="Q695" t="str">
            <v>X</v>
          </cell>
          <cell r="R695" t="str">
            <v>X</v>
          </cell>
          <cell r="S695" t="str">
            <v>X</v>
          </cell>
          <cell r="T695" t="str">
            <v>X</v>
          </cell>
          <cell r="U695" t="str">
            <v>X</v>
          </cell>
        </row>
        <row r="696">
          <cell r="B696">
            <v>696</v>
          </cell>
          <cell r="C696" t="str">
            <v>SG14</v>
          </cell>
          <cell r="D696">
            <v>696</v>
          </cell>
          <cell r="E696" t="str">
            <v>Der Beladungssatz Grobreinigung ist zusammen mit einem Wasserbehälter (Inhalt: mind. 5 L) auf einem Auszug "Grobreinigung" verlastet?
Nein = 0 Punkte
Ja = 300 Punkte</v>
          </cell>
          <cell r="F696" t="str">
            <v>B</v>
          </cell>
          <cell r="G696" t="str">
            <v>Ja oder Nein:</v>
          </cell>
          <cell r="H696" t="str">
            <v>?</v>
          </cell>
          <cell r="I696">
            <v>300</v>
          </cell>
          <cell r="K696">
            <v>44855</v>
          </cell>
          <cell r="O696" t="str">
            <v/>
          </cell>
          <cell r="P696" t="str">
            <v/>
          </cell>
          <cell r="Q696" t="str">
            <v/>
          </cell>
          <cell r="R696" t="str">
            <v/>
          </cell>
          <cell r="T696" t="str">
            <v/>
          </cell>
        </row>
        <row r="697">
          <cell r="B697">
            <v>697</v>
          </cell>
          <cell r="C697" t="str">
            <v>SG14</v>
          </cell>
          <cell r="D697">
            <v>697</v>
          </cell>
          <cell r="E697" t="str">
            <v>Am bzw. neben dem Auszug "Grobreinigung" ist ein Druckluftanschluss vorhanden?
Nein = 0 Punkte
Ja = 100 Punkte</v>
          </cell>
          <cell r="F697" t="str">
            <v>G</v>
          </cell>
          <cell r="G697" t="str">
            <v>formatiert</v>
          </cell>
          <cell r="K697">
            <v>44855</v>
          </cell>
          <cell r="O697" t="str">
            <v/>
          </cell>
          <cell r="P697" t="str">
            <v/>
          </cell>
          <cell r="Q697" t="str">
            <v/>
          </cell>
          <cell r="R697" t="str">
            <v/>
          </cell>
          <cell r="T697" t="str">
            <v/>
          </cell>
        </row>
        <row r="698">
          <cell r="B698">
            <v>698</v>
          </cell>
          <cell r="C698" t="str">
            <v>SG12</v>
          </cell>
          <cell r="D698" t="str">
            <v>10.3</v>
          </cell>
          <cell r="E698" t="str">
            <v>Schläuche, Armaturen und Zubehör</v>
          </cell>
          <cell r="F698" t="str">
            <v>X</v>
          </cell>
          <cell r="K698">
            <v>44855</v>
          </cell>
          <cell r="O698" t="str">
            <v/>
          </cell>
          <cell r="P698" t="str">
            <v>X</v>
          </cell>
          <cell r="Q698" t="str">
            <v>Ü12</v>
          </cell>
          <cell r="R698" t="str">
            <v>Ü12</v>
          </cell>
          <cell r="S698" t="str">
            <v>Ü12</v>
          </cell>
          <cell r="T698" t="str">
            <v>Ü12</v>
          </cell>
        </row>
        <row r="699">
          <cell r="B699">
            <v>699</v>
          </cell>
          <cell r="C699" t="str">
            <v>SG14</v>
          </cell>
          <cell r="D699">
            <v>699</v>
          </cell>
          <cell r="E699" t="str">
            <v>Schnellangriff Wasser, verlastet im C-Tragekorb, mit:
- Druckschlauch C 42-30-KL 1-K-L 2  verlastet  als Loop mit Hohlstrahlrohr Festkupplung C, Durchflußmenge Q ≤150 l/min und Absperrventil Kugelhahn Storz C einsatzbereit gekuppelt
- Druckschlauch C 42-30-KL 1-K-L 2 verlastet als Schlauchpaket</v>
          </cell>
          <cell r="F699" t="str">
            <v>G</v>
          </cell>
          <cell r="G699" t="str">
            <v>formatiert</v>
          </cell>
          <cell r="K699">
            <v>44855</v>
          </cell>
          <cell r="O699" t="str">
            <v/>
          </cell>
          <cell r="P699" t="str">
            <v>X</v>
          </cell>
          <cell r="Q699" t="str">
            <v/>
          </cell>
          <cell r="R699" t="str">
            <v/>
          </cell>
          <cell r="S699" t="str">
            <v/>
          </cell>
          <cell r="T699" t="str">
            <v/>
          </cell>
        </row>
        <row r="700">
          <cell r="B700">
            <v>700</v>
          </cell>
          <cell r="C700" t="str">
            <v>SG14</v>
          </cell>
          <cell r="D700">
            <v>700</v>
          </cell>
          <cell r="E700" t="str">
            <v>Die Saugschläuche sind im Dachkasten sowie 2 Stück im G1 zu verlasten.</v>
          </cell>
          <cell r="F700" t="str">
            <v>G</v>
          </cell>
          <cell r="G700" t="str">
            <v>formatiert</v>
          </cell>
          <cell r="K700">
            <v>44855</v>
          </cell>
          <cell r="O700" t="str">
            <v/>
          </cell>
          <cell r="P700" t="str">
            <v/>
          </cell>
          <cell r="Q700" t="str">
            <v/>
          </cell>
          <cell r="R700" t="str">
            <v/>
          </cell>
          <cell r="S700" t="str">
            <v>X</v>
          </cell>
          <cell r="T700" t="str">
            <v/>
          </cell>
        </row>
        <row r="701">
          <cell r="B701">
            <v>701</v>
          </cell>
          <cell r="C701" t="str">
            <v>SG14</v>
          </cell>
          <cell r="D701">
            <v>701</v>
          </cell>
          <cell r="E701" t="str">
            <v>Das Sammelstück wird liegend in einem Schwerlastschubfach im GR gelagert!</v>
          </cell>
          <cell r="F701" t="str">
            <v>G</v>
          </cell>
          <cell r="G701" t="str">
            <v>formatiert</v>
          </cell>
          <cell r="K701">
            <v>44855</v>
          </cell>
          <cell r="O701" t="str">
            <v/>
          </cell>
          <cell r="P701" t="str">
            <v/>
          </cell>
          <cell r="Q701" t="str">
            <v>X</v>
          </cell>
          <cell r="R701" t="str">
            <v>X</v>
          </cell>
          <cell r="S701" t="str">
            <v>X</v>
          </cell>
          <cell r="T701" t="str">
            <v>X</v>
          </cell>
        </row>
        <row r="702">
          <cell r="B702">
            <v>702</v>
          </cell>
          <cell r="C702" t="str">
            <v>SG14</v>
          </cell>
          <cell r="D702">
            <v>702</v>
          </cell>
          <cell r="E702" t="str">
            <v>Das Sammelstück wird liegend in einem Schwerlastschubfach im GR gelagert?
Nein = 0 Punkte
Ja = 100 Punkte</v>
          </cell>
          <cell r="F702" t="str">
            <v>B</v>
          </cell>
          <cell r="G702" t="str">
            <v>Ja oder Nein:</v>
          </cell>
          <cell r="H702" t="str">
            <v>?</v>
          </cell>
          <cell r="I702">
            <v>100</v>
          </cell>
          <cell r="K702">
            <v>44855</v>
          </cell>
          <cell r="O702" t="str">
            <v/>
          </cell>
          <cell r="P702" t="str">
            <v/>
          </cell>
        </row>
        <row r="703">
          <cell r="B703">
            <v>703</v>
          </cell>
          <cell r="C703" t="str">
            <v>SG14</v>
          </cell>
          <cell r="D703">
            <v>703</v>
          </cell>
          <cell r="E703" t="str">
            <v>Mindestens ein Kupplungsschlüssel ABC ist im GR zu verlasten.</v>
          </cell>
          <cell r="F703" t="str">
            <v>G</v>
          </cell>
          <cell r="G703" t="str">
            <v>formatiert</v>
          </cell>
          <cell r="K703">
            <v>44855</v>
          </cell>
          <cell r="O703" t="str">
            <v/>
          </cell>
          <cell r="P703" t="str">
            <v>X</v>
          </cell>
          <cell r="Q703" t="str">
            <v>X</v>
          </cell>
          <cell r="R703" t="str">
            <v>X</v>
          </cell>
          <cell r="S703" t="str">
            <v>X</v>
          </cell>
          <cell r="T703" t="str">
            <v>X</v>
          </cell>
        </row>
        <row r="704">
          <cell r="B704">
            <v>704</v>
          </cell>
          <cell r="C704" t="str">
            <v>SG14</v>
          </cell>
          <cell r="D704">
            <v>704</v>
          </cell>
          <cell r="E704" t="str">
            <v>Die Saugschläuche (A-110-1500-K) sind auf dem Dach verlastet?
Nein = 100 Punkte
Ja = 0 Punkte</v>
          </cell>
          <cell r="F704" t="str">
            <v>B</v>
          </cell>
          <cell r="G704" t="str">
            <v>Ja oder Nein:</v>
          </cell>
          <cell r="H704" t="str">
            <v>?</v>
          </cell>
          <cell r="I704">
            <v>100</v>
          </cell>
          <cell r="K704">
            <v>44855</v>
          </cell>
          <cell r="O704" t="str">
            <v/>
          </cell>
          <cell r="P704" t="str">
            <v/>
          </cell>
          <cell r="Q704" t="str">
            <v/>
          </cell>
          <cell r="R704" t="str">
            <v/>
          </cell>
          <cell r="S704" t="str">
            <v/>
          </cell>
          <cell r="T704" t="str">
            <v>X</v>
          </cell>
        </row>
        <row r="705">
          <cell r="B705">
            <v>705</v>
          </cell>
          <cell r="C705" t="str">
            <v>SG14</v>
          </cell>
          <cell r="D705">
            <v>705</v>
          </cell>
          <cell r="E705" t="str">
            <v>Im ersten Schlauchtragekorb ist ein angekuppeltes Hohlstrahlrohr C und ein angekuppeltes Absperrorgan mit zu verlasten und ein Rauchvorhang mittlerer Größe (Haustüren 0,90 m - 1,30 m) zu befestigen.</v>
          </cell>
          <cell r="F705" t="str">
            <v>G</v>
          </cell>
          <cell r="G705" t="str">
            <v>formatiert</v>
          </cell>
          <cell r="K705">
            <v>44855</v>
          </cell>
          <cell r="O705" t="str">
            <v/>
          </cell>
          <cell r="P705" t="str">
            <v/>
          </cell>
          <cell r="Q705" t="str">
            <v/>
          </cell>
          <cell r="R705" t="str">
            <v/>
          </cell>
          <cell r="S705" t="str">
            <v>X</v>
          </cell>
          <cell r="T705" t="str">
            <v/>
          </cell>
        </row>
        <row r="706">
          <cell r="B706">
            <v>706</v>
          </cell>
          <cell r="C706" t="str">
            <v>SG12</v>
          </cell>
          <cell r="D706" t="str">
            <v>10.4</v>
          </cell>
          <cell r="E706" t="str">
            <v>Rettungsgerät</v>
          </cell>
          <cell r="F706" t="str">
            <v>X</v>
          </cell>
          <cell r="K706">
            <v>44855</v>
          </cell>
          <cell r="N706" t="str">
            <v>X</v>
          </cell>
          <cell r="O706" t="str">
            <v>X</v>
          </cell>
          <cell r="P706" t="str">
            <v>X</v>
          </cell>
          <cell r="Q706" t="str">
            <v>Ü12</v>
          </cell>
          <cell r="R706" t="str">
            <v>Ü12</v>
          </cell>
          <cell r="S706" t="str">
            <v>Ü12</v>
          </cell>
          <cell r="T706" t="str">
            <v>Ü12</v>
          </cell>
        </row>
        <row r="707">
          <cell r="B707">
            <v>707</v>
          </cell>
          <cell r="C707" t="str">
            <v>SG14</v>
          </cell>
          <cell r="D707">
            <v>707</v>
          </cell>
          <cell r="E707" t="str">
            <v xml:space="preserve">Die Steckleiter und das Einsteckteil sind im Aufbau über der P-FPN zu verlasten </v>
          </cell>
          <cell r="F707" t="str">
            <v>G</v>
          </cell>
          <cell r="G707" t="str">
            <v>formatiert</v>
          </cell>
          <cell r="K707">
            <v>44855</v>
          </cell>
          <cell r="O707" t="str">
            <v>X</v>
          </cell>
          <cell r="P707" t="str">
            <v/>
          </cell>
          <cell r="Q707" t="str">
            <v/>
          </cell>
          <cell r="R707" t="str">
            <v/>
          </cell>
          <cell r="S707" t="str">
            <v/>
          </cell>
          <cell r="T707" t="str">
            <v/>
          </cell>
        </row>
        <row r="708">
          <cell r="B708">
            <v>708</v>
          </cell>
          <cell r="C708" t="str">
            <v>SG14</v>
          </cell>
          <cell r="D708">
            <v>708</v>
          </cell>
          <cell r="E708" t="str">
            <v xml:space="preserve">Die Feuerwehrmehrzweckbeutel (FB) mit Tragleine mit den Feuerwehrleinen FL 30-KF sind im Mannschaftsraum zu verlasten. </v>
          </cell>
          <cell r="F708" t="str">
            <v>G</v>
          </cell>
          <cell r="G708" t="str">
            <v>formatiert</v>
          </cell>
          <cell r="K708">
            <v>44855</v>
          </cell>
          <cell r="O708" t="str">
            <v/>
          </cell>
          <cell r="P708" t="str">
            <v>X</v>
          </cell>
          <cell r="Q708" t="str">
            <v>X</v>
          </cell>
          <cell r="R708" t="str">
            <v>X</v>
          </cell>
          <cell r="S708" t="str">
            <v>X</v>
          </cell>
          <cell r="T708" t="str">
            <v>X</v>
          </cell>
        </row>
        <row r="709">
          <cell r="B709">
            <v>709</v>
          </cell>
          <cell r="C709" t="str">
            <v>SG12</v>
          </cell>
          <cell r="D709" t="str">
            <v>10.5</v>
          </cell>
          <cell r="E709" t="str">
            <v>Sanitäts- und Wiederbelebungsgerät</v>
          </cell>
          <cell r="F709" t="str">
            <v>X</v>
          </cell>
          <cell r="K709">
            <v>44855</v>
          </cell>
          <cell r="N709" t="str">
            <v>X</v>
          </cell>
          <cell r="O709" t="str">
            <v>X</v>
          </cell>
          <cell r="P709" t="str">
            <v>X</v>
          </cell>
          <cell r="Q709" t="str">
            <v>Ü12</v>
          </cell>
          <cell r="R709" t="str">
            <v>Ü12</v>
          </cell>
          <cell r="S709" t="str">
            <v>Ü12</v>
          </cell>
          <cell r="T709" t="str">
            <v>Ü12</v>
          </cell>
        </row>
        <row r="710">
          <cell r="B710">
            <v>710</v>
          </cell>
          <cell r="C710" t="str">
            <v>SG14</v>
          </cell>
          <cell r="D710">
            <v>710</v>
          </cell>
          <cell r="E710" t="str">
            <v>Der Notfallrucksack ist im MR zu lagern.</v>
          </cell>
          <cell r="F710" t="str">
            <v>G</v>
          </cell>
          <cell r="G710" t="str">
            <v>formatiert</v>
          </cell>
          <cell r="K710">
            <v>44855</v>
          </cell>
          <cell r="O710" t="str">
            <v/>
          </cell>
          <cell r="P710" t="str">
            <v>X</v>
          </cell>
          <cell r="Q710" t="str">
            <v/>
          </cell>
          <cell r="R710" t="str">
            <v/>
          </cell>
          <cell r="S710" t="str">
            <v/>
          </cell>
          <cell r="T710" t="str">
            <v/>
          </cell>
        </row>
        <row r="711">
          <cell r="B711">
            <v>711</v>
          </cell>
          <cell r="C711" t="str">
            <v>SG14</v>
          </cell>
          <cell r="D711">
            <v>711</v>
          </cell>
          <cell r="E711" t="str">
            <v>Der Notfallrucksack ist im Mannschaftsraum verlastet? 
Nein = 0 Punkte
Ja = 100 Punkte</v>
          </cell>
          <cell r="F711" t="str">
            <v>B</v>
          </cell>
          <cell r="G711" t="str">
            <v>Ja oder Nein:</v>
          </cell>
          <cell r="H711" t="str">
            <v>?</v>
          </cell>
          <cell r="I711">
            <v>100</v>
          </cell>
          <cell r="J711">
            <v>100</v>
          </cell>
          <cell r="K711">
            <v>44855</v>
          </cell>
          <cell r="O711" t="str">
            <v/>
          </cell>
          <cell r="P711" t="str">
            <v/>
          </cell>
          <cell r="Q711" t="str">
            <v/>
          </cell>
          <cell r="R711" t="str">
            <v/>
          </cell>
          <cell r="S711" t="str">
            <v>X</v>
          </cell>
          <cell r="T711" t="str">
            <v>X</v>
          </cell>
        </row>
        <row r="712">
          <cell r="B712">
            <v>712</v>
          </cell>
          <cell r="C712" t="str">
            <v>SG12</v>
          </cell>
          <cell r="D712" t="str">
            <v>10.6</v>
          </cell>
          <cell r="E712" t="str">
            <v>Beleuchtungs-, Signal- und Fernmeldegerät</v>
          </cell>
          <cell r="F712" t="str">
            <v>X</v>
          </cell>
          <cell r="K712">
            <v>44855</v>
          </cell>
          <cell r="N712" t="str">
            <v>X</v>
          </cell>
          <cell r="O712" t="str">
            <v>X</v>
          </cell>
          <cell r="P712" t="str">
            <v>X</v>
          </cell>
          <cell r="Q712" t="str">
            <v>Ü12</v>
          </cell>
          <cell r="R712" t="str">
            <v>Ü12</v>
          </cell>
          <cell r="S712" t="str">
            <v>Ü12</v>
          </cell>
          <cell r="T712" t="str">
            <v>Ü12</v>
          </cell>
        </row>
        <row r="713">
          <cell r="B713">
            <v>713</v>
          </cell>
          <cell r="C713" t="str">
            <v>SG14</v>
          </cell>
          <cell r="D713">
            <v>713</v>
          </cell>
          <cell r="E713" t="str">
            <v>Die ATEX-Sicherheitshandleuchten sind in der Kabine zu verlasten:
- 1x an der Dokumentenablage zwischen Fahrer- und Beifahrer
- je 1x an den beiden Einstiegen zum Mannschaftsraum</v>
          </cell>
          <cell r="F713" t="str">
            <v>G</v>
          </cell>
          <cell r="G713" t="str">
            <v>formatiert</v>
          </cell>
          <cell r="K713">
            <v>44855</v>
          </cell>
          <cell r="O713" t="str">
            <v/>
          </cell>
          <cell r="P713" t="str">
            <v/>
          </cell>
          <cell r="Q713" t="str">
            <v>X</v>
          </cell>
          <cell r="R713" t="str">
            <v>X</v>
          </cell>
          <cell r="S713" t="str">
            <v>X</v>
          </cell>
          <cell r="T713" t="str">
            <v>X</v>
          </cell>
        </row>
        <row r="714">
          <cell r="B714">
            <v>714</v>
          </cell>
          <cell r="C714" t="str">
            <v>SG14</v>
          </cell>
          <cell r="D714">
            <v>714</v>
          </cell>
          <cell r="E714" t="str">
            <v>Die vier Sicherheitshandleuchten sind in der Kabine zu verlasten:
- 2x an der Dokumentenablage zwischen Fahrer- und Beifahrer
- 2x im Mannschaftsraum</v>
          </cell>
          <cell r="F714" t="str">
            <v>G</v>
          </cell>
          <cell r="G714" t="str">
            <v>formatiert</v>
          </cell>
          <cell r="K714">
            <v>44855</v>
          </cell>
          <cell r="O714" t="str">
            <v>X</v>
          </cell>
          <cell r="P714" t="str">
            <v>X</v>
          </cell>
          <cell r="Q714" t="str">
            <v/>
          </cell>
          <cell r="R714" t="str">
            <v/>
          </cell>
          <cell r="S714" t="str">
            <v/>
          </cell>
          <cell r="T714" t="str">
            <v/>
          </cell>
        </row>
        <row r="715">
          <cell r="B715">
            <v>715</v>
          </cell>
          <cell r="C715" t="str">
            <v>SG14</v>
          </cell>
          <cell r="D715">
            <v>715</v>
          </cell>
          <cell r="E715" t="str">
            <v>Der Handscheinwerfer ist im Mannschaftsraum zu verlasten.</v>
          </cell>
          <cell r="F715" t="str">
            <v>G</v>
          </cell>
          <cell r="G715" t="str">
            <v>formatiert</v>
          </cell>
          <cell r="K715">
            <v>44855</v>
          </cell>
          <cell r="O715" t="str">
            <v/>
          </cell>
          <cell r="P715" t="str">
            <v/>
          </cell>
          <cell r="Q715" t="str">
            <v>X</v>
          </cell>
          <cell r="R715" t="str">
            <v>X</v>
          </cell>
          <cell r="S715" t="str">
            <v/>
          </cell>
          <cell r="T715" t="str">
            <v>X</v>
          </cell>
        </row>
        <row r="716">
          <cell r="B716">
            <v>716</v>
          </cell>
          <cell r="C716" t="str">
            <v>SG14</v>
          </cell>
          <cell r="D716">
            <v>716</v>
          </cell>
          <cell r="E716" t="str">
            <v>Die beigestellten Scheinwerfer, mit Aufnahmebrücke und einem Kurzstativ sind in einem Tragecontainer zu verlasten. (BxHxT) 650x590x200 mm</v>
          </cell>
          <cell r="F716" t="str">
            <v>G</v>
          </cell>
          <cell r="G716" t="str">
            <v>formatiert</v>
          </cell>
          <cell r="K716">
            <v>44855</v>
          </cell>
          <cell r="O716" t="str">
            <v>X</v>
          </cell>
          <cell r="P716" t="str">
            <v/>
          </cell>
          <cell r="Q716" t="str">
            <v/>
          </cell>
          <cell r="R716" t="str">
            <v/>
          </cell>
          <cell r="S716" t="str">
            <v/>
          </cell>
          <cell r="T716" t="str">
            <v/>
          </cell>
        </row>
        <row r="717">
          <cell r="B717">
            <v>717</v>
          </cell>
          <cell r="C717" t="str">
            <v>SG14</v>
          </cell>
          <cell r="D717">
            <v>717</v>
          </cell>
          <cell r="E717" t="str">
            <v>Der LED-Anhaltestab ist im Mannschaftsraum zu verlasten.</v>
          </cell>
          <cell r="F717" t="str">
            <v>G</v>
          </cell>
          <cell r="G717" t="str">
            <v>formatiert</v>
          </cell>
          <cell r="K717">
            <v>44855</v>
          </cell>
          <cell r="O717" t="str">
            <v/>
          </cell>
          <cell r="P717" t="str">
            <v>X</v>
          </cell>
          <cell r="Q717" t="str">
            <v>X</v>
          </cell>
          <cell r="R717" t="str">
            <v>X</v>
          </cell>
          <cell r="S717" t="str">
            <v/>
          </cell>
          <cell r="T717" t="str">
            <v>X</v>
          </cell>
        </row>
        <row r="718">
          <cell r="B718">
            <v>718</v>
          </cell>
          <cell r="C718" t="str">
            <v>SG14</v>
          </cell>
          <cell r="D718">
            <v>718</v>
          </cell>
          <cell r="E718" t="str">
            <v>Die LED-Anhaltestäbe sind im Mannschaftsraum zu verlasten.</v>
          </cell>
          <cell r="F718" t="str">
            <v>G</v>
          </cell>
          <cell r="G718" t="str">
            <v>formatiert</v>
          </cell>
          <cell r="K718">
            <v>44855</v>
          </cell>
          <cell r="O718" t="str">
            <v/>
          </cell>
          <cell r="P718" t="str">
            <v/>
          </cell>
          <cell r="Q718" t="str">
            <v/>
          </cell>
          <cell r="R718" t="str">
            <v/>
          </cell>
          <cell r="S718" t="str">
            <v>X</v>
          </cell>
          <cell r="T718" t="str">
            <v>X</v>
          </cell>
        </row>
        <row r="719">
          <cell r="B719">
            <v>719</v>
          </cell>
          <cell r="C719" t="str">
            <v>SG12</v>
          </cell>
          <cell r="D719" t="str">
            <v>10.7</v>
          </cell>
          <cell r="E719" t="str">
            <v>Arbeitsgerät</v>
          </cell>
          <cell r="F719" t="str">
            <v>X</v>
          </cell>
          <cell r="K719">
            <v>44855</v>
          </cell>
          <cell r="N719" t="str">
            <v>X</v>
          </cell>
          <cell r="O719" t="str">
            <v>X</v>
          </cell>
          <cell r="P719" t="str">
            <v>X</v>
          </cell>
          <cell r="Q719" t="str">
            <v>Ü12</v>
          </cell>
          <cell r="R719" t="str">
            <v>Ü12</v>
          </cell>
          <cell r="S719" t="str">
            <v>Ü12</v>
          </cell>
          <cell r="T719" t="str">
            <v>Ü12</v>
          </cell>
        </row>
        <row r="720">
          <cell r="B720">
            <v>720</v>
          </cell>
          <cell r="C720" t="str">
            <v>SG14</v>
          </cell>
          <cell r="D720">
            <v>720</v>
          </cell>
          <cell r="E720" t="str">
            <v>Der Einreißhaken ist im Dachkasten zu verlasten.</v>
          </cell>
          <cell r="F720" t="str">
            <v>G</v>
          </cell>
          <cell r="G720" t="str">
            <v>formatiert</v>
          </cell>
          <cell r="K720">
            <v>44855</v>
          </cell>
          <cell r="O720" t="str">
            <v/>
          </cell>
          <cell r="P720" t="str">
            <v/>
          </cell>
          <cell r="Q720" t="str">
            <v>X</v>
          </cell>
          <cell r="R720" t="str">
            <v>X</v>
          </cell>
          <cell r="S720" t="str">
            <v/>
          </cell>
          <cell r="T720" t="str">
            <v>X</v>
          </cell>
        </row>
        <row r="721">
          <cell r="B721">
            <v>721</v>
          </cell>
          <cell r="C721" t="str">
            <v>SG14</v>
          </cell>
          <cell r="D721">
            <v>721</v>
          </cell>
          <cell r="E721" t="str">
            <v>Der Stromerzeuger ist im Tiefraum G2 zu verlasten.</v>
          </cell>
          <cell r="F721" t="str">
            <v>G</v>
          </cell>
          <cell r="G721" t="str">
            <v>formatiert</v>
          </cell>
          <cell r="K721">
            <v>44855</v>
          </cell>
          <cell r="O721" t="str">
            <v/>
          </cell>
          <cell r="P721" t="str">
            <v>X</v>
          </cell>
          <cell r="Q721" t="str">
            <v>X</v>
          </cell>
          <cell r="R721" t="str">
            <v>X</v>
          </cell>
          <cell r="S721" t="str">
            <v/>
          </cell>
          <cell r="T721" t="str">
            <v>X</v>
          </cell>
        </row>
        <row r="722">
          <cell r="B722">
            <v>722</v>
          </cell>
          <cell r="C722" t="str">
            <v>SG14</v>
          </cell>
          <cell r="D722">
            <v>722</v>
          </cell>
          <cell r="E722" t="str">
            <v>Der Stromerzeuger ist im Tiefraum G2 verlastet?
Nein = 0 Punkte
Ja = 200 Punkte</v>
          </cell>
          <cell r="F722" t="str">
            <v>B</v>
          </cell>
          <cell r="G722" t="str">
            <v>Ja oder Nein:</v>
          </cell>
          <cell r="H722" t="str">
            <v>?</v>
          </cell>
          <cell r="I722">
            <v>200</v>
          </cell>
          <cell r="J722">
            <v>200</v>
          </cell>
          <cell r="K722">
            <v>44855</v>
          </cell>
          <cell r="O722" t="str">
            <v/>
          </cell>
          <cell r="P722" t="str">
            <v/>
          </cell>
          <cell r="Q722" t="str">
            <v/>
          </cell>
          <cell r="R722" t="str">
            <v/>
          </cell>
          <cell r="S722" t="str">
            <v>X</v>
          </cell>
          <cell r="T722" t="str">
            <v>X</v>
          </cell>
        </row>
        <row r="723">
          <cell r="B723">
            <v>723</v>
          </cell>
          <cell r="C723" t="str">
            <v>SG14</v>
          </cell>
          <cell r="D723">
            <v>723</v>
          </cell>
          <cell r="E723" t="str">
            <v xml:space="preserve">Die Kettensäge ist mit dem Zubehör in einem Aluminium-Tragecontainer mit allseitigen Klappgriffen zu verlasten.  </v>
          </cell>
          <cell r="F723" t="str">
            <v>G</v>
          </cell>
          <cell r="G723" t="str">
            <v>formatiert</v>
          </cell>
          <cell r="K723">
            <v>44855</v>
          </cell>
          <cell r="O723" t="str">
            <v/>
          </cell>
          <cell r="P723" t="str">
            <v/>
          </cell>
          <cell r="Q723" t="str">
            <v>X</v>
          </cell>
          <cell r="R723" t="str">
            <v>X</v>
          </cell>
          <cell r="S723" t="str">
            <v>X</v>
          </cell>
          <cell r="T723" t="str">
            <v>X</v>
          </cell>
        </row>
        <row r="724">
          <cell r="B724">
            <v>724</v>
          </cell>
          <cell r="C724" t="str">
            <v>SG14</v>
          </cell>
          <cell r="D724">
            <v>724</v>
          </cell>
          <cell r="E724" t="str">
            <v>Die Leistung der Elektromotorpumpe muss ausreichen, die geforderten Rettungsgeräte in der vorgegebenen Mindestzeit öffnen und schließen zu können.</v>
          </cell>
          <cell r="F724" t="str">
            <v>G</v>
          </cell>
          <cell r="G724" t="str">
            <v>formatiert</v>
          </cell>
          <cell r="K724">
            <v>44855</v>
          </cell>
          <cell r="O724" t="str">
            <v/>
          </cell>
          <cell r="P724" t="str">
            <v/>
          </cell>
          <cell r="Q724" t="str">
            <v/>
          </cell>
          <cell r="R724" t="str">
            <v>X</v>
          </cell>
          <cell r="S724" t="str">
            <v/>
          </cell>
          <cell r="T724" t="str">
            <v>X</v>
          </cell>
        </row>
        <row r="725">
          <cell r="B725">
            <v>725</v>
          </cell>
          <cell r="C725" t="str">
            <v>SG14</v>
          </cell>
          <cell r="D725">
            <v>725</v>
          </cell>
          <cell r="E725" t="str">
            <v>Die Ölmenge der Elektromotorpumpe muss ausreichen, alle geforderten Rettungsgeräte zugleich einsetzen zu können.</v>
          </cell>
          <cell r="F725" t="str">
            <v>G</v>
          </cell>
          <cell r="G725" t="str">
            <v>formatiert</v>
          </cell>
          <cell r="K725">
            <v>44855</v>
          </cell>
          <cell r="O725" t="str">
            <v/>
          </cell>
          <cell r="P725" t="str">
            <v/>
          </cell>
          <cell r="Q725" t="str">
            <v/>
          </cell>
          <cell r="R725" t="str">
            <v>X</v>
          </cell>
          <cell r="S725" t="str">
            <v/>
          </cell>
          <cell r="T725" t="str">
            <v>X</v>
          </cell>
        </row>
        <row r="726">
          <cell r="B726">
            <v>726</v>
          </cell>
          <cell r="C726" t="str">
            <v>SG14</v>
          </cell>
          <cell r="D726">
            <v>726</v>
          </cell>
          <cell r="E726" t="str">
            <v>Alle Komponenten des hydraulischen Rettungssatzes sind aus einem Herstellersystem.</v>
          </cell>
          <cell r="F726" t="str">
            <v>G</v>
          </cell>
          <cell r="G726" t="str">
            <v>formatiert</v>
          </cell>
          <cell r="K726">
            <v>44855</v>
          </cell>
          <cell r="O726" t="str">
            <v/>
          </cell>
          <cell r="P726" t="str">
            <v/>
          </cell>
          <cell r="Q726" t="str">
            <v/>
          </cell>
          <cell r="R726" t="str">
            <v>X</v>
          </cell>
          <cell r="S726" t="str">
            <v/>
          </cell>
          <cell r="T726" t="str">
            <v>X</v>
          </cell>
        </row>
        <row r="727">
          <cell r="B727">
            <v>727</v>
          </cell>
          <cell r="C727" t="str">
            <v>SG12</v>
          </cell>
          <cell r="D727" t="str">
            <v>10.8</v>
          </cell>
          <cell r="E727" t="str">
            <v>Handwerkszeug und Messgerät</v>
          </cell>
          <cell r="F727" t="str">
            <v>X</v>
          </cell>
          <cell r="K727">
            <v>44855</v>
          </cell>
          <cell r="N727" t="str">
            <v>X</v>
          </cell>
          <cell r="O727" t="str">
            <v>X</v>
          </cell>
          <cell r="P727" t="str">
            <v>X</v>
          </cell>
          <cell r="Q727" t="str">
            <v>Ü12</v>
          </cell>
          <cell r="R727" t="str">
            <v>Ü12</v>
          </cell>
          <cell r="S727" t="str">
            <v>Ü12</v>
          </cell>
          <cell r="T727" t="str">
            <v>Ü12</v>
          </cell>
        </row>
        <row r="728">
          <cell r="B728">
            <v>728</v>
          </cell>
          <cell r="C728" t="str">
            <v>SG14</v>
          </cell>
          <cell r="D728">
            <v>728</v>
          </cell>
          <cell r="E728" t="str">
            <v>Das Multifunktionale Hebel-/Brechwerkzeug ist zusammen mit dem Spalthammer im Tragegeschirr einsatzbereit zu verlasten.</v>
          </cell>
          <cell r="F728" t="str">
            <v>G</v>
          </cell>
          <cell r="G728" t="str">
            <v>formatiert</v>
          </cell>
          <cell r="K728">
            <v>44855</v>
          </cell>
          <cell r="O728" t="str">
            <v/>
          </cell>
          <cell r="P728" t="str">
            <v>X</v>
          </cell>
          <cell r="Q728" t="str">
            <v>X</v>
          </cell>
          <cell r="R728" t="str">
            <v>X</v>
          </cell>
          <cell r="S728" t="str">
            <v>X</v>
          </cell>
          <cell r="T728" t="str">
            <v>X</v>
          </cell>
        </row>
        <row r="729">
          <cell r="B729">
            <v>729</v>
          </cell>
          <cell r="C729" t="str">
            <v>SG14</v>
          </cell>
          <cell r="D729">
            <v>729</v>
          </cell>
          <cell r="E729" t="str">
            <v>Die Wärmebildkamera ist im Mannschaftsraum zu verlasten.</v>
          </cell>
          <cell r="F729" t="str">
            <v>G</v>
          </cell>
          <cell r="G729" t="str">
            <v>formatiert</v>
          </cell>
          <cell r="K729">
            <v>44855</v>
          </cell>
          <cell r="O729" t="str">
            <v/>
          </cell>
          <cell r="P729" t="str">
            <v/>
          </cell>
          <cell r="Q729" t="str">
            <v>X</v>
          </cell>
          <cell r="R729" t="str">
            <v>X</v>
          </cell>
          <cell r="S729" t="str">
            <v>X</v>
          </cell>
          <cell r="T729" t="str">
            <v>X</v>
          </cell>
        </row>
        <row r="730">
          <cell r="B730">
            <v>730</v>
          </cell>
          <cell r="C730" t="str">
            <v>SG14</v>
          </cell>
          <cell r="D730">
            <v>730</v>
          </cell>
          <cell r="E730" t="str">
            <v>Die Wärmebildkamera ist im MR mit Stromanschluss für die Ladeeinrichtung zu lagern.</v>
          </cell>
          <cell r="F730" t="str">
            <v>G</v>
          </cell>
          <cell r="G730" t="str">
            <v>formatiert</v>
          </cell>
          <cell r="K730">
            <v>44855</v>
          </cell>
          <cell r="O730" t="str">
            <v/>
          </cell>
          <cell r="P730" t="str">
            <v>X</v>
          </cell>
          <cell r="Q730" t="str">
            <v/>
          </cell>
          <cell r="R730" t="str">
            <v/>
          </cell>
          <cell r="S730" t="str">
            <v/>
          </cell>
          <cell r="T730" t="str">
            <v/>
          </cell>
        </row>
        <row r="731">
          <cell r="B731">
            <v>731</v>
          </cell>
          <cell r="C731" t="str">
            <v>SG14</v>
          </cell>
          <cell r="D731">
            <v>731</v>
          </cell>
          <cell r="E731" t="str">
            <v>Der Einreißhaken mit Glasfaserstiel ist im Aufbau zu verlasten.</v>
          </cell>
          <cell r="F731" t="str">
            <v>G</v>
          </cell>
          <cell r="G731" t="str">
            <v>formatiert</v>
          </cell>
          <cell r="K731">
            <v>44855</v>
          </cell>
          <cell r="O731" t="str">
            <v/>
          </cell>
          <cell r="P731" t="str">
            <v/>
          </cell>
          <cell r="Q731" t="str">
            <v>X</v>
          </cell>
          <cell r="R731" t="str">
            <v>X</v>
          </cell>
          <cell r="S731" t="str">
            <v>X</v>
          </cell>
          <cell r="T731" t="str">
            <v>X</v>
          </cell>
        </row>
        <row r="732">
          <cell r="B732">
            <v>732</v>
          </cell>
          <cell r="C732" t="str">
            <v>SG14</v>
          </cell>
          <cell r="D732">
            <v>732</v>
          </cell>
          <cell r="E732" t="str">
            <v>Werden zwei Superweithalsfässer mit einem Volumen von mind. 20 l zur Aufnahme des Ölbindemittel Typ I R angeboten und verlastet?
Nein = 0 Punkte
Ja = 100 Punkte</v>
          </cell>
          <cell r="F732" t="str">
            <v>B</v>
          </cell>
          <cell r="G732" t="str">
            <v>Ja oder Nein:</v>
          </cell>
          <cell r="H732" t="str">
            <v>?</v>
          </cell>
          <cell r="I732">
            <v>100</v>
          </cell>
          <cell r="J732">
            <v>100</v>
          </cell>
          <cell r="K732">
            <v>44855</v>
          </cell>
          <cell r="O732" t="str">
            <v/>
          </cell>
          <cell r="P732" t="str">
            <v/>
          </cell>
          <cell r="Q732" t="str">
            <v>X</v>
          </cell>
          <cell r="R732" t="str">
            <v>X</v>
          </cell>
          <cell r="S732" t="str">
            <v>X</v>
          </cell>
          <cell r="T732" t="str">
            <v>X</v>
          </cell>
        </row>
        <row r="733">
          <cell r="B733">
            <v>733</v>
          </cell>
          <cell r="C733" t="str">
            <v>SG14</v>
          </cell>
          <cell r="D733">
            <v>733</v>
          </cell>
          <cell r="E733" t="str">
            <v xml:space="preserve">Werden zwei Superweithalsfässer mit einem Volumen von mind. 20 l  zur Aufnahme des Ölbindemittel Typ III R angeboten und verlastet?
Nein = 0 Punkte
Ja = 100 Punkte </v>
          </cell>
          <cell r="F733" t="str">
            <v>B</v>
          </cell>
          <cell r="G733" t="str">
            <v>Ja oder Nein:</v>
          </cell>
          <cell r="H733" t="str">
            <v>?</v>
          </cell>
          <cell r="I733">
            <v>100</v>
          </cell>
          <cell r="J733">
            <v>100</v>
          </cell>
          <cell r="K733">
            <v>44855</v>
          </cell>
          <cell r="O733" t="str">
            <v/>
          </cell>
          <cell r="P733" t="str">
            <v/>
          </cell>
          <cell r="Q733" t="str">
            <v/>
          </cell>
          <cell r="R733" t="str">
            <v/>
          </cell>
          <cell r="S733" t="str">
            <v>X</v>
          </cell>
          <cell r="T733" t="str">
            <v>X</v>
          </cell>
        </row>
        <row r="734">
          <cell r="B734">
            <v>734</v>
          </cell>
          <cell r="C734" t="str">
            <v>SG12</v>
          </cell>
          <cell r="D734" t="str">
            <v>10.9</v>
          </cell>
          <cell r="E734" t="str">
            <v>Sondergerät</v>
          </cell>
          <cell r="F734" t="str">
            <v>X</v>
          </cell>
          <cell r="K734">
            <v>44855</v>
          </cell>
          <cell r="N734" t="str">
            <v>X</v>
          </cell>
          <cell r="O734" t="str">
            <v>X</v>
          </cell>
          <cell r="P734" t="str">
            <v>X</v>
          </cell>
          <cell r="V734" t="str">
            <v>Ü12</v>
          </cell>
          <cell r="W734" t="str">
            <v>Ü12</v>
          </cell>
          <cell r="X734" t="str">
            <v>Ü12</v>
          </cell>
          <cell r="Y734" t="str">
            <v>Ü12</v>
          </cell>
          <cell r="Z734" t="str">
            <v>Ü12</v>
          </cell>
          <cell r="AA734" t="str">
            <v>Ü12</v>
          </cell>
        </row>
        <row r="735">
          <cell r="B735">
            <v>735</v>
          </cell>
          <cell r="C735" t="str">
            <v>SG14</v>
          </cell>
          <cell r="D735">
            <v>735</v>
          </cell>
          <cell r="E735" t="str">
            <v xml:space="preserve">Für das Ölbindemittel sind 2 Weithalskanister mit einem Volumen von je mind. 20 l angeboten?
Nein = 0 Punkte
Ja = 100 Punkte </v>
          </cell>
          <cell r="F735" t="str">
            <v>B</v>
          </cell>
          <cell r="G735" t="str">
            <v>Ja oder Nein:</v>
          </cell>
          <cell r="H735" t="str">
            <v>?</v>
          </cell>
          <cell r="I735">
            <v>100</v>
          </cell>
          <cell r="K735">
            <v>44855</v>
          </cell>
          <cell r="O735" t="str">
            <v>X</v>
          </cell>
          <cell r="P735" t="str">
            <v/>
          </cell>
          <cell r="Q735" t="str">
            <v/>
          </cell>
          <cell r="R735" t="str">
            <v/>
          </cell>
          <cell r="S735" t="str">
            <v/>
          </cell>
          <cell r="T735" t="str">
            <v/>
          </cell>
        </row>
        <row r="736">
          <cell r="B736">
            <v>736</v>
          </cell>
          <cell r="C736" t="str">
            <v>SG12</v>
          </cell>
          <cell r="D736" t="str">
            <v>10a</v>
          </cell>
          <cell r="E736" t="str">
            <v>Zusatzbeladung</v>
          </cell>
          <cell r="F736" t="str">
            <v>X</v>
          </cell>
          <cell r="K736">
            <v>44855</v>
          </cell>
          <cell r="N736" t="str">
            <v>X</v>
          </cell>
          <cell r="O736" t="str">
            <v>X</v>
          </cell>
          <cell r="P736" t="str">
            <v>X</v>
          </cell>
          <cell r="V736" t="str">
            <v>Ü12</v>
          </cell>
          <cell r="W736" t="str">
            <v>Ü12</v>
          </cell>
          <cell r="X736" t="str">
            <v>Ü12</v>
          </cell>
          <cell r="Y736" t="str">
            <v>Ü12</v>
          </cell>
          <cell r="Z736" t="str">
            <v>Ü12</v>
          </cell>
          <cell r="AA736" t="str">
            <v>Ü12</v>
          </cell>
        </row>
        <row r="737">
          <cell r="B737">
            <v>737</v>
          </cell>
          <cell r="C737" t="str">
            <v>SG14</v>
          </cell>
          <cell r="D737">
            <v>737</v>
          </cell>
          <cell r="E737" t="str">
            <v>Auf dem Fahrzeug kann unter Einhaltung der zulässigen Gesamtmasse weitere Zusatzbeladung verlastet werden?
Nein = 0 Punkte
Ja = A-M je "Ja" die angegebenen Punkte (max. 500 Punkte)</v>
          </cell>
          <cell r="F737" t="str">
            <v>B</v>
          </cell>
          <cell r="G737" t="str">
            <v>Ja oder Nein:</v>
          </cell>
          <cell r="H737" t="str">
            <v>?</v>
          </cell>
          <cell r="I737">
            <v>500</v>
          </cell>
          <cell r="K737">
            <v>44855</v>
          </cell>
          <cell r="O737" t="str">
            <v/>
          </cell>
          <cell r="P737" t="str">
            <v/>
          </cell>
          <cell r="Q737" t="str">
            <v/>
          </cell>
          <cell r="R737" t="str">
            <v/>
          </cell>
          <cell r="T737" t="str">
            <v/>
          </cell>
        </row>
        <row r="738">
          <cell r="B738">
            <v>738</v>
          </cell>
          <cell r="C738" t="str">
            <v>SG14</v>
          </cell>
          <cell r="D738">
            <v>738</v>
          </cell>
          <cell r="E738" t="str">
            <v>A) 4 Reserve-Flaschen für  PA = 25 Punkte</v>
          </cell>
          <cell r="F738" t="str">
            <v>B</v>
          </cell>
          <cell r="G738" t="str">
            <v>Ja oder Nein:</v>
          </cell>
          <cell r="H738" t="str">
            <v>?</v>
          </cell>
          <cell r="I738">
            <v>25</v>
          </cell>
          <cell r="K738">
            <v>44855</v>
          </cell>
          <cell r="O738" t="str">
            <v/>
          </cell>
          <cell r="P738" t="str">
            <v/>
          </cell>
          <cell r="Q738" t="str">
            <v/>
          </cell>
          <cell r="R738" t="str">
            <v/>
          </cell>
          <cell r="T738" t="str">
            <v/>
          </cell>
        </row>
        <row r="739">
          <cell r="B739">
            <v>739</v>
          </cell>
          <cell r="C739" t="str">
            <v>SG14</v>
          </cell>
          <cell r="D739">
            <v>739</v>
          </cell>
          <cell r="E739" t="str">
            <v>B) Lagerung für tragbaren Wasserwerfer Fa. LEADER VECTOR 5000 = 25 Punkte</v>
          </cell>
          <cell r="F739" t="str">
            <v>B</v>
          </cell>
          <cell r="G739" t="str">
            <v>Ja oder Nein:</v>
          </cell>
          <cell r="H739" t="str">
            <v>?</v>
          </cell>
          <cell r="I739">
            <v>25</v>
          </cell>
          <cell r="K739">
            <v>44855</v>
          </cell>
          <cell r="O739" t="str">
            <v/>
          </cell>
          <cell r="P739" t="str">
            <v/>
          </cell>
          <cell r="Q739" t="str">
            <v/>
          </cell>
          <cell r="R739" t="str">
            <v/>
          </cell>
          <cell r="T739" t="str">
            <v/>
          </cell>
        </row>
        <row r="740">
          <cell r="B740">
            <v>740</v>
          </cell>
          <cell r="C740" t="str">
            <v>SG14</v>
          </cell>
          <cell r="D740">
            <v>740</v>
          </cell>
          <cell r="E740" t="str">
            <v>C) Schlauchpaket als Loop, bestehend aus: 
- 15 m Druckschlauch C42 
- Absperrorgan C und 
- Hohlstrahlrohr C = 50 Punkte</v>
          </cell>
          <cell r="F740" t="str">
            <v>B</v>
          </cell>
          <cell r="G740" t="str">
            <v>Ja oder Nein:</v>
          </cell>
          <cell r="H740" t="str">
            <v>?</v>
          </cell>
          <cell r="I740">
            <v>50</v>
          </cell>
          <cell r="K740">
            <v>44855</v>
          </cell>
          <cell r="O740" t="str">
            <v/>
          </cell>
          <cell r="P740" t="str">
            <v/>
          </cell>
          <cell r="Q740" t="str">
            <v/>
          </cell>
          <cell r="R740" t="str">
            <v/>
          </cell>
          <cell r="T740" t="str">
            <v/>
          </cell>
        </row>
        <row r="741">
          <cell r="B741">
            <v>741</v>
          </cell>
          <cell r="C741" t="str">
            <v>SG14</v>
          </cell>
          <cell r="D741">
            <v>741</v>
          </cell>
          <cell r="E741" t="str">
            <v>D) Rettungsäge Stihl MS461-R = 25 Punkte</v>
          </cell>
          <cell r="F741" t="str">
            <v>B</v>
          </cell>
          <cell r="G741" t="str">
            <v>Ja oder Nein:</v>
          </cell>
          <cell r="H741" t="str">
            <v>?</v>
          </cell>
          <cell r="I741">
            <v>25</v>
          </cell>
          <cell r="K741">
            <v>44855</v>
          </cell>
          <cell r="O741" t="str">
            <v/>
          </cell>
          <cell r="P741" t="str">
            <v/>
          </cell>
          <cell r="Q741" t="str">
            <v/>
          </cell>
          <cell r="R741" t="str">
            <v/>
          </cell>
          <cell r="T741" t="str">
            <v/>
          </cell>
        </row>
        <row r="742">
          <cell r="B742">
            <v>742</v>
          </cell>
          <cell r="C742" t="str">
            <v>SG14</v>
          </cell>
          <cell r="D742">
            <v>742</v>
          </cell>
          <cell r="E742" t="str">
            <v>E) Kombirettungsgerät Weber SPS 360, inkl. Lieferung und Montage eines Ladegerätes für Milwaukee 28 V 5,0 Ah und Verlastung einer 230V Permanentstromversorgung = 100 Punkte</v>
          </cell>
          <cell r="F742" t="str">
            <v>B</v>
          </cell>
          <cell r="G742" t="str">
            <v>Ja oder Nein:</v>
          </cell>
          <cell r="H742" t="str">
            <v>?</v>
          </cell>
          <cell r="I742">
            <v>100</v>
          </cell>
          <cell r="K742">
            <v>44855</v>
          </cell>
          <cell r="O742" t="str">
            <v/>
          </cell>
          <cell r="P742" t="str">
            <v/>
          </cell>
          <cell r="Q742" t="str">
            <v/>
          </cell>
          <cell r="R742" t="str">
            <v/>
          </cell>
          <cell r="T742" t="str">
            <v/>
          </cell>
        </row>
        <row r="743">
          <cell r="B743">
            <v>743</v>
          </cell>
          <cell r="C743" t="str">
            <v>SG14</v>
          </cell>
          <cell r="D743">
            <v>743</v>
          </cell>
          <cell r="E743" t="str">
            <v>F) Rettungszylinder für Rettungsgerät RZM 740 = 50 Punkte</v>
          </cell>
          <cell r="F743" t="str">
            <v>B</v>
          </cell>
          <cell r="G743" t="str">
            <v>Ja oder Nein:</v>
          </cell>
          <cell r="H743" t="str">
            <v>?</v>
          </cell>
          <cell r="I743">
            <v>50</v>
          </cell>
          <cell r="K743">
            <v>44855</v>
          </cell>
          <cell r="O743" t="str">
            <v/>
          </cell>
          <cell r="P743" t="str">
            <v/>
          </cell>
          <cell r="Q743" t="str">
            <v/>
          </cell>
          <cell r="R743" t="str">
            <v/>
          </cell>
          <cell r="T743" t="str">
            <v/>
          </cell>
        </row>
        <row r="744">
          <cell r="B744">
            <v>744</v>
          </cell>
          <cell r="C744" t="str">
            <v>SG14</v>
          </cell>
          <cell r="D744">
            <v>744</v>
          </cell>
          <cell r="E744" t="str">
            <v>G) Rettungsplattform LUKAS LRP 5 = 50 Punkte</v>
          </cell>
          <cell r="F744" t="str">
            <v>B</v>
          </cell>
          <cell r="G744" t="str">
            <v>Ja oder Nein:</v>
          </cell>
          <cell r="H744" t="str">
            <v>?</v>
          </cell>
          <cell r="I744">
            <v>50</v>
          </cell>
          <cell r="K744">
            <v>44855</v>
          </cell>
          <cell r="O744" t="str">
            <v/>
          </cell>
          <cell r="P744" t="str">
            <v/>
          </cell>
          <cell r="Q744" t="str">
            <v/>
          </cell>
          <cell r="R744" t="str">
            <v/>
          </cell>
          <cell r="T744" t="str">
            <v/>
          </cell>
        </row>
        <row r="745">
          <cell r="B745">
            <v>745</v>
          </cell>
          <cell r="C745" t="str">
            <v>SG14</v>
          </cell>
          <cell r="D745">
            <v>745</v>
          </cell>
          <cell r="E745" t="str">
            <v>H) Schienenfahrgestell für RP = 25 Punkte</v>
          </cell>
          <cell r="F745" t="str">
            <v>B</v>
          </cell>
          <cell r="G745" t="str">
            <v>Ja oder Nein:</v>
          </cell>
          <cell r="H745" t="str">
            <v>?</v>
          </cell>
          <cell r="I745">
            <v>25</v>
          </cell>
          <cell r="K745">
            <v>44855</v>
          </cell>
          <cell r="O745" t="str">
            <v/>
          </cell>
          <cell r="P745" t="str">
            <v/>
          </cell>
          <cell r="Q745" t="str">
            <v/>
          </cell>
          <cell r="R745" t="str">
            <v/>
          </cell>
          <cell r="T745" t="str">
            <v/>
          </cell>
        </row>
        <row r="746">
          <cell r="B746">
            <v>746</v>
          </cell>
          <cell r="C746" t="str">
            <v>SG14</v>
          </cell>
          <cell r="D746">
            <v>746</v>
          </cell>
          <cell r="E746" t="str">
            <v>I) Formhölzer Transportkasten (aus HLF) = 25 Punkte</v>
          </cell>
          <cell r="F746" t="str">
            <v>B</v>
          </cell>
          <cell r="G746" t="str">
            <v>Ja oder Nein:</v>
          </cell>
          <cell r="H746" t="str">
            <v>?</v>
          </cell>
          <cell r="I746">
            <v>25</v>
          </cell>
          <cell r="K746">
            <v>44855</v>
          </cell>
          <cell r="O746" t="str">
            <v/>
          </cell>
          <cell r="P746" t="str">
            <v/>
          </cell>
          <cell r="Q746" t="str">
            <v/>
          </cell>
          <cell r="R746" t="str">
            <v/>
          </cell>
          <cell r="T746" t="str">
            <v/>
          </cell>
        </row>
        <row r="747">
          <cell r="B747">
            <v>747</v>
          </cell>
          <cell r="C747" t="str">
            <v>SG14</v>
          </cell>
          <cell r="D747">
            <v>747</v>
          </cell>
          <cell r="E747" t="str">
            <v>J) Türramme = 25 Punkte</v>
          </cell>
          <cell r="F747" t="str">
            <v>B</v>
          </cell>
          <cell r="G747" t="str">
            <v>Ja oder Nein:</v>
          </cell>
          <cell r="H747" t="str">
            <v>?</v>
          </cell>
          <cell r="I747">
            <v>25</v>
          </cell>
          <cell r="K747">
            <v>44855</v>
          </cell>
          <cell r="O747" t="str">
            <v/>
          </cell>
          <cell r="P747" t="str">
            <v/>
          </cell>
          <cell r="Q747" t="str">
            <v/>
          </cell>
          <cell r="R747" t="str">
            <v/>
          </cell>
          <cell r="T747" t="str">
            <v/>
          </cell>
        </row>
        <row r="748">
          <cell r="B748">
            <v>748</v>
          </cell>
          <cell r="C748" t="str">
            <v>SG14</v>
          </cell>
          <cell r="D748">
            <v>748</v>
          </cell>
          <cell r="E748" t="str">
            <v>K) Mehrgasmessgerät MSA ALTAIR = 25 Punkte</v>
          </cell>
          <cell r="F748" t="str">
            <v>B</v>
          </cell>
          <cell r="G748" t="str">
            <v>Ja oder Nein:</v>
          </cell>
          <cell r="H748" t="str">
            <v>?</v>
          </cell>
          <cell r="I748">
            <v>25</v>
          </cell>
          <cell r="K748">
            <v>44855</v>
          </cell>
          <cell r="O748" t="str">
            <v/>
          </cell>
          <cell r="P748" t="str">
            <v/>
          </cell>
          <cell r="Q748" t="str">
            <v/>
          </cell>
          <cell r="R748" t="str">
            <v/>
          </cell>
          <cell r="T748" t="str">
            <v/>
          </cell>
        </row>
        <row r="749">
          <cell r="B749">
            <v>749</v>
          </cell>
          <cell r="C749" t="str">
            <v>SG14</v>
          </cell>
          <cell r="D749">
            <v>749</v>
          </cell>
          <cell r="E749" t="str">
            <v>L) Euro Box Behälter, für beizustellende Verlastung von Wechselkleidung (600x400x mind.220 mm) = 50 Punkte</v>
          </cell>
          <cell r="F749" t="str">
            <v>B</v>
          </cell>
          <cell r="G749" t="str">
            <v>Ja oder Nein:</v>
          </cell>
          <cell r="H749" t="str">
            <v>?</v>
          </cell>
          <cell r="I749">
            <v>50</v>
          </cell>
          <cell r="K749">
            <v>44855</v>
          </cell>
          <cell r="O749" t="str">
            <v/>
          </cell>
          <cell r="P749" t="str">
            <v/>
          </cell>
          <cell r="Q749" t="str">
            <v/>
          </cell>
          <cell r="R749" t="str">
            <v/>
          </cell>
          <cell r="T749" t="str">
            <v/>
          </cell>
        </row>
        <row r="750">
          <cell r="B750">
            <v>750</v>
          </cell>
          <cell r="C750" t="str">
            <v>SG14</v>
          </cell>
          <cell r="D750">
            <v>750</v>
          </cell>
          <cell r="E750" t="str">
            <v>M) Halterung für Getränkekiste Standard für Glasflaschen Mineralwasser 0,75 l = 25 Punkte</v>
          </cell>
          <cell r="F750" t="str">
            <v>B</v>
          </cell>
          <cell r="G750" t="str">
            <v>Ja oder Nein:</v>
          </cell>
          <cell r="H750" t="str">
            <v>?</v>
          </cell>
          <cell r="I750">
            <v>25</v>
          </cell>
          <cell r="K750">
            <v>44855</v>
          </cell>
          <cell r="O750" t="str">
            <v/>
          </cell>
          <cell r="P750" t="str">
            <v/>
          </cell>
          <cell r="Q750" t="str">
            <v/>
          </cell>
          <cell r="R750" t="str">
            <v/>
          </cell>
          <cell r="T750" t="str">
            <v/>
          </cell>
        </row>
        <row r="751">
          <cell r="B751">
            <v>751</v>
          </cell>
          <cell r="C751" t="str">
            <v>SG8</v>
          </cell>
          <cell r="F751" t="str">
            <v>X</v>
          </cell>
          <cell r="K751">
            <v>44855</v>
          </cell>
          <cell r="N751" t="str">
            <v>X</v>
          </cell>
          <cell r="O751" t="str">
            <v>X</v>
          </cell>
          <cell r="P751" t="str">
            <v>X</v>
          </cell>
          <cell r="Q751" t="str">
            <v>L8</v>
          </cell>
          <cell r="R751" t="str">
            <v>L8</v>
          </cell>
          <cell r="S751" t="str">
            <v>L8</v>
          </cell>
          <cell r="T751" t="str">
            <v>L8</v>
          </cell>
          <cell r="U751" t="str">
            <v>L8</v>
          </cell>
          <cell r="V751" t="str">
            <v>L8</v>
          </cell>
          <cell r="W751" t="str">
            <v>L8</v>
          </cell>
          <cell r="X751" t="str">
            <v>L8</v>
          </cell>
          <cell r="Y751" t="str">
            <v>L8</v>
          </cell>
          <cell r="Z751" t="str">
            <v>L8</v>
          </cell>
          <cell r="AA751" t="str">
            <v>L8</v>
          </cell>
        </row>
        <row r="752">
          <cell r="B752">
            <v>752</v>
          </cell>
          <cell r="C752" t="str">
            <v>SG14</v>
          </cell>
          <cell r="D752" t="str">
            <v>1!0</v>
          </cell>
          <cell r="E752" t="str">
            <v>Die mit einem "G" gekennzeichneten Grundanforderungen der Gruppe 10 müssen vollständig erfüllt werden.</v>
          </cell>
          <cell r="F752" t="str">
            <v>X</v>
          </cell>
          <cell r="G752" t="str">
            <v>Werden voll erfüllt:</v>
          </cell>
          <cell r="H752" t="str">
            <v>?</v>
          </cell>
          <cell r="K752">
            <v>44855</v>
          </cell>
          <cell r="N752" t="str">
            <v>X</v>
          </cell>
          <cell r="O752" t="str">
            <v>X</v>
          </cell>
          <cell r="P752" t="str">
            <v>X</v>
          </cell>
          <cell r="Q752" t="str">
            <v>!</v>
          </cell>
          <cell r="R752" t="str">
            <v>!</v>
          </cell>
          <cell r="S752" t="str">
            <v>!</v>
          </cell>
          <cell r="T752" t="str">
            <v>!</v>
          </cell>
          <cell r="U752" t="str">
            <v>!</v>
          </cell>
          <cell r="V752" t="str">
            <v>!</v>
          </cell>
          <cell r="W752" t="str">
            <v>!</v>
          </cell>
          <cell r="X752" t="str">
            <v>!</v>
          </cell>
          <cell r="Y752" t="str">
            <v>!</v>
          </cell>
          <cell r="Z752" t="str">
            <v>!</v>
          </cell>
          <cell r="AA752" t="str">
            <v>!</v>
          </cell>
        </row>
        <row r="753">
          <cell r="B753">
            <v>753</v>
          </cell>
          <cell r="C753" t="str">
            <v>SG8</v>
          </cell>
          <cell r="F753" t="str">
            <v>X</v>
          </cell>
          <cell r="K753">
            <v>44855</v>
          </cell>
          <cell r="N753" t="str">
            <v>X</v>
          </cell>
          <cell r="O753" t="str">
            <v>X</v>
          </cell>
          <cell r="P753" t="str">
            <v>X</v>
          </cell>
          <cell r="Q753" t="str">
            <v>L8</v>
          </cell>
          <cell r="R753" t="str">
            <v>L8</v>
          </cell>
          <cell r="S753" t="str">
            <v>L8</v>
          </cell>
          <cell r="T753" t="str">
            <v>L8</v>
          </cell>
          <cell r="U753" t="str">
            <v>L8</v>
          </cell>
          <cell r="V753" t="str">
            <v>L8</v>
          </cell>
          <cell r="W753" t="str">
            <v>L8</v>
          </cell>
          <cell r="X753" t="str">
            <v>L8</v>
          </cell>
          <cell r="Y753" t="str">
            <v>L8</v>
          </cell>
          <cell r="Z753" t="str">
            <v>L8</v>
          </cell>
          <cell r="AA753" t="str">
            <v>L8</v>
          </cell>
        </row>
        <row r="754">
          <cell r="B754">
            <v>754</v>
          </cell>
          <cell r="C754" t="str">
            <v>SG14</v>
          </cell>
          <cell r="D754" t="str">
            <v>11.</v>
          </cell>
          <cell r="E754" t="str">
            <v>Maße und Massen</v>
          </cell>
          <cell r="F754" t="str">
            <v>X</v>
          </cell>
          <cell r="K754">
            <v>44855</v>
          </cell>
          <cell r="N754" t="str">
            <v>X</v>
          </cell>
          <cell r="O754" t="str">
            <v>X</v>
          </cell>
          <cell r="P754" t="str">
            <v>X</v>
          </cell>
          <cell r="Q754" t="str">
            <v>X</v>
          </cell>
          <cell r="R754" t="str">
            <v>X</v>
          </cell>
          <cell r="S754" t="str">
            <v>X</v>
          </cell>
          <cell r="T754" t="str">
            <v>X</v>
          </cell>
          <cell r="U754" t="str">
            <v>X</v>
          </cell>
          <cell r="V754" t="str">
            <v>X</v>
          </cell>
          <cell r="W754" t="str">
            <v>X</v>
          </cell>
          <cell r="X754" t="str">
            <v>X</v>
          </cell>
          <cell r="Y754" t="str">
            <v>X</v>
          </cell>
          <cell r="Z754" t="str">
            <v>X</v>
          </cell>
          <cell r="AA754" t="str">
            <v>X</v>
          </cell>
        </row>
        <row r="755">
          <cell r="B755">
            <v>755</v>
          </cell>
          <cell r="C755" t="str">
            <v>SG12</v>
          </cell>
          <cell r="D755" t="str">
            <v>11.1</v>
          </cell>
          <cell r="E755" t="str">
            <v>Maßangaben</v>
          </cell>
          <cell r="F755" t="str">
            <v>X</v>
          </cell>
          <cell r="K755">
            <v>44855</v>
          </cell>
          <cell r="N755" t="str">
            <v>X</v>
          </cell>
          <cell r="O755" t="str">
            <v>X</v>
          </cell>
          <cell r="P755" t="str">
            <v>X</v>
          </cell>
          <cell r="Q755" t="str">
            <v>X</v>
          </cell>
          <cell r="R755" t="str">
            <v>X</v>
          </cell>
          <cell r="S755" t="str">
            <v>X</v>
          </cell>
          <cell r="T755" t="str">
            <v>X</v>
          </cell>
          <cell r="U755" t="str">
            <v>X</v>
          </cell>
          <cell r="V755" t="str">
            <v>X</v>
          </cell>
          <cell r="W755" t="str">
            <v>X</v>
          </cell>
          <cell r="X755" t="str">
            <v>X</v>
          </cell>
          <cell r="Y755" t="str">
            <v>X</v>
          </cell>
          <cell r="Z755" t="str">
            <v>X</v>
          </cell>
          <cell r="AA755" t="str">
            <v>X</v>
          </cell>
        </row>
        <row r="756">
          <cell r="B756">
            <v>756</v>
          </cell>
          <cell r="C756" t="str">
            <v>SG14</v>
          </cell>
          <cell r="D756">
            <v>756</v>
          </cell>
          <cell r="E756" t="str">
            <v>Das Fahrzeug hat bei Leermasse eine Gesamthöhe von max. 2.700 mm ?
A) ≤ 2.700 mm = 100 Punkte
B) ≤ 2.600 mm = 200 Punkte</v>
          </cell>
          <cell r="F756" t="str">
            <v>B</v>
          </cell>
          <cell r="G756" t="str">
            <v>max. Gesamthöhe
in mm:</v>
          </cell>
          <cell r="H756">
            <v>1000</v>
          </cell>
          <cell r="I756">
            <v>200</v>
          </cell>
          <cell r="J756">
            <v>200</v>
          </cell>
          <cell r="K756">
            <v>44855</v>
          </cell>
          <cell r="O756" t="str">
            <v>X</v>
          </cell>
          <cell r="P756" t="str">
            <v/>
          </cell>
          <cell r="Q756" t="str">
            <v/>
          </cell>
          <cell r="R756" t="str">
            <v/>
          </cell>
          <cell r="S756" t="str">
            <v/>
          </cell>
          <cell r="T756" t="str">
            <v/>
          </cell>
        </row>
        <row r="757">
          <cell r="B757">
            <v>757</v>
          </cell>
          <cell r="C757" t="str">
            <v>SG14</v>
          </cell>
          <cell r="D757">
            <v>757</v>
          </cell>
          <cell r="E757" t="str">
            <v>Das Fahrzeug hat bei Leermasse eine Gesamthöhe von max. 3.000 mm ?
Nein = 0 Punkte
Ja = 300 Punkte</v>
          </cell>
          <cell r="F757" t="str">
            <v>B</v>
          </cell>
          <cell r="G757" t="str">
            <v>max. Gesamthöhe
in mm:</v>
          </cell>
          <cell r="H757">
            <v>1000</v>
          </cell>
          <cell r="I757">
            <v>300</v>
          </cell>
          <cell r="J757">
            <v>300</v>
          </cell>
          <cell r="K757">
            <v>44855</v>
          </cell>
          <cell r="O757" t="str">
            <v/>
          </cell>
          <cell r="P757" t="str">
            <v>X</v>
          </cell>
          <cell r="Q757" t="str">
            <v/>
          </cell>
          <cell r="R757" t="str">
            <v/>
          </cell>
          <cell r="S757" t="str">
            <v/>
          </cell>
          <cell r="T757" t="str">
            <v/>
          </cell>
        </row>
        <row r="758">
          <cell r="B758">
            <v>758</v>
          </cell>
          <cell r="C758" t="str">
            <v>SG14</v>
          </cell>
          <cell r="D758">
            <v>758</v>
          </cell>
          <cell r="E758" t="str">
            <v>Das Fahrzeug hat bei Leermasse eine Gesamthöhe von unter 3.300 mm ?
Nein = 0 Punkte
Ja, je 10 mm weniger = 10 Punkte (max. 200 Punkte)</v>
          </cell>
          <cell r="F758" t="str">
            <v>B</v>
          </cell>
          <cell r="G758" t="str">
            <v>max. Gesamthöhe
in mm:</v>
          </cell>
          <cell r="H758">
            <v>1000</v>
          </cell>
          <cell r="I758">
            <v>200</v>
          </cell>
          <cell r="J758">
            <v>200</v>
          </cell>
          <cell r="K758">
            <v>44855</v>
          </cell>
          <cell r="O758" t="str">
            <v/>
          </cell>
          <cell r="P758" t="str">
            <v/>
          </cell>
          <cell r="Q758" t="str">
            <v/>
          </cell>
          <cell r="R758" t="str">
            <v/>
          </cell>
          <cell r="S758" t="str">
            <v>X</v>
          </cell>
          <cell r="T758" t="str">
            <v>X</v>
          </cell>
        </row>
        <row r="759">
          <cell r="B759">
            <v>759</v>
          </cell>
          <cell r="C759" t="str">
            <v>SG14</v>
          </cell>
          <cell r="D759">
            <v>759</v>
          </cell>
          <cell r="E759" t="str">
            <v>Das Fahrzeug hat bei Leermasse eine Gesamthöhe von unter 3.500 mm ?
Nein = 0 Punkte
Ja, je 10 mm weniger = 10 Punkte (max. 200 Punkte)</v>
          </cell>
          <cell r="F759" t="str">
            <v>B</v>
          </cell>
          <cell r="G759" t="str">
            <v>max. Gesamthöhe
in mm:</v>
          </cell>
          <cell r="H759">
            <v>1000</v>
          </cell>
          <cell r="I759">
            <v>300</v>
          </cell>
          <cell r="J759">
            <v>300</v>
          </cell>
          <cell r="K759">
            <v>44855</v>
          </cell>
          <cell r="O759" t="str">
            <v/>
          </cell>
          <cell r="P759" t="str">
            <v/>
          </cell>
          <cell r="Q759" t="str">
            <v/>
          </cell>
          <cell r="R759" t="str">
            <v/>
          </cell>
          <cell r="T759" t="str">
            <v/>
          </cell>
          <cell r="U759" t="str">
            <v>X</v>
          </cell>
        </row>
        <row r="760">
          <cell r="B760">
            <v>760</v>
          </cell>
          <cell r="C760" t="str">
            <v>SG14</v>
          </cell>
          <cell r="D760">
            <v>760</v>
          </cell>
          <cell r="K760">
            <v>44855</v>
          </cell>
          <cell r="O760" t="str">
            <v/>
          </cell>
          <cell r="P760" t="str">
            <v>X</v>
          </cell>
          <cell r="Q760" t="str">
            <v/>
          </cell>
          <cell r="R760" t="str">
            <v/>
          </cell>
          <cell r="S760" t="str">
            <v/>
          </cell>
          <cell r="T760" t="str">
            <v/>
          </cell>
        </row>
        <row r="761">
          <cell r="B761">
            <v>761</v>
          </cell>
          <cell r="C761" t="str">
            <v>SG12</v>
          </cell>
          <cell r="D761" t="str">
            <v>11.2</v>
          </cell>
          <cell r="E761" t="str">
            <v>Massen</v>
          </cell>
          <cell r="F761" t="str">
            <v>X</v>
          </cell>
          <cell r="N761" t="str">
            <v>X</v>
          </cell>
          <cell r="O761" t="str">
            <v>X</v>
          </cell>
          <cell r="P761" t="str">
            <v>X</v>
          </cell>
          <cell r="Q761" t="str">
            <v>X</v>
          </cell>
          <cell r="R761" t="str">
            <v>X</v>
          </cell>
          <cell r="S761" t="str">
            <v>X</v>
          </cell>
          <cell r="T761" t="str">
            <v>X</v>
          </cell>
          <cell r="U761" t="str">
            <v>X</v>
          </cell>
          <cell r="V761" t="str">
            <v>X</v>
          </cell>
          <cell r="W761" t="str">
            <v>X</v>
          </cell>
          <cell r="X761" t="str">
            <v>X</v>
          </cell>
          <cell r="Y761" t="str">
            <v>X</v>
          </cell>
          <cell r="Z761" t="str">
            <v>X</v>
          </cell>
          <cell r="AA761" t="str">
            <v>X</v>
          </cell>
        </row>
        <row r="762">
          <cell r="B762">
            <v>762</v>
          </cell>
          <cell r="C762" t="str">
            <v>SG14</v>
          </cell>
          <cell r="D762">
            <v>762</v>
          </cell>
          <cell r="E762" t="str">
            <v>Angabe der zulässigen Gesamtmassen:
B) Amtlich zulässige Gesamtmasse des Fahrzeuges (Anlage 2 Zeile 5)
C) zulässige Achslast der Vorderachse (Anlage 2 Zeile 5)
D) zulässige Achlast der Hinterachse (Anlage 2 Zeile 5)</v>
          </cell>
          <cell r="F762" t="str">
            <v>I</v>
          </cell>
          <cell r="G762" t="str">
            <v>Angabe in mm:</v>
          </cell>
          <cell r="H762" t="str">
            <v>A in kg =
B in kg =
C in kg =
D in kg =</v>
          </cell>
          <cell r="Q762" t="str">
            <v>X</v>
          </cell>
          <cell r="R762" t="str">
            <v>X</v>
          </cell>
        </row>
        <row r="763">
          <cell r="B763">
            <v>763</v>
          </cell>
          <cell r="C763" t="str">
            <v>SG14</v>
          </cell>
          <cell r="D763">
            <v>763</v>
          </cell>
          <cell r="E763" t="str">
            <v>Die Massenreserve aus Anlage 2 Zeile 7 bezogen auf die Gesamtmasse des Fahrzeuges muss mind. 100 kg betragen</v>
          </cell>
          <cell r="F763" t="str">
            <v>G</v>
          </cell>
          <cell r="G763" t="str">
            <v>Wert für GM aus 
Anlage 2 Zeile 7:</v>
          </cell>
          <cell r="H763">
            <v>1000</v>
          </cell>
          <cell r="Q763" t="str">
            <v>X</v>
          </cell>
          <cell r="R763" t="str">
            <v>X</v>
          </cell>
          <cell r="S763" t="str">
            <v>X</v>
          </cell>
          <cell r="T763" t="str">
            <v>X</v>
          </cell>
          <cell r="U763" t="str">
            <v>X</v>
          </cell>
        </row>
        <row r="764">
          <cell r="B764">
            <v>764</v>
          </cell>
          <cell r="C764" t="str">
            <v>SG14</v>
          </cell>
          <cell r="D764">
            <v>764</v>
          </cell>
          <cell r="E764" t="str">
            <v>Die Massenreserve aus Anlage 2 Zeile 7 bezogen auf die Vorderachse des Fahrzeuges muss mind. 100 kg betragen</v>
          </cell>
          <cell r="F764" t="str">
            <v>G</v>
          </cell>
          <cell r="G764" t="str">
            <v>Wert für VA aus 
Anlage 2 Zeile 7:</v>
          </cell>
          <cell r="H764">
            <v>1000</v>
          </cell>
          <cell r="Q764" t="str">
            <v>X</v>
          </cell>
          <cell r="R764" t="str">
            <v>X</v>
          </cell>
          <cell r="S764" t="str">
            <v>X</v>
          </cell>
          <cell r="T764" t="str">
            <v>X</v>
          </cell>
          <cell r="U764" t="str">
            <v>X</v>
          </cell>
        </row>
        <row r="765">
          <cell r="B765">
            <v>765</v>
          </cell>
          <cell r="C765" t="str">
            <v>SG14</v>
          </cell>
          <cell r="D765">
            <v>765</v>
          </cell>
          <cell r="E765" t="str">
            <v>Die Massenreserve aus Anlage 2 Zeile 7 bezogen auf die Hinterachse des Fahrzeuges beträgt mind. 100 kg ?
Nein = 0 Punkte
Ja, je kg mehr = 1 Punkt (max. 300 Punkte)</v>
          </cell>
          <cell r="F765" t="str">
            <v>B</v>
          </cell>
          <cell r="G765" t="str">
            <v>Wert für HA aus 
Anlage 2 Zeile 7:</v>
          </cell>
          <cell r="H765">
            <v>1000</v>
          </cell>
          <cell r="I765">
            <v>300</v>
          </cell>
          <cell r="Q765" t="str">
            <v>X</v>
          </cell>
          <cell r="R765" t="str">
            <v>X</v>
          </cell>
          <cell r="S765" t="str">
            <v>X</v>
          </cell>
          <cell r="T765" t="str">
            <v>X</v>
          </cell>
          <cell r="U765" t="str">
            <v>X</v>
          </cell>
        </row>
        <row r="766">
          <cell r="B766">
            <v>766</v>
          </cell>
          <cell r="C766" t="str">
            <v>SG14</v>
          </cell>
          <cell r="D766">
            <v>766</v>
          </cell>
          <cell r="E766" t="str">
            <v>Das Fahrgestell hat eine technisch zulässige Gesamtmasse von:
A) ≤ 9.000 kg = 0 Punkte
B) ≤ 10.000 kg = 100 Punkte
C) &gt; 10.000 kg = 200 Punkte</v>
          </cell>
          <cell r="F766" t="str">
            <v>B</v>
          </cell>
          <cell r="G766" t="str">
            <v>Ja oder Nein:</v>
          </cell>
          <cell r="H766" t="str">
            <v>?</v>
          </cell>
          <cell r="I766">
            <v>200</v>
          </cell>
        </row>
        <row r="767">
          <cell r="B767">
            <v>767</v>
          </cell>
          <cell r="C767" t="str">
            <v>SG8</v>
          </cell>
          <cell r="F767" t="str">
            <v>X</v>
          </cell>
          <cell r="K767">
            <v>44855</v>
          </cell>
          <cell r="N767" t="str">
            <v>X</v>
          </cell>
          <cell r="O767" t="str">
            <v>X</v>
          </cell>
          <cell r="P767" t="str">
            <v>X</v>
          </cell>
          <cell r="Q767" t="str">
            <v>L8</v>
          </cell>
          <cell r="R767" t="str">
            <v>L8</v>
          </cell>
          <cell r="S767" t="str">
            <v>L8</v>
          </cell>
          <cell r="T767" t="str">
            <v>L8</v>
          </cell>
          <cell r="U767" t="str">
            <v>L8</v>
          </cell>
          <cell r="V767" t="str">
            <v>L8</v>
          </cell>
          <cell r="W767" t="str">
            <v>L8</v>
          </cell>
          <cell r="X767" t="str">
            <v>L8</v>
          </cell>
          <cell r="Y767" t="str">
            <v>L8</v>
          </cell>
          <cell r="Z767" t="str">
            <v>L8</v>
          </cell>
          <cell r="AA767" t="str">
            <v>L8</v>
          </cell>
        </row>
        <row r="768">
          <cell r="B768">
            <v>768</v>
          </cell>
          <cell r="C768" t="str">
            <v>SG14</v>
          </cell>
          <cell r="D768" t="str">
            <v>1!1</v>
          </cell>
          <cell r="E768" t="str">
            <v>Die mit einem "G" gekennzeichneten Grundanforderungen der Gruppe 11 müssen vollständig erfüllt werden.</v>
          </cell>
          <cell r="F768" t="str">
            <v>X</v>
          </cell>
          <cell r="G768" t="str">
            <v>Werden voll erfüllt:</v>
          </cell>
          <cell r="H768" t="str">
            <v>?</v>
          </cell>
          <cell r="K768">
            <v>44855</v>
          </cell>
          <cell r="N768" t="str">
            <v>X</v>
          </cell>
          <cell r="O768" t="str">
            <v>X</v>
          </cell>
          <cell r="P768" t="str">
            <v>X</v>
          </cell>
          <cell r="Q768" t="str">
            <v>!</v>
          </cell>
          <cell r="R768" t="str">
            <v>!</v>
          </cell>
          <cell r="S768" t="str">
            <v>!</v>
          </cell>
          <cell r="T768" t="str">
            <v>!</v>
          </cell>
          <cell r="U768" t="str">
            <v>!</v>
          </cell>
          <cell r="V768" t="str">
            <v>!</v>
          </cell>
          <cell r="W768" t="str">
            <v>!</v>
          </cell>
          <cell r="X768" t="str">
            <v>!</v>
          </cell>
          <cell r="Y768" t="str">
            <v>!</v>
          </cell>
          <cell r="Z768" t="str">
            <v>!</v>
          </cell>
          <cell r="AA768" t="str">
            <v>!</v>
          </cell>
        </row>
        <row r="769">
          <cell r="B769">
            <v>769</v>
          </cell>
          <cell r="C769" t="str">
            <v>SG8</v>
          </cell>
          <cell r="F769" t="str">
            <v>X</v>
          </cell>
          <cell r="K769">
            <v>44855</v>
          </cell>
          <cell r="N769" t="str">
            <v>X</v>
          </cell>
          <cell r="O769" t="str">
            <v>X</v>
          </cell>
          <cell r="P769" t="str">
            <v>X</v>
          </cell>
          <cell r="Q769" t="str">
            <v>L8</v>
          </cell>
          <cell r="R769" t="str">
            <v>L8</v>
          </cell>
          <cell r="S769" t="str">
            <v>L8</v>
          </cell>
          <cell r="T769" t="str">
            <v>L8</v>
          </cell>
          <cell r="U769" t="str">
            <v>L8</v>
          </cell>
          <cell r="V769" t="str">
            <v>L8</v>
          </cell>
          <cell r="W769" t="str">
            <v>L8</v>
          </cell>
          <cell r="X769" t="str">
            <v>L8</v>
          </cell>
          <cell r="Y769" t="str">
            <v>L8</v>
          </cell>
          <cell r="Z769" t="str">
            <v>L8</v>
          </cell>
          <cell r="AA769" t="str">
            <v>L8</v>
          </cell>
        </row>
        <row r="770">
          <cell r="B770">
            <v>770</v>
          </cell>
          <cell r="C770" t="str">
            <v>SG14</v>
          </cell>
          <cell r="D770" t="str">
            <v>12.</v>
          </cell>
          <cell r="E770" t="str">
            <v>Leistungserfüllung und Lieferung</v>
          </cell>
          <cell r="F770" t="str">
            <v>X</v>
          </cell>
          <cell r="K770">
            <v>44855</v>
          </cell>
          <cell r="N770" t="str">
            <v>X</v>
          </cell>
          <cell r="O770" t="str">
            <v>X</v>
          </cell>
          <cell r="P770" t="str">
            <v>X</v>
          </cell>
          <cell r="Q770" t="str">
            <v>Ü14</v>
          </cell>
          <cell r="R770" t="str">
            <v>Ü14</v>
          </cell>
          <cell r="S770" t="str">
            <v>Ü14</v>
          </cell>
          <cell r="T770" t="str">
            <v>Ü14</v>
          </cell>
          <cell r="U770" t="str">
            <v>Ü14</v>
          </cell>
          <cell r="V770" t="str">
            <v>Ü14</v>
          </cell>
          <cell r="W770" t="str">
            <v>Ü14</v>
          </cell>
          <cell r="X770" t="str">
            <v>Ü14</v>
          </cell>
          <cell r="Y770" t="str">
            <v>Ü14</v>
          </cell>
          <cell r="Z770" t="str">
            <v>Ü14</v>
          </cell>
          <cell r="AA770" t="str">
            <v>Ü14</v>
          </cell>
        </row>
        <row r="771">
          <cell r="B771">
            <v>771</v>
          </cell>
          <cell r="C771" t="str">
            <v>SG12</v>
          </cell>
          <cell r="D771" t="str">
            <v>12.1</v>
          </cell>
          <cell r="E771" t="str">
            <v>Baubegleitung</v>
          </cell>
          <cell r="F771" t="str">
            <v>X</v>
          </cell>
          <cell r="K771">
            <v>44855</v>
          </cell>
          <cell r="N771" t="str">
            <v>X</v>
          </cell>
          <cell r="O771" t="str">
            <v>X</v>
          </cell>
          <cell r="P771" t="str">
            <v>X</v>
          </cell>
          <cell r="Q771" t="str">
            <v>Ü12</v>
          </cell>
          <cell r="R771" t="str">
            <v>Ü12</v>
          </cell>
          <cell r="S771" t="str">
            <v>Ü12</v>
          </cell>
          <cell r="T771" t="str">
            <v>Ü12</v>
          </cell>
          <cell r="U771" t="str">
            <v>Ü12</v>
          </cell>
          <cell r="V771" t="str">
            <v>Ü12</v>
          </cell>
          <cell r="W771" t="str">
            <v>Ü12</v>
          </cell>
          <cell r="X771" t="str">
            <v>Ü12</v>
          </cell>
          <cell r="Y771" t="str">
            <v>Ü12</v>
          </cell>
          <cell r="Z771" t="str">
            <v>Ü12</v>
          </cell>
          <cell r="AA771" t="str">
            <v>Ü12</v>
          </cell>
        </row>
        <row r="772">
          <cell r="B772">
            <v>772</v>
          </cell>
          <cell r="C772" t="str">
            <v>SG14</v>
          </cell>
          <cell r="D772">
            <v>772</v>
          </cell>
          <cell r="E772" t="str">
            <v>Die Einhaltung des vereinbarten Liefer- und Leistungsumfanges wird durch den Zentraldienst der Polizei (ZDPol) überwacht und durch die LSTE fachtechnisch begleitet.</v>
          </cell>
          <cell r="F772" t="str">
            <v>G</v>
          </cell>
          <cell r="G772" t="str">
            <v>formatiert</v>
          </cell>
          <cell r="K772">
            <v>44855</v>
          </cell>
          <cell r="O772" t="str">
            <v/>
          </cell>
          <cell r="P772" t="str">
            <v/>
          </cell>
          <cell r="Q772" t="str">
            <v>X</v>
          </cell>
          <cell r="R772" t="str">
            <v>X</v>
          </cell>
          <cell r="S772" t="str">
            <v>X</v>
          </cell>
          <cell r="T772" t="str">
            <v>X</v>
          </cell>
          <cell r="U772" t="str">
            <v>X</v>
          </cell>
        </row>
        <row r="773">
          <cell r="B773">
            <v>773</v>
          </cell>
          <cell r="C773" t="str">
            <v>SG14</v>
          </cell>
          <cell r="D773">
            <v>773</v>
          </cell>
          <cell r="E773" t="str">
            <v>Nach Zuschlagserteilung findet ein Erstgespräch zwischen dem Auftragnehmer (AN) und den Vertretern des Auftraggebers (AG) und des Zentraldienstes des Polizei zur Abstimmung der Auftragsabwicklung statt.</v>
          </cell>
          <cell r="F773" t="str">
            <v>G</v>
          </cell>
          <cell r="G773" t="str">
            <v>formatiert</v>
          </cell>
          <cell r="K773">
            <v>44855</v>
          </cell>
          <cell r="O773" t="str">
            <v>X</v>
          </cell>
          <cell r="P773" t="str">
            <v>X</v>
          </cell>
          <cell r="Q773" t="str">
            <v/>
          </cell>
          <cell r="R773" t="str">
            <v/>
          </cell>
          <cell r="T773" t="str">
            <v/>
          </cell>
        </row>
        <row r="774">
          <cell r="B774">
            <v>774</v>
          </cell>
          <cell r="C774" t="str">
            <v>SG14</v>
          </cell>
          <cell r="D774">
            <v>774</v>
          </cell>
          <cell r="E774" t="str">
            <v>Zur Aufklärung von Fragen und Abstimmung der weiteren Auftragsabwicklung zwischen den künftigen Vertragsparteien findet unter Beteiligung von Vertretern des Ministeriums des Innern und für Kommunales, des Zentraldienstes der Polizei (ZDPol) und der Landeschule und Technischen Einrichtung für Brand- und Katastrophenschutz (LSTE) ein Auftaktgespräch statt.</v>
          </cell>
          <cell r="F774" t="str">
            <v>G</v>
          </cell>
          <cell r="G774" t="str">
            <v>formatiert</v>
          </cell>
          <cell r="K774">
            <v>44855</v>
          </cell>
          <cell r="O774" t="str">
            <v/>
          </cell>
          <cell r="P774" t="str">
            <v/>
          </cell>
          <cell r="Q774" t="str">
            <v>X</v>
          </cell>
          <cell r="R774" t="str">
            <v>X</v>
          </cell>
          <cell r="S774" t="str">
            <v>X</v>
          </cell>
          <cell r="T774" t="str">
            <v>X</v>
          </cell>
          <cell r="U774" t="str">
            <v>X</v>
          </cell>
        </row>
        <row r="775">
          <cell r="B775">
            <v>775</v>
          </cell>
          <cell r="C775" t="str">
            <v>SG14</v>
          </cell>
          <cell r="D775">
            <v>775</v>
          </cell>
          <cell r="E775" t="str">
            <v>Der Auftragnehmer erhält nach der Zuschlagserteilung die Kontaktdaten der einzelnen Auftraggeber</v>
          </cell>
          <cell r="F775" t="str">
            <v>G</v>
          </cell>
          <cell r="G775" t="str">
            <v>formatiert</v>
          </cell>
          <cell r="K775">
            <v>44855</v>
          </cell>
          <cell r="O775" t="str">
            <v/>
          </cell>
          <cell r="P775" t="str">
            <v/>
          </cell>
          <cell r="Q775" t="str">
            <v>X</v>
          </cell>
          <cell r="R775" t="str">
            <v>X</v>
          </cell>
          <cell r="S775" t="str">
            <v>X</v>
          </cell>
          <cell r="T775" t="str">
            <v>X</v>
          </cell>
          <cell r="U775" t="str">
            <v>X</v>
          </cell>
        </row>
        <row r="776">
          <cell r="B776">
            <v>776</v>
          </cell>
          <cell r="C776" t="str">
            <v>SG14</v>
          </cell>
          <cell r="D776">
            <v>776</v>
          </cell>
          <cell r="E776" t="str">
            <v>Zur Vorbereitung auf das Auftaktgespräch übersendet der Auftragnehmer (AN) folgende Unterlagen an die künftigen Auftraggeber:
- Angebotskonfigurationen von Fahrgestell, Aufbau und Beladung
- vorläufiger Beladeplan (Muster)
- bestehende Fragen zur Auftragsklärung</v>
          </cell>
          <cell r="F776" t="str">
            <v>G</v>
          </cell>
          <cell r="G776" t="str">
            <v>formatiert</v>
          </cell>
          <cell r="K776">
            <v>44855</v>
          </cell>
          <cell r="O776" t="str">
            <v/>
          </cell>
          <cell r="P776" t="str">
            <v/>
          </cell>
          <cell r="Q776" t="str">
            <v>X</v>
          </cell>
          <cell r="R776" t="str">
            <v>X</v>
          </cell>
          <cell r="S776" t="str">
            <v>X</v>
          </cell>
          <cell r="T776" t="str">
            <v>X</v>
          </cell>
          <cell r="U776" t="str">
            <v>X</v>
          </cell>
        </row>
        <row r="777">
          <cell r="B777">
            <v>777</v>
          </cell>
          <cell r="C777" t="str">
            <v>SG14</v>
          </cell>
          <cell r="D777">
            <v>777</v>
          </cell>
          <cell r="E777" t="str">
            <v>Vor Beginn einer Serienfertigung findet am ersten Fahrzeug beim Auftragnehmer durch den ZDPol und der LSTE eine Musterbaufreigabe statt.</v>
          </cell>
          <cell r="F777" t="str">
            <v>G</v>
          </cell>
          <cell r="G777" t="str">
            <v>formatiert</v>
          </cell>
          <cell r="K777">
            <v>44855</v>
          </cell>
          <cell r="O777" t="str">
            <v/>
          </cell>
          <cell r="P777" t="str">
            <v/>
          </cell>
          <cell r="Q777" t="str">
            <v>X</v>
          </cell>
          <cell r="R777" t="str">
            <v>X</v>
          </cell>
          <cell r="S777" t="str">
            <v>X</v>
          </cell>
          <cell r="T777" t="str">
            <v>X</v>
          </cell>
          <cell r="U777" t="str">
            <v>X</v>
          </cell>
        </row>
        <row r="778">
          <cell r="B778">
            <v>778</v>
          </cell>
          <cell r="C778" t="str">
            <v>SG14</v>
          </cell>
          <cell r="D778">
            <v>778</v>
          </cell>
          <cell r="E778" t="str">
            <v>Das Fahrzeug ist vor der Übergabe an den Auftraggeber der LSTE zur Technischen Abnahme vorzustellen. Die sachgerechte Abstellung der aufgeführten Positionen aus dem Mängelprotokoll ist der LSTE schriftlich mit Unterschrift zu bestätigen.</v>
          </cell>
          <cell r="F778" t="str">
            <v>G</v>
          </cell>
          <cell r="G778" t="str">
            <v>formatiert</v>
          </cell>
          <cell r="K778">
            <v>44855</v>
          </cell>
          <cell r="O778" t="str">
            <v>X</v>
          </cell>
          <cell r="P778" t="str">
            <v>X</v>
          </cell>
          <cell r="Q778" t="str">
            <v/>
          </cell>
          <cell r="R778" t="str">
            <v/>
          </cell>
          <cell r="T778" t="str">
            <v/>
          </cell>
        </row>
        <row r="779">
          <cell r="B779">
            <v>779</v>
          </cell>
          <cell r="C779" t="str">
            <v>SG14</v>
          </cell>
          <cell r="D779">
            <v>779</v>
          </cell>
          <cell r="E779" t="str">
            <v>Jedes Fahrzeug ist vor der Übergabe an den Auftraggeber der LSTE zur Technischen Abnahme vorzustellen. Die sachgerechte Abstellung der aufgeführten Positionen aus dem Mängelprotokoll ist der LSTE schriftlich mit Unterschrift zu bestätigen.</v>
          </cell>
          <cell r="F779" t="str">
            <v>G</v>
          </cell>
          <cell r="G779" t="str">
            <v>formatiert</v>
          </cell>
          <cell r="K779">
            <v>44855</v>
          </cell>
          <cell r="O779" t="str">
            <v/>
          </cell>
          <cell r="P779" t="str">
            <v/>
          </cell>
          <cell r="Q779" t="str">
            <v>X</v>
          </cell>
          <cell r="R779" t="str">
            <v>X</v>
          </cell>
          <cell r="S779" t="str">
            <v>X</v>
          </cell>
          <cell r="T779" t="str">
            <v>X</v>
          </cell>
          <cell r="U779" t="str">
            <v>X</v>
          </cell>
        </row>
        <row r="780">
          <cell r="B780">
            <v>780</v>
          </cell>
          <cell r="C780" t="str">
            <v>SG14</v>
          </cell>
          <cell r="D780">
            <v>780</v>
          </cell>
          <cell r="E780" t="str">
            <v xml:space="preserve">Der AG hat im Verlauf der Fertigung die Möglichkeit, jederzeit den Baufortschritt vor Ort zu verfolgen und die Konformität und Einhaltung der angebotenen Leistung aus dem Vergabeverfahren zu prüfen. </v>
          </cell>
          <cell r="F780" t="str">
            <v>G</v>
          </cell>
          <cell r="G780" t="str">
            <v>formatiert</v>
          </cell>
          <cell r="K780">
            <v>44855</v>
          </cell>
          <cell r="O780" t="str">
            <v>X</v>
          </cell>
          <cell r="P780" t="str">
            <v>X</v>
          </cell>
          <cell r="Q780" t="str">
            <v/>
          </cell>
          <cell r="R780" t="str">
            <v/>
          </cell>
          <cell r="S780" t="str">
            <v/>
          </cell>
          <cell r="T780" t="str">
            <v/>
          </cell>
        </row>
        <row r="781">
          <cell r="B781">
            <v>781</v>
          </cell>
          <cell r="C781" t="str">
            <v>SG14</v>
          </cell>
          <cell r="D781">
            <v>781</v>
          </cell>
          <cell r="E781" t="str">
            <v xml:space="preserve">Die Vertreter des ZDPol haben im Verlauf der Fertigung die Möglichkeit, jederzeit den Baufortschritt vor Ort zu verfolgen und die Konformität und Einhaltung der angebotenen Leistung aus dem Vergabeverfahren zu prüfen. </v>
          </cell>
          <cell r="F781" t="str">
            <v>G</v>
          </cell>
          <cell r="G781" t="str">
            <v>formatiert</v>
          </cell>
          <cell r="K781">
            <v>44855</v>
          </cell>
          <cell r="O781" t="str">
            <v/>
          </cell>
          <cell r="P781" t="str">
            <v/>
          </cell>
          <cell r="Q781" t="str">
            <v>X</v>
          </cell>
          <cell r="R781" t="str">
            <v>X</v>
          </cell>
          <cell r="S781" t="str">
            <v>X</v>
          </cell>
          <cell r="T781" t="str">
            <v>X</v>
          </cell>
          <cell r="U781" t="str">
            <v>X</v>
          </cell>
        </row>
        <row r="782">
          <cell r="B782">
            <v>782</v>
          </cell>
          <cell r="C782" t="str">
            <v>SG14</v>
          </cell>
          <cell r="D782">
            <v>782</v>
          </cell>
          <cell r="E782" t="str">
            <v>In das Fahrzeug sind mind. drei Einsatzkräfte des jeweiligen AG ausführlich (mind. 4 h) in die Bedienung des Einsatzfahrzeuges und die Funktionsweise der Sicherheitseinrichtungen durch deutschsprachiges Personal einzuweisen. Die Schulung ist namentlich nachzuweisen und dem Auftraggeber zu übersenden.</v>
          </cell>
          <cell r="F782" t="str">
            <v>G</v>
          </cell>
          <cell r="G782" t="str">
            <v>formatiert</v>
          </cell>
          <cell r="K782">
            <v>44855</v>
          </cell>
          <cell r="O782" t="str">
            <v>X</v>
          </cell>
          <cell r="P782" t="str">
            <v>X</v>
          </cell>
          <cell r="Q782" t="str">
            <v/>
          </cell>
          <cell r="R782" t="str">
            <v/>
          </cell>
          <cell r="S782" t="str">
            <v/>
          </cell>
          <cell r="T782" t="str">
            <v/>
          </cell>
        </row>
        <row r="783">
          <cell r="B783">
            <v>783</v>
          </cell>
          <cell r="C783" t="str">
            <v>SG14</v>
          </cell>
          <cell r="D783">
            <v>783</v>
          </cell>
          <cell r="E783" t="str">
            <v>Je Fahrzeug sind mind. drei Einsatzkräfte des jeweiligen AG ausführlich (mind. 4 h) in die Bedienung des Einsatzfahrzeuges und die Funktionsweise der Sicherheitseinrichtungen durch deutschsprachiges Personal einzuweisen. Die Schulung ist namentlich nachzuweisen und dem Auftraggeber zu übersenden.</v>
          </cell>
          <cell r="F783" t="str">
            <v>G</v>
          </cell>
          <cell r="G783" t="str">
            <v>formatiert</v>
          </cell>
          <cell r="K783">
            <v>44855</v>
          </cell>
          <cell r="O783" t="str">
            <v/>
          </cell>
          <cell r="P783" t="str">
            <v/>
          </cell>
          <cell r="Q783" t="str">
            <v>X</v>
          </cell>
          <cell r="R783" t="str">
            <v>X</v>
          </cell>
          <cell r="S783" t="str">
            <v>X</v>
          </cell>
          <cell r="T783" t="str">
            <v>X</v>
          </cell>
          <cell r="U783" t="str">
            <v>X</v>
          </cell>
        </row>
        <row r="784">
          <cell r="B784">
            <v>784</v>
          </cell>
          <cell r="C784" t="str">
            <v>SG12</v>
          </cell>
          <cell r="D784" t="str">
            <v>12.2</v>
          </cell>
          <cell r="E784" t="str">
            <v>Wartung und Service</v>
          </cell>
          <cell r="F784" t="str">
            <v>X</v>
          </cell>
          <cell r="K784">
            <v>44855</v>
          </cell>
          <cell r="N784" t="str">
            <v>X</v>
          </cell>
          <cell r="O784" t="str">
            <v>X</v>
          </cell>
          <cell r="P784" t="str">
            <v>X</v>
          </cell>
          <cell r="Q784" t="str">
            <v>Ü12</v>
          </cell>
          <cell r="R784" t="str">
            <v>Ü12</v>
          </cell>
          <cell r="S784" t="str">
            <v>Ü12</v>
          </cell>
          <cell r="T784" t="str">
            <v>Ü12</v>
          </cell>
          <cell r="U784" t="str">
            <v>Ü12</v>
          </cell>
          <cell r="V784" t="str">
            <v>Ü12</v>
          </cell>
          <cell r="W784" t="str">
            <v>Ü12</v>
          </cell>
          <cell r="X784" t="str">
            <v>Ü12</v>
          </cell>
          <cell r="Y784" t="str">
            <v>Ü12</v>
          </cell>
          <cell r="Z784" t="str">
            <v>Ü12</v>
          </cell>
          <cell r="AA784" t="str">
            <v>Ü12</v>
          </cell>
        </row>
        <row r="785">
          <cell r="B785">
            <v>785</v>
          </cell>
          <cell r="C785" t="str">
            <v>SG14</v>
          </cell>
          <cell r="D785">
            <v>785</v>
          </cell>
          <cell r="E785" t="str">
            <v>Der Aufbauhersteller bietet durch einen eigenen Kundendienst für Reparaturarbeiten einen Vor-Ort-Service an?
Nein = 0 Punkte
Ja = 100 Punkte</v>
          </cell>
          <cell r="F785" t="str">
            <v>B</v>
          </cell>
          <cell r="G785" t="str">
            <v>Ja oder Nein:</v>
          </cell>
          <cell r="H785" t="str">
            <v>?</v>
          </cell>
          <cell r="I785">
            <v>100</v>
          </cell>
          <cell r="K785">
            <v>44855</v>
          </cell>
          <cell r="O785" t="str">
            <v>X</v>
          </cell>
          <cell r="P785" t="str">
            <v>X</v>
          </cell>
          <cell r="Q785" t="str">
            <v>X</v>
          </cell>
          <cell r="R785" t="str">
            <v>X</v>
          </cell>
          <cell r="S785" t="str">
            <v>X</v>
          </cell>
          <cell r="T785" t="str">
            <v>X</v>
          </cell>
          <cell r="U785" t="str">
            <v>X</v>
          </cell>
        </row>
        <row r="786">
          <cell r="B786">
            <v>786</v>
          </cell>
          <cell r="C786" t="str">
            <v>SG14</v>
          </cell>
          <cell r="D786">
            <v>786</v>
          </cell>
          <cell r="E786" t="str">
            <v>Es gibt mind. 5 Vertragswerkstätten für das Fahrgestell innerhalb der Länder Brandenburg und Berlin? 
Nein = 0 Punkte
Ja = 50 Punkte</v>
          </cell>
          <cell r="F786" t="str">
            <v>B</v>
          </cell>
          <cell r="G786" t="str">
            <v>Ja oder Nein:</v>
          </cell>
          <cell r="H786" t="str">
            <v>?</v>
          </cell>
          <cell r="I786">
            <v>50</v>
          </cell>
          <cell r="K786">
            <v>44855</v>
          </cell>
          <cell r="O786" t="str">
            <v>X</v>
          </cell>
          <cell r="P786" t="str">
            <v/>
          </cell>
          <cell r="Q786" t="str">
            <v/>
          </cell>
          <cell r="R786" t="str">
            <v/>
          </cell>
          <cell r="S786" t="str">
            <v/>
          </cell>
          <cell r="T786" t="str">
            <v/>
          </cell>
        </row>
        <row r="787">
          <cell r="B787">
            <v>787</v>
          </cell>
          <cell r="C787" t="str">
            <v>SG14</v>
          </cell>
          <cell r="D787">
            <v>787</v>
          </cell>
          <cell r="E787" t="str">
            <v>Es gibt mind. 15 Vertragswerkstätten für das Fahrgestell innerhalb der Länder Brandenburg und Berlin? 
Nein = 0 Punkte
Ja = 100 Punkte</v>
          </cell>
          <cell r="F787" t="str">
            <v>B</v>
          </cell>
          <cell r="G787" t="str">
            <v>Ja oder Nein:</v>
          </cell>
          <cell r="H787" t="str">
            <v>?</v>
          </cell>
          <cell r="I787">
            <v>100</v>
          </cell>
          <cell r="K787">
            <v>44855</v>
          </cell>
          <cell r="O787" t="str">
            <v/>
          </cell>
          <cell r="P787" t="str">
            <v>X</v>
          </cell>
          <cell r="Q787" t="str">
            <v>X</v>
          </cell>
          <cell r="R787" t="str">
            <v>X</v>
          </cell>
          <cell r="S787" t="str">
            <v>X</v>
          </cell>
          <cell r="T787" t="str">
            <v>X</v>
          </cell>
          <cell r="U787" t="str">
            <v>X</v>
          </cell>
        </row>
        <row r="788">
          <cell r="B788">
            <v>788</v>
          </cell>
          <cell r="C788" t="str">
            <v>SG14</v>
          </cell>
          <cell r="D788">
            <v>788</v>
          </cell>
          <cell r="E788" t="str">
            <v>Wieviel autorisierte Vertragswerkstätten gibt es für den Aufbau im Land Brandenburg oder einem benachbarten Bundesland, an denen qualifizierte Instandsetzungsarbeiten am Aufbau durchgeführt werden können?
A) keine = 0 Punkte
B) mind. 1 = 50 Punkte
C) mind. 2 = 100 Punkte</v>
          </cell>
          <cell r="F788" t="str">
            <v>B</v>
          </cell>
          <cell r="G788" t="str">
            <v>Anzahl:</v>
          </cell>
          <cell r="H788">
            <v>1000</v>
          </cell>
          <cell r="I788">
            <v>100</v>
          </cell>
          <cell r="K788">
            <v>44855</v>
          </cell>
          <cell r="O788" t="str">
            <v>X</v>
          </cell>
          <cell r="P788" t="str">
            <v>X</v>
          </cell>
          <cell r="Q788" t="str">
            <v>X</v>
          </cell>
          <cell r="R788" t="str">
            <v>X</v>
          </cell>
          <cell r="S788" t="str">
            <v>X</v>
          </cell>
          <cell r="T788" t="str">
            <v>X</v>
          </cell>
          <cell r="U788" t="str">
            <v>X</v>
          </cell>
        </row>
        <row r="789">
          <cell r="B789">
            <v>789</v>
          </cell>
          <cell r="C789" t="str">
            <v>SG14</v>
          </cell>
          <cell r="D789">
            <v>789</v>
          </cell>
          <cell r="E789" t="str">
            <v>Wieviel autorisierte Vertragswerkstätten gibt es für den Aufbau im Land Brandenburg oder einem benachbarten Bundesland?
keine = 0 Punkte
mind. 1 = 30 Punkte
mind. 2 = 60 Punkte
mind. 3 = 100 Punkte</v>
          </cell>
          <cell r="F789" t="str">
            <v>B</v>
          </cell>
          <cell r="G789" t="str">
            <v>Anzahl:</v>
          </cell>
          <cell r="H789">
            <v>1000</v>
          </cell>
          <cell r="I789">
            <v>100</v>
          </cell>
          <cell r="K789">
            <v>44855</v>
          </cell>
          <cell r="O789" t="str">
            <v>X</v>
          </cell>
          <cell r="P789" t="str">
            <v>X</v>
          </cell>
        </row>
        <row r="790">
          <cell r="B790">
            <v>790</v>
          </cell>
          <cell r="C790" t="str">
            <v>SG12</v>
          </cell>
          <cell r="D790" t="str">
            <v>12.2</v>
          </cell>
          <cell r="E790" t="str">
            <v>Garantien und Gewährleistung</v>
          </cell>
          <cell r="F790" t="str">
            <v>X</v>
          </cell>
          <cell r="K790">
            <v>44855</v>
          </cell>
          <cell r="N790" t="str">
            <v>X</v>
          </cell>
          <cell r="O790" t="str">
            <v>X</v>
          </cell>
          <cell r="P790" t="str">
            <v>X</v>
          </cell>
          <cell r="Q790" t="str">
            <v>Ü12</v>
          </cell>
          <cell r="R790" t="str">
            <v>Ü12</v>
          </cell>
          <cell r="S790" t="str">
            <v>Ü12</v>
          </cell>
          <cell r="T790" t="str">
            <v>Ü12</v>
          </cell>
          <cell r="U790" t="str">
            <v>Ü12</v>
          </cell>
          <cell r="V790" t="str">
            <v>X</v>
          </cell>
          <cell r="W790" t="str">
            <v>X</v>
          </cell>
          <cell r="X790" t="str">
            <v>X</v>
          </cell>
          <cell r="Y790" t="str">
            <v>X</v>
          </cell>
          <cell r="Z790" t="str">
            <v>X</v>
          </cell>
          <cell r="AA790" t="str">
            <v>X</v>
          </cell>
        </row>
        <row r="791">
          <cell r="B791">
            <v>791</v>
          </cell>
          <cell r="C791" t="str">
            <v>SG14</v>
          </cell>
          <cell r="D791">
            <v>791</v>
          </cell>
          <cell r="E791" t="str">
            <v>Angabe der Herstellergarantie für das Fahrgestell ab Erstzulassung Fahrzeug
≥ 24 Monate = 0 Punkte
≥ 36 Monate = 25 Punkte
≥ 48 Monate = 50 Punkte
≥ 72 Monate = 100 Punkte</v>
          </cell>
          <cell r="F791" t="str">
            <v>B</v>
          </cell>
          <cell r="G791" t="str">
            <v>Monate:</v>
          </cell>
          <cell r="H791">
            <v>1000</v>
          </cell>
          <cell r="I791">
            <v>100</v>
          </cell>
          <cell r="J791">
            <v>100</v>
          </cell>
          <cell r="K791">
            <v>44855</v>
          </cell>
          <cell r="O791" t="str">
            <v/>
          </cell>
          <cell r="P791" t="str">
            <v>X</v>
          </cell>
          <cell r="Q791" t="str">
            <v>X</v>
          </cell>
          <cell r="R791" t="str">
            <v>X</v>
          </cell>
          <cell r="S791" t="str">
            <v>X</v>
          </cell>
          <cell r="T791" t="str">
            <v>X</v>
          </cell>
          <cell r="U791" t="str">
            <v>X</v>
          </cell>
        </row>
        <row r="792">
          <cell r="B792">
            <v>792</v>
          </cell>
          <cell r="C792" t="str">
            <v>SG14</v>
          </cell>
          <cell r="D792">
            <v>792</v>
          </cell>
          <cell r="E792" t="str">
            <v>Angabe der Garantie gegen Durchrostung für das Fahrgestell ab Erstzulassung Fahrzeug
≥ 24 Monate = 0 Punkte
≥ 36 Monate = 25 Punkte
≥ 48 Monate = 50 Punkte 
≥ 72 Monate = 100 Punkte</v>
          </cell>
          <cell r="F792" t="str">
            <v>B</v>
          </cell>
          <cell r="G792" t="str">
            <v>Monate:</v>
          </cell>
          <cell r="H792">
            <v>1000</v>
          </cell>
          <cell r="I792">
            <v>100</v>
          </cell>
          <cell r="J792">
            <v>100</v>
          </cell>
          <cell r="K792">
            <v>44855</v>
          </cell>
          <cell r="O792" t="str">
            <v/>
          </cell>
          <cell r="P792" t="str">
            <v/>
          </cell>
          <cell r="Q792" t="str">
            <v>X</v>
          </cell>
          <cell r="R792" t="str">
            <v>X</v>
          </cell>
          <cell r="S792" t="str">
            <v>X</v>
          </cell>
          <cell r="T792" t="str">
            <v>X</v>
          </cell>
          <cell r="U792" t="str">
            <v>X</v>
          </cell>
        </row>
        <row r="793">
          <cell r="B793">
            <v>793</v>
          </cell>
          <cell r="C793" t="str">
            <v>SG14</v>
          </cell>
          <cell r="D793">
            <v>793</v>
          </cell>
          <cell r="E793" t="str">
            <v>Herstellergarantie für den Aufbau ab Erstzulassung Fahrzeug, ohne Zusatzbedingungen
≥ 24 Monate = 0 Punkte
≥ 36 Monate = 25 Punkte
≥ 48 Monate = 50 Punkte 
≥ 72 Monate = 75 Punkte</v>
          </cell>
          <cell r="F793" t="str">
            <v>B</v>
          </cell>
          <cell r="G793" t="str">
            <v>Monate:</v>
          </cell>
          <cell r="H793">
            <v>1000</v>
          </cell>
          <cell r="I793">
            <v>75</v>
          </cell>
          <cell r="J793">
            <v>75</v>
          </cell>
          <cell r="K793">
            <v>44855</v>
          </cell>
          <cell r="O793" t="str">
            <v/>
          </cell>
          <cell r="P793" t="str">
            <v/>
          </cell>
          <cell r="Q793" t="str">
            <v>X</v>
          </cell>
          <cell r="R793" t="str">
            <v>X</v>
          </cell>
          <cell r="S793" t="str">
            <v>X</v>
          </cell>
          <cell r="T793" t="str">
            <v>X</v>
          </cell>
          <cell r="U793" t="str">
            <v>X</v>
          </cell>
        </row>
        <row r="794">
          <cell r="B794">
            <v>794</v>
          </cell>
          <cell r="C794" t="str">
            <v>SG14</v>
          </cell>
          <cell r="D794">
            <v>794</v>
          </cell>
          <cell r="E794" t="str">
            <v>Angabe der Garantie gegen Durchrostung für den Aufbau ab Erstzulassung Fahrzeug
≥ 24 Monate = 0 Punkte
≥ 36 Monate = 25 Punkte
≥ 48 Monate = 50 Punkte 
≥ 72 Monate = 100 Punkte</v>
          </cell>
          <cell r="F794" t="str">
            <v>B</v>
          </cell>
          <cell r="G794" t="str">
            <v>Monate:</v>
          </cell>
          <cell r="H794">
            <v>1000</v>
          </cell>
          <cell r="I794">
            <v>100</v>
          </cell>
          <cell r="J794">
            <v>100</v>
          </cell>
          <cell r="K794">
            <v>44855</v>
          </cell>
          <cell r="O794" t="str">
            <v>X</v>
          </cell>
          <cell r="P794" t="str">
            <v>X</v>
          </cell>
          <cell r="Q794" t="str">
            <v>X</v>
          </cell>
          <cell r="R794" t="str">
            <v>X</v>
          </cell>
          <cell r="S794" t="str">
            <v>X</v>
          </cell>
          <cell r="T794" t="str">
            <v>X</v>
          </cell>
          <cell r="U794" t="str">
            <v>X</v>
          </cell>
        </row>
        <row r="795">
          <cell r="B795">
            <v>795</v>
          </cell>
          <cell r="C795" t="str">
            <v>SG14</v>
          </cell>
          <cell r="D795">
            <v>795</v>
          </cell>
          <cell r="E795" t="str">
            <v>Herstellergarantie für die P-FPN ab Erstzulassung Fahrzeug, 
ohne Zusatzbedingungen
&lt; 36 Monate = 0 Punkte
≥ 36 Monate = 25 Punkte
≥ 48 Monate = 50 Punkte 
≥ 72 Monate = 75 Punkte</v>
          </cell>
          <cell r="F795" t="str">
            <v>B</v>
          </cell>
          <cell r="G795" t="str">
            <v>Monate:</v>
          </cell>
          <cell r="H795">
            <v>1000</v>
          </cell>
          <cell r="I795">
            <v>75</v>
          </cell>
          <cell r="J795">
            <v>75</v>
          </cell>
          <cell r="K795">
            <v>44855</v>
          </cell>
          <cell r="O795" t="str">
            <v>X</v>
          </cell>
          <cell r="P795" t="str">
            <v/>
          </cell>
          <cell r="Q795" t="str">
            <v/>
          </cell>
          <cell r="R795" t="str">
            <v/>
          </cell>
          <cell r="S795" t="str">
            <v/>
          </cell>
          <cell r="T795" t="str">
            <v/>
          </cell>
        </row>
        <row r="796">
          <cell r="B796">
            <v>796</v>
          </cell>
          <cell r="C796" t="str">
            <v>SG14</v>
          </cell>
          <cell r="D796">
            <v>796</v>
          </cell>
          <cell r="E796" t="str">
            <v>Angabe der Garantie für die FPN ab Erstzulassung
≥ 24 Monate = 0 Punkte
≥ 36 Monate = 25 Punkte
≥ 48 Monate = 50 Punkte 
≥ 72 Monate = 75 Punkte</v>
          </cell>
          <cell r="F796" t="str">
            <v>B</v>
          </cell>
          <cell r="G796" t="str">
            <v>Monate:</v>
          </cell>
          <cell r="H796">
            <v>1000</v>
          </cell>
          <cell r="I796">
            <v>75</v>
          </cell>
          <cell r="J796">
            <v>75</v>
          </cell>
          <cell r="K796">
            <v>44855</v>
          </cell>
          <cell r="O796" t="str">
            <v/>
          </cell>
          <cell r="P796" t="str">
            <v/>
          </cell>
          <cell r="Q796" t="str">
            <v>X</v>
          </cell>
          <cell r="R796" t="str">
            <v>X</v>
          </cell>
          <cell r="S796" t="str">
            <v>X</v>
          </cell>
          <cell r="T796" t="str">
            <v>X</v>
          </cell>
        </row>
        <row r="797">
          <cell r="B797">
            <v>797</v>
          </cell>
          <cell r="C797" t="str">
            <v>SG14</v>
          </cell>
          <cell r="D797">
            <v>797</v>
          </cell>
          <cell r="E797" t="str">
            <v>Herstellergarantie für die angebotene Beladung
≥ 24 Monate = 0 Punkte
≥ 36 Monate = 25 Punkte
≥ 48 Monate = 50 Punkte 
≥ 72 Monate = 75 Punkte</v>
          </cell>
          <cell r="F797" t="str">
            <v>B</v>
          </cell>
          <cell r="G797" t="str">
            <v>Monate:</v>
          </cell>
          <cell r="H797">
            <v>1000</v>
          </cell>
          <cell r="I797">
            <v>75</v>
          </cell>
          <cell r="J797">
            <v>75</v>
          </cell>
          <cell r="K797">
            <v>44855</v>
          </cell>
          <cell r="O797" t="str">
            <v/>
          </cell>
          <cell r="P797" t="str">
            <v/>
          </cell>
        </row>
        <row r="798">
          <cell r="B798">
            <v>798</v>
          </cell>
          <cell r="C798" t="str">
            <v>SG14</v>
          </cell>
          <cell r="D798">
            <v>798</v>
          </cell>
          <cell r="E798" t="str">
            <v>Angabe der Garantie für die maschinelle Zugeinrichtung ab Erstzulassung
≥ 24 Monate = 0 Punkte
≥ 36 Monate = 25 Punkte
≥ 48 Monate = 50 Punkte 
≥ 72 Monate = 75 Punkte</v>
          </cell>
          <cell r="F798" t="str">
            <v>B</v>
          </cell>
          <cell r="G798" t="str">
            <v>Monate:</v>
          </cell>
          <cell r="H798">
            <v>1000</v>
          </cell>
          <cell r="I798">
            <v>75</v>
          </cell>
          <cell r="J798">
            <v>75</v>
          </cell>
          <cell r="K798">
            <v>44855</v>
          </cell>
          <cell r="O798" t="str">
            <v/>
          </cell>
          <cell r="P798" t="str">
            <v/>
          </cell>
          <cell r="Q798" t="str">
            <v/>
          </cell>
          <cell r="R798" t="str">
            <v/>
          </cell>
          <cell r="S798" t="str">
            <v/>
          </cell>
          <cell r="T798" t="str">
            <v>X</v>
          </cell>
          <cell r="U798" t="str">
            <v>X</v>
          </cell>
        </row>
        <row r="799">
          <cell r="B799">
            <v>799</v>
          </cell>
          <cell r="C799" t="str">
            <v>SG12</v>
          </cell>
          <cell r="D799" t="str">
            <v>12.4</v>
          </cell>
          <cell r="E799" t="str">
            <v>Dokumentation in deutscher Sprache</v>
          </cell>
          <cell r="F799" t="str">
            <v>X</v>
          </cell>
          <cell r="K799">
            <v>44855</v>
          </cell>
          <cell r="N799" t="str">
            <v>X</v>
          </cell>
          <cell r="O799" t="str">
            <v>X</v>
          </cell>
          <cell r="P799" t="str">
            <v>X</v>
          </cell>
          <cell r="Q799" t="str">
            <v>Ü12</v>
          </cell>
          <cell r="R799" t="str">
            <v>Ü12</v>
          </cell>
          <cell r="S799" t="str">
            <v>Ü12</v>
          </cell>
          <cell r="T799" t="str">
            <v>Ü12</v>
          </cell>
          <cell r="U799" t="str">
            <v>Ü12</v>
          </cell>
          <cell r="V799" t="str">
            <v>Ü12</v>
          </cell>
          <cell r="W799" t="str">
            <v>Ü12</v>
          </cell>
          <cell r="X799" t="str">
            <v>Ü12</v>
          </cell>
          <cell r="Y799" t="str">
            <v>Ü12</v>
          </cell>
          <cell r="Z799" t="str">
            <v>Ü12</v>
          </cell>
          <cell r="AA799" t="str">
            <v>Ü12</v>
          </cell>
        </row>
        <row r="800">
          <cell r="B800">
            <v>800</v>
          </cell>
          <cell r="C800" t="str">
            <v>SG14</v>
          </cell>
          <cell r="D800">
            <v>800</v>
          </cell>
          <cell r="E800" t="str">
            <v>Zu den im Vergabeverfahren vereinbarten Bedingungen wird über den Leistungsumfang zwischen dem AN und dem ZDPol eine Rahmenvereinbarung geschlossen.</v>
          </cell>
          <cell r="F800" t="str">
            <v>G</v>
          </cell>
          <cell r="G800" t="str">
            <v>formatiert</v>
          </cell>
          <cell r="K800">
            <v>44855</v>
          </cell>
          <cell r="O800" t="str">
            <v/>
          </cell>
          <cell r="P800" t="str">
            <v/>
          </cell>
          <cell r="Q800" t="str">
            <v>X</v>
          </cell>
          <cell r="R800" t="str">
            <v>X</v>
          </cell>
          <cell r="S800" t="str">
            <v>X</v>
          </cell>
          <cell r="T800" t="str">
            <v>X</v>
          </cell>
          <cell r="U800" t="str">
            <v>X</v>
          </cell>
        </row>
        <row r="801">
          <cell r="B801">
            <v>801</v>
          </cell>
          <cell r="C801" t="str">
            <v>SG14</v>
          </cell>
          <cell r="D801">
            <v>801</v>
          </cell>
          <cell r="E801" t="str">
            <v>Nach Zuschlagserteilung übersendet der Auftragnehmer (AN) zur Vorbereitung des Auftaktgespräches folgende Unterlagen an den künftigen Auftraggeber:
- Angebots-Konfigurationen von Fahrgestell, Aufbau und Beladung
- Muster Beladeplan
- offene Fragen des AN</v>
          </cell>
          <cell r="F801" t="str">
            <v>G</v>
          </cell>
          <cell r="G801" t="str">
            <v>formatiert</v>
          </cell>
          <cell r="K801">
            <v>44855</v>
          </cell>
          <cell r="O801" t="str">
            <v>X</v>
          </cell>
          <cell r="P801" t="str">
            <v>X</v>
          </cell>
          <cell r="Q801" t="str">
            <v/>
          </cell>
          <cell r="R801" t="str">
            <v/>
          </cell>
          <cell r="T801" t="str">
            <v/>
          </cell>
        </row>
        <row r="802">
          <cell r="B802">
            <v>802</v>
          </cell>
          <cell r="C802" t="str">
            <v>SG14</v>
          </cell>
          <cell r="D802">
            <v>802</v>
          </cell>
          <cell r="E802" t="str">
            <v>Zwischen Auftraggeber und Auftragnehmer wird auf Grundlage der Rahmenvereinbarung für jedes Fahrzeug ein Abrufvertrag geschlossen.</v>
          </cell>
          <cell r="F802" t="str">
            <v>G</v>
          </cell>
          <cell r="G802" t="str">
            <v>formatiert</v>
          </cell>
          <cell r="K802">
            <v>44855</v>
          </cell>
          <cell r="O802" t="str">
            <v/>
          </cell>
          <cell r="P802" t="str">
            <v/>
          </cell>
          <cell r="Q802" t="str">
            <v>X</v>
          </cell>
          <cell r="R802" t="str">
            <v>X</v>
          </cell>
          <cell r="S802" t="str">
            <v>X</v>
          </cell>
          <cell r="T802" t="str">
            <v>X</v>
          </cell>
          <cell r="U802" t="str">
            <v>X</v>
          </cell>
        </row>
        <row r="803">
          <cell r="B803">
            <v>803</v>
          </cell>
          <cell r="C803" t="str">
            <v>SG14</v>
          </cell>
          <cell r="D803">
            <v>803</v>
          </cell>
          <cell r="E803" t="str">
            <v>Dem ZDPol ist vom AN eine Kopie von jedem geschlossenen Abrufvertrag zu übersenden.</v>
          </cell>
          <cell r="F803" t="str">
            <v>G</v>
          </cell>
          <cell r="G803" t="str">
            <v>formatiert</v>
          </cell>
          <cell r="K803">
            <v>44855</v>
          </cell>
          <cell r="O803" t="str">
            <v/>
          </cell>
          <cell r="P803" t="str">
            <v/>
          </cell>
          <cell r="Q803" t="str">
            <v>X</v>
          </cell>
          <cell r="R803" t="str">
            <v>X</v>
          </cell>
          <cell r="S803" t="str">
            <v>X</v>
          </cell>
          <cell r="T803" t="str">
            <v>X</v>
          </cell>
          <cell r="U803" t="str">
            <v>X</v>
          </cell>
        </row>
        <row r="804">
          <cell r="B804">
            <v>804</v>
          </cell>
          <cell r="C804" t="str">
            <v>SG14</v>
          </cell>
          <cell r="D804">
            <v>804</v>
          </cell>
          <cell r="E804" t="str">
            <v>Dem ZDPol und der LSTE ist vom Auftragnehmer eine tabellarische Übersicht der terminlichen Fertigungsplanung mit Angabe der Fertigungsnummern und des zugordneten Auftraggebers zu übersenden.</v>
          </cell>
          <cell r="F804" t="str">
            <v>G</v>
          </cell>
          <cell r="G804" t="str">
            <v>formatiert</v>
          </cell>
          <cell r="K804">
            <v>44855</v>
          </cell>
          <cell r="O804" t="str">
            <v/>
          </cell>
          <cell r="P804" t="str">
            <v/>
          </cell>
          <cell r="Q804" t="str">
            <v>X</v>
          </cell>
          <cell r="R804" t="str">
            <v>X</v>
          </cell>
          <cell r="S804" t="str">
            <v>X</v>
          </cell>
          <cell r="T804" t="str">
            <v>X</v>
          </cell>
          <cell r="U804" t="str">
            <v>X</v>
          </cell>
        </row>
        <row r="805">
          <cell r="B805">
            <v>805</v>
          </cell>
          <cell r="C805" t="str">
            <v>SG14</v>
          </cell>
          <cell r="D805">
            <v>805</v>
          </cell>
          <cell r="E805" t="str">
            <v>Nach Anlieferung des Fahrgestells beim Auftragnehmer erhält der Auftraggeber eine Bestätigung des ordnungsgemäßen Eingangs, mind. mit folgenden Angaben:
- Auftragsnummer des AN
- Fahrgestell-Ident-Nr.
- Fahrgestellleermasse
- Fahrgestellkonfiguration (Lieferumfang)</v>
          </cell>
          <cell r="F805" t="str">
            <v>G</v>
          </cell>
          <cell r="G805" t="str">
            <v>formatiert</v>
          </cell>
          <cell r="K805">
            <v>44855</v>
          </cell>
          <cell r="O805" t="str">
            <v>X</v>
          </cell>
          <cell r="P805" t="str">
            <v>X</v>
          </cell>
          <cell r="Q805" t="str">
            <v>X</v>
          </cell>
          <cell r="R805" t="str">
            <v>X</v>
          </cell>
          <cell r="S805" t="str">
            <v>X</v>
          </cell>
          <cell r="T805" t="str">
            <v>X</v>
          </cell>
          <cell r="U805" t="str">
            <v>X</v>
          </cell>
        </row>
        <row r="806">
          <cell r="B806">
            <v>806</v>
          </cell>
          <cell r="C806" t="str">
            <v>SG14</v>
          </cell>
          <cell r="D806">
            <v>806</v>
          </cell>
          <cell r="E806" t="str">
            <v>Zur technischen Abnahme sind alle nach DIN EN 1846-2 notwendigen Prüfnachweise und Dokumentationen (EMV-Bestätigung) vorzulegen mit:
- Kopie der Dokumentation der Ablieferungsinspektion des Fahrgestellherstellers
- digitalisierte Dokumentation der Fahrzeugunterlagen</v>
          </cell>
          <cell r="F806" t="str">
            <v>G</v>
          </cell>
          <cell r="G806" t="str">
            <v>formatiert</v>
          </cell>
          <cell r="K806">
            <v>44855</v>
          </cell>
          <cell r="O806" t="str">
            <v>X</v>
          </cell>
          <cell r="P806" t="str">
            <v>X</v>
          </cell>
          <cell r="Q806" t="str">
            <v/>
          </cell>
          <cell r="R806" t="str">
            <v/>
          </cell>
          <cell r="T806" t="str">
            <v/>
          </cell>
        </row>
        <row r="807">
          <cell r="B807">
            <v>807</v>
          </cell>
          <cell r="C807" t="str">
            <v>SG14</v>
          </cell>
          <cell r="D807">
            <v>807</v>
          </cell>
          <cell r="E807" t="str">
            <v xml:space="preserve">Zur technischen Abnahme sind alle nach DIN EN 1846-2 notwendigen Prüfnachweise und Dokumentationen (EMV-Bestätigung) vorzulegen mit:
- Kopie der Dokumentation der Ablieferungsinspektion des Fahrgestellherstellers
- digitalisierte Dokumentation der Fahrzeugserie
- fahrzeugbezogenes UDS-Protokoll </v>
          </cell>
          <cell r="F807" t="str">
            <v>G</v>
          </cell>
          <cell r="G807" t="str">
            <v>formatiert</v>
          </cell>
          <cell r="K807">
            <v>44855</v>
          </cell>
          <cell r="O807" t="str">
            <v/>
          </cell>
          <cell r="P807" t="str">
            <v/>
          </cell>
          <cell r="Q807" t="str">
            <v>X</v>
          </cell>
          <cell r="R807" t="str">
            <v>X</v>
          </cell>
          <cell r="S807" t="str">
            <v>X</v>
          </cell>
          <cell r="T807" t="str">
            <v>X</v>
          </cell>
          <cell r="U807" t="str">
            <v>X</v>
          </cell>
        </row>
        <row r="808">
          <cell r="B808">
            <v>808</v>
          </cell>
          <cell r="C808" t="str">
            <v>SG14</v>
          </cell>
          <cell r="D808">
            <v>808</v>
          </cell>
          <cell r="E808" t="str">
            <v>Mit dem Fahrzeug sind u.a. folgende Unterlagen zu übergeben:
- Lieferschein entsprechend der Auftragsbestätigung
- Wiegeprotokoll mit Fahrzeuggesamtmasse sowie VA und HA
- Dokumentation vom Fahrgestell
- Schaltpläne, Bedienungs- und Wartungsanleitungen von
  Aufbau und eingebauter Ausrüstung auch in digitaler Form
- Bedienungsanleitungen der Beladung im A4-Ordner
- Gutachten gemäß § 21 StVZO
- Kopie der Dokumentation der Ablieferungsinspektion des 
  Fahrgestellherstellers</v>
          </cell>
          <cell r="F808" t="str">
            <v>G</v>
          </cell>
          <cell r="G808" t="str">
            <v>formatiert</v>
          </cell>
          <cell r="K808">
            <v>44855</v>
          </cell>
          <cell r="O808" t="str">
            <v>X</v>
          </cell>
          <cell r="P808" t="str">
            <v>X</v>
          </cell>
          <cell r="Q808" t="str">
            <v/>
          </cell>
          <cell r="R808" t="str">
            <v/>
          </cell>
          <cell r="T808" t="str">
            <v/>
          </cell>
        </row>
        <row r="809">
          <cell r="B809">
            <v>809</v>
          </cell>
          <cell r="C809" t="str">
            <v>SG14</v>
          </cell>
          <cell r="D809">
            <v>809</v>
          </cell>
          <cell r="E809" t="str">
            <v>Mit jedem Fahrzeug sind u.a. folgende Unterlagen zu übergeben:
- Lieferschein entsprechend der Auftragsbestätigung
- Wiegeprotokoll mit Fahrzeuggesamtmasse sowie VA und HA
- Dokumentation vom Fahrgestell
- Schaltpläne, Bedienungs- und Wartungsanleitungen von
  Aufbau und eingebauter Ausrüstung auch in digitaler Form
- Bedienungsanleitungen der Beladung im A4-Ordner
- Gutachten gemäß § 21 StVZO
- Kopie der Dokumentation der Ablieferungsinspektion des
  Fahrgestellherstellers</v>
          </cell>
          <cell r="F809" t="str">
            <v>G</v>
          </cell>
          <cell r="G809" t="str">
            <v>formatiert</v>
          </cell>
          <cell r="K809">
            <v>44855</v>
          </cell>
          <cell r="O809" t="str">
            <v/>
          </cell>
          <cell r="P809" t="str">
            <v/>
          </cell>
          <cell r="Q809" t="str">
            <v>X</v>
          </cell>
          <cell r="R809" t="str">
            <v>X</v>
          </cell>
          <cell r="S809" t="str">
            <v>X</v>
          </cell>
          <cell r="T809" t="str">
            <v>X</v>
          </cell>
          <cell r="U809" t="str">
            <v>X</v>
          </cell>
        </row>
        <row r="810">
          <cell r="B810">
            <v>810</v>
          </cell>
          <cell r="C810" t="str">
            <v>SG14</v>
          </cell>
          <cell r="D810">
            <v>810</v>
          </cell>
          <cell r="E810" t="str">
            <v>Die LSTE und jeder Auftraggeber erhalten eine Bestätigung über die Einhaltung der Aufbaurichtlinien für das angebotene Fahrzeug. Diese ist in der Ablieferungsinspektion durch den Hersteller des Fahrgestells selbst oder eine autorisierten Vertragswerkstatt zu dokumentieren.</v>
          </cell>
          <cell r="F810" t="str">
            <v>G</v>
          </cell>
          <cell r="G810" t="str">
            <v>formatiert</v>
          </cell>
          <cell r="K810">
            <v>44855</v>
          </cell>
          <cell r="O810" t="str">
            <v/>
          </cell>
          <cell r="P810" t="str">
            <v/>
          </cell>
          <cell r="Q810" t="str">
            <v>X</v>
          </cell>
          <cell r="R810" t="str">
            <v>X</v>
          </cell>
          <cell r="S810" t="str">
            <v>X</v>
          </cell>
          <cell r="T810" t="str">
            <v>X</v>
          </cell>
          <cell r="U810" t="str">
            <v>X</v>
          </cell>
        </row>
        <row r="811">
          <cell r="B811">
            <v>811</v>
          </cell>
          <cell r="C811" t="str">
            <v>SG14</v>
          </cell>
          <cell r="D811">
            <v>811</v>
          </cell>
          <cell r="E811" t="str">
            <v xml:space="preserve">Dem ZDPol ist jede erfolgreiche Übergabe an den Auftraggeber mit folgenden Dokumenten anzuzeigen:
- Kopie des Übergabeprotokolls,
- Kopie der Abnahmeniederschrift LSTE mit Mängelprotokoll
- Bestätigung der Mängelabstellung </v>
          </cell>
          <cell r="F811" t="str">
            <v>G</v>
          </cell>
          <cell r="G811" t="str">
            <v>formatiert</v>
          </cell>
          <cell r="K811">
            <v>44855</v>
          </cell>
          <cell r="O811" t="str">
            <v/>
          </cell>
          <cell r="P811" t="str">
            <v/>
          </cell>
          <cell r="Q811" t="str">
            <v>X</v>
          </cell>
          <cell r="R811" t="str">
            <v>X</v>
          </cell>
          <cell r="S811" t="str">
            <v>X</v>
          </cell>
          <cell r="T811" t="str">
            <v>X</v>
          </cell>
          <cell r="U811" t="str">
            <v>X</v>
          </cell>
        </row>
        <row r="812">
          <cell r="B812">
            <v>812</v>
          </cell>
          <cell r="C812" t="str">
            <v>SG12</v>
          </cell>
          <cell r="D812" t="str">
            <v>12.5</v>
          </cell>
          <cell r="E812" t="str">
            <v>Lieferung</v>
          </cell>
          <cell r="F812" t="str">
            <v>X</v>
          </cell>
          <cell r="K812">
            <v>44855</v>
          </cell>
          <cell r="N812" t="str">
            <v>X</v>
          </cell>
          <cell r="O812" t="str">
            <v>X</v>
          </cell>
          <cell r="P812" t="str">
            <v>X</v>
          </cell>
          <cell r="Q812" t="str">
            <v>Ü12</v>
          </cell>
          <cell r="R812" t="str">
            <v>Ü12</v>
          </cell>
          <cell r="S812" t="str">
            <v>Ü12</v>
          </cell>
          <cell r="T812" t="str">
            <v>Ü12</v>
          </cell>
          <cell r="U812" t="str">
            <v>Ü12</v>
          </cell>
          <cell r="V812" t="str">
            <v>Ü12</v>
          </cell>
          <cell r="W812" t="str">
            <v>Ü12</v>
          </cell>
          <cell r="X812" t="str">
            <v>Ü12</v>
          </cell>
          <cell r="Y812" t="str">
            <v>Ü12</v>
          </cell>
          <cell r="Z812" t="str">
            <v>Ü12</v>
          </cell>
          <cell r="AA812" t="str">
            <v>Ü12</v>
          </cell>
        </row>
        <row r="813">
          <cell r="B813">
            <v>813</v>
          </cell>
          <cell r="C813" t="str">
            <v>SG14</v>
          </cell>
          <cell r="D813">
            <v>813</v>
          </cell>
          <cell r="E813" t="str">
            <v xml:space="preserve">Der Liefereingang des Fahrgestells beim Auftragnehmer ist bis zum Ende der angegebenen Woche im angegebenen Kalenderjahr geplant? </v>
          </cell>
          <cell r="F813" t="str">
            <v>G</v>
          </cell>
          <cell r="G813" t="str">
            <v>formatiert</v>
          </cell>
          <cell r="K813">
            <v>44855</v>
          </cell>
          <cell r="O813" t="str">
            <v>X</v>
          </cell>
          <cell r="P813" t="str">
            <v>X</v>
          </cell>
          <cell r="Q813" t="str">
            <v/>
          </cell>
          <cell r="R813" t="str">
            <v/>
          </cell>
          <cell r="S813" t="str">
            <v/>
          </cell>
          <cell r="T813" t="str">
            <v/>
          </cell>
        </row>
        <row r="814">
          <cell r="B814">
            <v>814</v>
          </cell>
          <cell r="C814" t="str">
            <v>SG14</v>
          </cell>
          <cell r="D814">
            <v>814</v>
          </cell>
          <cell r="E814" t="str">
            <v xml:space="preserve">Der Liefereingang aller Fahrgestelle beim Auftragnehmer ist bei Beauftragung innerhalb der Bindefrist bis zum Freitag der Woche im angegebenen Kalenderjahr geplant? </v>
          </cell>
          <cell r="F814" t="str">
            <v>I</v>
          </cell>
          <cell r="G814" t="str">
            <v>Kalenderwoche/-jahr:</v>
          </cell>
          <cell r="H814" t="str">
            <v>99/9999</v>
          </cell>
          <cell r="K814">
            <v>44855</v>
          </cell>
          <cell r="O814" t="str">
            <v/>
          </cell>
          <cell r="P814" t="str">
            <v/>
          </cell>
          <cell r="Q814" t="str">
            <v>X</v>
          </cell>
          <cell r="R814" t="str">
            <v>X</v>
          </cell>
          <cell r="S814" t="str">
            <v>X</v>
          </cell>
          <cell r="T814" t="str">
            <v>X</v>
          </cell>
          <cell r="U814" t="str">
            <v>X</v>
          </cell>
        </row>
        <row r="815">
          <cell r="B815">
            <v>815</v>
          </cell>
          <cell r="C815" t="str">
            <v>SG14</v>
          </cell>
          <cell r="D815">
            <v>815</v>
          </cell>
          <cell r="E815" t="str">
            <v>Die Übergabe des Fahrzeuges wird bei Beauftragung innerhalb der Bindefrist bis zum Freitag der angegebenen Woche im angegebenen Kalenderjahr zugesichert.</v>
          </cell>
          <cell r="F815" t="str">
            <v>G</v>
          </cell>
          <cell r="G815" t="str">
            <v>formatiert</v>
          </cell>
          <cell r="K815">
            <v>44855</v>
          </cell>
          <cell r="O815" t="str">
            <v>X</v>
          </cell>
          <cell r="P815" t="str">
            <v>X</v>
          </cell>
          <cell r="Q815" t="str">
            <v/>
          </cell>
          <cell r="R815" t="str">
            <v/>
          </cell>
          <cell r="S815" t="str">
            <v/>
          </cell>
          <cell r="T815" t="str">
            <v/>
          </cell>
        </row>
        <row r="816">
          <cell r="B816">
            <v>816</v>
          </cell>
          <cell r="C816" t="str">
            <v>SG14</v>
          </cell>
          <cell r="D816">
            <v>816</v>
          </cell>
          <cell r="E816" t="str">
            <v>Die Gesamtlieferung wird bei Beauftragung innerhalb der Bindefrist bis zum Freitag der angebenen Kalenderwoche zugesichert.</v>
          </cell>
          <cell r="F816" t="str">
            <v>I</v>
          </cell>
          <cell r="G816" t="str">
            <v>Kalenderwoche/-jahr:</v>
          </cell>
          <cell r="H816" t="str">
            <v>99/9999</v>
          </cell>
          <cell r="K816">
            <v>44855</v>
          </cell>
          <cell r="O816" t="str">
            <v/>
          </cell>
          <cell r="P816" t="str">
            <v/>
          </cell>
          <cell r="Q816" t="str">
            <v>X</v>
          </cell>
          <cell r="R816" t="str">
            <v>X</v>
          </cell>
          <cell r="S816" t="str">
            <v>X</v>
          </cell>
          <cell r="T816" t="str">
            <v>X</v>
          </cell>
          <cell r="U816" t="str">
            <v>X</v>
          </cell>
        </row>
        <row r="817">
          <cell r="B817">
            <v>817</v>
          </cell>
          <cell r="C817" t="str">
            <v>SG8</v>
          </cell>
          <cell r="F817" t="str">
            <v>X</v>
          </cell>
          <cell r="K817">
            <v>44855</v>
          </cell>
          <cell r="N817" t="str">
            <v>X</v>
          </cell>
          <cell r="O817" t="str">
            <v>X</v>
          </cell>
          <cell r="P817" t="str">
            <v>X</v>
          </cell>
          <cell r="Q817" t="str">
            <v>L8</v>
          </cell>
          <cell r="R817" t="str">
            <v>L8</v>
          </cell>
          <cell r="S817" t="str">
            <v>L8</v>
          </cell>
          <cell r="T817" t="str">
            <v>L8</v>
          </cell>
          <cell r="U817" t="str">
            <v>L8</v>
          </cell>
          <cell r="V817" t="str">
            <v>L8</v>
          </cell>
          <cell r="W817" t="str">
            <v>L8</v>
          </cell>
          <cell r="X817" t="str">
            <v>L8</v>
          </cell>
          <cell r="Y817" t="str">
            <v>L8</v>
          </cell>
          <cell r="Z817" t="str">
            <v>L8</v>
          </cell>
          <cell r="AA817" t="str">
            <v>L8</v>
          </cell>
        </row>
        <row r="818">
          <cell r="B818">
            <v>818</v>
          </cell>
          <cell r="C818" t="str">
            <v>SG14</v>
          </cell>
          <cell r="D818" t="str">
            <v>1!2</v>
          </cell>
          <cell r="E818" t="str">
            <v>Die mit einem "G" gekennzeichneten Grundanforderungen der Gruppe 12 müssen vollständig erfüllt werden.</v>
          </cell>
          <cell r="F818" t="str">
            <v>X</v>
          </cell>
          <cell r="G818" t="str">
            <v>Werden voll erfüllt:</v>
          </cell>
          <cell r="H818" t="str">
            <v>?</v>
          </cell>
          <cell r="K818">
            <v>44855</v>
          </cell>
          <cell r="N818" t="str">
            <v>X</v>
          </cell>
          <cell r="O818" t="str">
            <v>X</v>
          </cell>
          <cell r="P818" t="str">
            <v>X</v>
          </cell>
          <cell r="Q818" t="str">
            <v>!</v>
          </cell>
          <cell r="R818" t="str">
            <v>!</v>
          </cell>
          <cell r="S818" t="str">
            <v>!</v>
          </cell>
          <cell r="T818" t="str">
            <v>!</v>
          </cell>
          <cell r="U818" t="str">
            <v>!</v>
          </cell>
          <cell r="V818" t="str">
            <v>!</v>
          </cell>
          <cell r="W818" t="str">
            <v>!</v>
          </cell>
          <cell r="X818" t="str">
            <v>!</v>
          </cell>
          <cell r="Y818" t="str">
            <v>!</v>
          </cell>
          <cell r="Z818" t="str">
            <v>!</v>
          </cell>
          <cell r="AA818" t="str">
            <v>!</v>
          </cell>
        </row>
        <row r="819">
          <cell r="B819">
            <v>819</v>
          </cell>
          <cell r="C819" t="str">
            <v>SG8</v>
          </cell>
          <cell r="F819" t="str">
            <v>X</v>
          </cell>
          <cell r="K819">
            <v>44855</v>
          </cell>
          <cell r="N819" t="str">
            <v>X</v>
          </cell>
          <cell r="O819" t="str">
            <v>X</v>
          </cell>
          <cell r="P819" t="str">
            <v>X</v>
          </cell>
          <cell r="Q819" t="str">
            <v>L8</v>
          </cell>
          <cell r="R819" t="str">
            <v>L8</v>
          </cell>
          <cell r="S819" t="str">
            <v>L8</v>
          </cell>
          <cell r="T819" t="str">
            <v>L8</v>
          </cell>
          <cell r="U819" t="str">
            <v>L8</v>
          </cell>
          <cell r="V819" t="str">
            <v>L8</v>
          </cell>
          <cell r="W819" t="str">
            <v>L8</v>
          </cell>
          <cell r="X819" t="str">
            <v>L8</v>
          </cell>
          <cell r="Y819" t="str">
            <v>L8</v>
          </cell>
          <cell r="Z819" t="str">
            <v>L8</v>
          </cell>
          <cell r="AA819" t="str">
            <v>L8</v>
          </cell>
        </row>
        <row r="820">
          <cell r="B820">
            <v>820</v>
          </cell>
          <cell r="C820" t="str">
            <v>SG14</v>
          </cell>
          <cell r="E820">
            <v>20475</v>
          </cell>
          <cell r="F820" t="str">
            <v>x</v>
          </cell>
          <cell r="H820">
            <v>20475</v>
          </cell>
          <cell r="K820">
            <v>44855</v>
          </cell>
          <cell r="N820" t="str">
            <v>X</v>
          </cell>
          <cell r="O820" t="str">
            <v>X</v>
          </cell>
          <cell r="P820" t="str">
            <v>X</v>
          </cell>
          <cell r="Q820" t="str">
            <v>GP</v>
          </cell>
          <cell r="R820" t="str">
            <v>GP</v>
          </cell>
          <cell r="S820" t="str">
            <v>GP</v>
          </cell>
          <cell r="T820" t="str">
            <v>GP</v>
          </cell>
          <cell r="U820" t="str">
            <v>GP</v>
          </cell>
          <cell r="V820" t="str">
            <v>GP</v>
          </cell>
          <cell r="W820" t="str">
            <v>X</v>
          </cell>
          <cell r="X820" t="str">
            <v>X</v>
          </cell>
          <cell r="Y820" t="str">
            <v>X</v>
          </cell>
          <cell r="Z820" t="str">
            <v>X</v>
          </cell>
          <cell r="AA820" t="str">
            <v>X</v>
          </cell>
        </row>
        <row r="821">
          <cell r="B821">
            <v>821</v>
          </cell>
          <cell r="C821" t="str">
            <v>SG8</v>
          </cell>
          <cell r="F821" t="str">
            <v>x</v>
          </cell>
          <cell r="K821">
            <v>44855</v>
          </cell>
          <cell r="N821" t="str">
            <v>X</v>
          </cell>
          <cell r="O821" t="str">
            <v>X</v>
          </cell>
          <cell r="P821" t="str">
            <v>X</v>
          </cell>
          <cell r="Q821" t="str">
            <v>L8</v>
          </cell>
          <cell r="R821" t="str">
            <v>L8</v>
          </cell>
          <cell r="S821" t="str">
            <v>L8</v>
          </cell>
          <cell r="T821" t="str">
            <v>L8</v>
          </cell>
          <cell r="U821" t="str">
            <v>L8</v>
          </cell>
          <cell r="V821" t="str">
            <v>L8</v>
          </cell>
          <cell r="W821" t="str">
            <v>L8</v>
          </cell>
          <cell r="X821" t="str">
            <v>L8</v>
          </cell>
          <cell r="Y821" t="str">
            <v>L8</v>
          </cell>
          <cell r="Z821" t="str">
            <v>L8</v>
          </cell>
          <cell r="AA821" t="str">
            <v>L8</v>
          </cell>
        </row>
        <row r="822">
          <cell r="B822">
            <v>822</v>
          </cell>
          <cell r="C822" t="str">
            <v>SG14</v>
          </cell>
          <cell r="D822">
            <v>0</v>
          </cell>
          <cell r="E822" t="str">
            <v>Maximalwert laufende Nummer</v>
          </cell>
          <cell r="K822">
            <v>45005</v>
          </cell>
          <cell r="N822" t="str">
            <v>X</v>
          </cell>
          <cell r="O822" t="str">
            <v>X</v>
          </cell>
          <cell r="P822" t="str">
            <v>X</v>
          </cell>
          <cell r="Q822" t="str">
            <v>PR</v>
          </cell>
          <cell r="R822" t="str">
            <v>PR</v>
          </cell>
          <cell r="S822" t="str">
            <v>PR</v>
          </cell>
          <cell r="T822" t="str">
            <v>PR</v>
          </cell>
          <cell r="U822" t="str">
            <v>PR</v>
          </cell>
          <cell r="V822" t="str">
            <v>PR</v>
          </cell>
          <cell r="W822" t="str">
            <v>PR</v>
          </cell>
          <cell r="X822" t="str">
            <v>PR</v>
          </cell>
          <cell r="Y822" t="str">
            <v>PR</v>
          </cell>
          <cell r="Z822" t="str">
            <v>PR</v>
          </cell>
          <cell r="AA822" t="str">
            <v>PR</v>
          </cell>
        </row>
        <row r="823">
          <cell r="B823">
            <v>823</v>
          </cell>
          <cell r="C823" t="str">
            <v>SG14</v>
          </cell>
          <cell r="D823">
            <v>-715</v>
          </cell>
          <cell r="E823" t="str">
            <v>Differenz KG zu LfdNr</v>
          </cell>
          <cell r="K823">
            <v>45005</v>
          </cell>
          <cell r="N823" t="str">
            <v>X</v>
          </cell>
          <cell r="O823" t="str">
            <v>X</v>
          </cell>
          <cell r="P823" t="str">
            <v>X</v>
          </cell>
          <cell r="Q823" t="str">
            <v>PR</v>
          </cell>
          <cell r="R823" t="str">
            <v>PR</v>
          </cell>
          <cell r="S823" t="str">
            <v>PR</v>
          </cell>
          <cell r="T823" t="str">
            <v>PR</v>
          </cell>
          <cell r="U823" t="str">
            <v>PR</v>
          </cell>
          <cell r="V823" t="str">
            <v>PR</v>
          </cell>
          <cell r="W823" t="str">
            <v>PR</v>
          </cell>
          <cell r="X823" t="str">
            <v>PR</v>
          </cell>
          <cell r="Y823" t="str">
            <v>PR</v>
          </cell>
          <cell r="Z823" t="str">
            <v>PR</v>
          </cell>
          <cell r="AA823" t="str">
            <v>PR</v>
          </cell>
        </row>
        <row r="824">
          <cell r="B824">
            <v>824</v>
          </cell>
          <cell r="C824" t="str">
            <v>SG14</v>
          </cell>
          <cell r="D824">
            <v>559</v>
          </cell>
          <cell r="E824" t="str">
            <v>Anzahl "G" aus Spalte F</v>
          </cell>
          <cell r="K824">
            <v>45005</v>
          </cell>
          <cell r="N824" t="str">
            <v>X</v>
          </cell>
          <cell r="O824" t="str">
            <v>X</v>
          </cell>
          <cell r="P824" t="str">
            <v>X</v>
          </cell>
          <cell r="Q824" t="str">
            <v>PR</v>
          </cell>
          <cell r="R824" t="str">
            <v>PR</v>
          </cell>
          <cell r="S824" t="str">
            <v>PR</v>
          </cell>
          <cell r="T824" t="str">
            <v>PR</v>
          </cell>
          <cell r="U824" t="str">
            <v>PR</v>
          </cell>
          <cell r="V824" t="str">
            <v>PR</v>
          </cell>
          <cell r="W824" t="str">
            <v>PR</v>
          </cell>
          <cell r="X824" t="str">
            <v>PR</v>
          </cell>
          <cell r="Y824" t="str">
            <v>PR</v>
          </cell>
          <cell r="Z824" t="str">
            <v>PR</v>
          </cell>
          <cell r="AA824" t="str">
            <v>PR</v>
          </cell>
        </row>
        <row r="825">
          <cell r="B825">
            <v>825</v>
          </cell>
          <cell r="C825" t="str">
            <v>SG14</v>
          </cell>
          <cell r="D825">
            <v>128</v>
          </cell>
          <cell r="E825" t="str">
            <v>Anzahl "B" aus Spalte F</v>
          </cell>
          <cell r="K825">
            <v>45005</v>
          </cell>
          <cell r="N825" t="str">
            <v>X</v>
          </cell>
          <cell r="O825" t="str">
            <v>X</v>
          </cell>
          <cell r="P825" t="str">
            <v>X</v>
          </cell>
          <cell r="Q825" t="str">
            <v>PR</v>
          </cell>
          <cell r="R825" t="str">
            <v>PR</v>
          </cell>
          <cell r="S825" t="str">
            <v>PR</v>
          </cell>
          <cell r="T825" t="str">
            <v>PR</v>
          </cell>
          <cell r="U825" t="str">
            <v>PR</v>
          </cell>
          <cell r="V825" t="str">
            <v>PR</v>
          </cell>
          <cell r="W825" t="str">
            <v>PR</v>
          </cell>
          <cell r="X825" t="str">
            <v>PR</v>
          </cell>
          <cell r="Y825" t="str">
            <v>PR</v>
          </cell>
          <cell r="Z825" t="str">
            <v>PR</v>
          </cell>
          <cell r="AA825" t="str">
            <v>PR</v>
          </cell>
        </row>
        <row r="826">
          <cell r="B826">
            <v>826</v>
          </cell>
          <cell r="C826" t="str">
            <v>SG14</v>
          </cell>
          <cell r="D826">
            <v>28</v>
          </cell>
          <cell r="E826" t="str">
            <v>Anzahl "I" aus Spalte F</v>
          </cell>
          <cell r="K826">
            <v>45005</v>
          </cell>
          <cell r="N826" t="str">
            <v>X</v>
          </cell>
          <cell r="O826" t="str">
            <v>X</v>
          </cell>
          <cell r="P826" t="str">
            <v>X</v>
          </cell>
          <cell r="Q826" t="str">
            <v>PR</v>
          </cell>
          <cell r="R826" t="str">
            <v>PR</v>
          </cell>
          <cell r="S826" t="str">
            <v>PR</v>
          </cell>
          <cell r="T826" t="str">
            <v>PR</v>
          </cell>
          <cell r="U826" t="str">
            <v>PR</v>
          </cell>
          <cell r="V826" t="str">
            <v>PR</v>
          </cell>
          <cell r="W826" t="str">
            <v>PR</v>
          </cell>
          <cell r="X826" t="str">
            <v>PR</v>
          </cell>
          <cell r="Y826" t="str">
            <v>PR</v>
          </cell>
          <cell r="Z826" t="str">
            <v>PR</v>
          </cell>
          <cell r="AA826" t="str">
            <v>PR</v>
          </cell>
        </row>
        <row r="827">
          <cell r="B827">
            <v>827</v>
          </cell>
          <cell r="C827" t="str">
            <v>SG14</v>
          </cell>
          <cell r="D827">
            <v>124</v>
          </cell>
          <cell r="E827" t="str">
            <v>Anzahl "?" aus Spalte H</v>
          </cell>
          <cell r="K827">
            <v>45005</v>
          </cell>
          <cell r="N827" t="str">
            <v>X</v>
          </cell>
          <cell r="O827" t="str">
            <v>X</v>
          </cell>
          <cell r="P827" t="str">
            <v>X</v>
          </cell>
          <cell r="Q827" t="str">
            <v>PR</v>
          </cell>
          <cell r="R827" t="str">
            <v>PR</v>
          </cell>
          <cell r="S827" t="str">
            <v>PR</v>
          </cell>
          <cell r="T827" t="str">
            <v>PR</v>
          </cell>
          <cell r="U827" t="str">
            <v>PR</v>
          </cell>
          <cell r="V827" t="str">
            <v>PR</v>
          </cell>
          <cell r="W827" t="str">
            <v>PR</v>
          </cell>
          <cell r="X827" t="str">
            <v>PR</v>
          </cell>
          <cell r="Y827" t="str">
            <v>PR</v>
          </cell>
          <cell r="Z827" t="str">
            <v>PR</v>
          </cell>
          <cell r="AA827" t="str">
            <v>PR</v>
          </cell>
        </row>
        <row r="828">
          <cell r="B828">
            <v>828</v>
          </cell>
          <cell r="C828" t="str">
            <v>SG14</v>
          </cell>
          <cell r="E828" t="str">
            <v>Hauptgruppen</v>
          </cell>
          <cell r="F828" t="str">
            <v>x</v>
          </cell>
          <cell r="K828">
            <v>44855</v>
          </cell>
          <cell r="N828" t="str">
            <v>X</v>
          </cell>
          <cell r="O828" t="str">
            <v>X</v>
          </cell>
          <cell r="P828" t="str">
            <v>X</v>
          </cell>
        </row>
        <row r="829">
          <cell r="B829">
            <v>829</v>
          </cell>
          <cell r="C829" t="str">
            <v>SG14</v>
          </cell>
          <cell r="D829" t="e">
            <v>#DIV/0!</v>
          </cell>
          <cell r="E829" t="str">
            <v>Fahrgestell</v>
          </cell>
          <cell r="F829" t="str">
            <v>x</v>
          </cell>
          <cell r="H829">
            <v>2400</v>
          </cell>
          <cell r="K829">
            <v>44855</v>
          </cell>
          <cell r="N829" t="str">
            <v>X</v>
          </cell>
          <cell r="O829" t="str">
            <v>X</v>
          </cell>
          <cell r="P829" t="str">
            <v>X</v>
          </cell>
        </row>
        <row r="830">
          <cell r="B830">
            <v>830</v>
          </cell>
          <cell r="C830" t="str">
            <v>SG14</v>
          </cell>
          <cell r="D830" t="e">
            <v>#DIV/0!</v>
          </cell>
          <cell r="E830" t="str">
            <v>Aufbau</v>
          </cell>
          <cell r="F830" t="str">
            <v>x</v>
          </cell>
          <cell r="H830">
            <v>8500</v>
          </cell>
          <cell r="K830">
            <v>44855</v>
          </cell>
          <cell r="N830" t="str">
            <v>X</v>
          </cell>
          <cell r="O830" t="str">
            <v>X</v>
          </cell>
          <cell r="P830" t="str">
            <v>X</v>
          </cell>
        </row>
        <row r="831">
          <cell r="B831">
            <v>831</v>
          </cell>
          <cell r="C831" t="str">
            <v>SG14</v>
          </cell>
          <cell r="D831" t="e">
            <v>#DIV/0!</v>
          </cell>
          <cell r="E831" t="str">
            <v>Beladung</v>
          </cell>
          <cell r="F831" t="str">
            <v>x</v>
          </cell>
          <cell r="H831">
            <v>0</v>
          </cell>
          <cell r="K831">
            <v>44855</v>
          </cell>
          <cell r="N831" t="str">
            <v>X</v>
          </cell>
          <cell r="O831" t="str">
            <v>X</v>
          </cell>
          <cell r="P831" t="str">
            <v>X</v>
          </cell>
        </row>
        <row r="832">
          <cell r="B832">
            <v>832</v>
          </cell>
          <cell r="C832" t="str">
            <v>SG14</v>
          </cell>
          <cell r="D832" t="e">
            <v>#DIV/0!</v>
          </cell>
          <cell r="E832" t="str">
            <v>Betrieb</v>
          </cell>
          <cell r="F832" t="str">
            <v>x</v>
          </cell>
          <cell r="H832">
            <v>800</v>
          </cell>
          <cell r="K832">
            <v>44855</v>
          </cell>
          <cell r="N832" t="str">
            <v>X</v>
          </cell>
          <cell r="O832" t="str">
            <v>X</v>
          </cell>
          <cell r="P832" t="str">
            <v>X</v>
          </cell>
        </row>
        <row r="833">
          <cell r="B833">
            <v>833</v>
          </cell>
          <cell r="C833" t="str">
            <v>SG14</v>
          </cell>
          <cell r="F833" t="str">
            <v>x</v>
          </cell>
          <cell r="K833">
            <v>44855</v>
          </cell>
          <cell r="N833" t="str">
            <v>X</v>
          </cell>
          <cell r="O833" t="str">
            <v>X</v>
          </cell>
          <cell r="P833" t="str">
            <v>X</v>
          </cell>
        </row>
        <row r="834">
          <cell r="B834">
            <v>834</v>
          </cell>
          <cell r="C834" t="str">
            <v>SG14</v>
          </cell>
          <cell r="F834" t="str">
            <v>x</v>
          </cell>
          <cell r="K834">
            <v>44855</v>
          </cell>
          <cell r="N834" t="str">
            <v>X</v>
          </cell>
          <cell r="O834" t="str">
            <v>X</v>
          </cell>
          <cell r="P834" t="str">
            <v>X</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L488"/>
  <sheetViews>
    <sheetView tabSelected="1" topLeftCell="B1" zoomScale="115" zoomScaleNormal="115" zoomScaleSheetLayoutView="100" workbookViewId="0">
      <selection activeCell="G454" sqref="G454"/>
    </sheetView>
  </sheetViews>
  <sheetFormatPr baseColWidth="10" defaultRowHeight="12.75" x14ac:dyDescent="0.2"/>
  <cols>
    <col min="1" max="1" width="8.42578125" style="155" hidden="1" customWidth="1"/>
    <col min="2" max="2" width="4.7109375" style="144" customWidth="1"/>
    <col min="3" max="3" width="50.7109375" style="144" customWidth="1"/>
    <col min="4" max="4" width="3.7109375" style="144" customWidth="1"/>
    <col min="5" max="5" width="5.7109375" style="25" customWidth="1"/>
    <col min="6" max="6" width="18.7109375" style="25" customWidth="1"/>
    <col min="7" max="7" width="8.7109375" style="25" customWidth="1"/>
    <col min="8" max="8" width="1.7109375" style="25" customWidth="1"/>
    <col min="9" max="9" width="5.7109375" style="25" customWidth="1"/>
    <col min="10" max="10" width="5.7109375" style="184" customWidth="1"/>
    <col min="11" max="11" width="11.42578125" style="25"/>
    <col min="12" max="12" width="54.7109375" style="25" customWidth="1"/>
    <col min="13" max="16384" width="11.42578125" style="25"/>
  </cols>
  <sheetData>
    <row r="1" spans="1:10" ht="18" x14ac:dyDescent="0.2">
      <c r="A1" s="146"/>
      <c r="B1" s="4"/>
      <c r="C1" s="5" t="s">
        <v>0</v>
      </c>
      <c r="D1" s="6"/>
      <c r="E1" s="7"/>
      <c r="F1" s="8" t="s">
        <v>565</v>
      </c>
      <c r="G1" s="9"/>
      <c r="H1" s="9"/>
      <c r="I1" s="7"/>
      <c r="J1" s="7"/>
    </row>
    <row r="2" spans="1:10" s="220" customFormat="1" ht="18" x14ac:dyDescent="0.25">
      <c r="A2" s="146"/>
      <c r="B2" s="4"/>
      <c r="C2" s="5" t="s">
        <v>195</v>
      </c>
      <c r="D2" s="6"/>
      <c r="E2" s="7"/>
      <c r="F2" s="8"/>
      <c r="G2" s="9"/>
      <c r="H2" s="9"/>
      <c r="I2" s="7"/>
      <c r="J2" s="7"/>
    </row>
    <row r="3" spans="1:10" x14ac:dyDescent="0.2">
      <c r="A3" s="147" t="s">
        <v>1</v>
      </c>
      <c r="B3" s="208">
        <v>4</v>
      </c>
      <c r="C3" s="209">
        <v>50</v>
      </c>
      <c r="D3" s="209">
        <v>3</v>
      </c>
      <c r="E3" s="210">
        <v>5</v>
      </c>
      <c r="F3" s="208">
        <v>18</v>
      </c>
      <c r="G3" s="208">
        <v>8</v>
      </c>
      <c r="H3" s="208">
        <v>1</v>
      </c>
      <c r="I3" s="208">
        <v>5</v>
      </c>
      <c r="J3" s="175"/>
    </row>
    <row r="4" spans="1:10" x14ac:dyDescent="0.2">
      <c r="A4" s="148"/>
      <c r="B4" s="10" t="s">
        <v>2</v>
      </c>
      <c r="C4" s="10" t="s">
        <v>3</v>
      </c>
      <c r="D4" s="11" t="s">
        <v>4</v>
      </c>
      <c r="E4" s="12" t="s">
        <v>193</v>
      </c>
      <c r="F4" s="245" t="s">
        <v>194</v>
      </c>
      <c r="G4" s="245"/>
      <c r="H4" s="10"/>
      <c r="I4" s="12" t="s">
        <v>172</v>
      </c>
      <c r="J4" s="12"/>
    </row>
    <row r="5" spans="1:10" ht="17.25" customHeight="1" x14ac:dyDescent="0.2">
      <c r="A5" s="149" t="s">
        <v>5</v>
      </c>
      <c r="B5" s="13" t="s">
        <v>6</v>
      </c>
      <c r="C5" s="14" t="s">
        <v>7</v>
      </c>
      <c r="D5" s="15" t="s">
        <v>8</v>
      </c>
      <c r="E5" s="16"/>
      <c r="F5" s="17" t="s">
        <v>187</v>
      </c>
      <c r="G5" s="18"/>
      <c r="H5" s="37"/>
      <c r="I5" s="33"/>
      <c r="J5" s="176"/>
    </row>
    <row r="6" spans="1:10" ht="76.5" x14ac:dyDescent="0.2">
      <c r="A6" s="149" t="s">
        <v>5</v>
      </c>
      <c r="B6" s="19">
        <v>1</v>
      </c>
      <c r="C6" s="161" t="s">
        <v>402</v>
      </c>
      <c r="D6" s="26" t="s">
        <v>22</v>
      </c>
      <c r="E6" s="38"/>
      <c r="F6" s="229"/>
      <c r="G6" s="230"/>
      <c r="H6" s="37"/>
      <c r="I6" s="39"/>
      <c r="J6" s="177"/>
    </row>
    <row r="7" spans="1:10" ht="38.25" x14ac:dyDescent="0.2">
      <c r="A7" s="149" t="s">
        <v>5</v>
      </c>
      <c r="B7" s="19">
        <f>B6+1</f>
        <v>2</v>
      </c>
      <c r="C7" s="161" t="s">
        <v>570</v>
      </c>
      <c r="D7" s="26" t="s">
        <v>22</v>
      </c>
      <c r="E7" s="38"/>
      <c r="F7" s="229"/>
      <c r="G7" s="230"/>
      <c r="H7" s="37"/>
      <c r="I7" s="39"/>
      <c r="J7" s="177"/>
    </row>
    <row r="8" spans="1:10" ht="38.25" x14ac:dyDescent="0.2">
      <c r="A8" s="149" t="s">
        <v>5</v>
      </c>
      <c r="B8" s="19">
        <f>B7+1</f>
        <v>3</v>
      </c>
      <c r="C8" s="211" t="s">
        <v>203</v>
      </c>
      <c r="D8" s="40" t="s">
        <v>9</v>
      </c>
      <c r="E8" s="41"/>
      <c r="F8" s="229"/>
      <c r="G8" s="230"/>
      <c r="H8" s="37"/>
      <c r="I8" s="39"/>
      <c r="J8" s="177"/>
    </row>
    <row r="9" spans="1:10" ht="25.5" x14ac:dyDescent="0.2">
      <c r="A9" s="149" t="s">
        <v>5</v>
      </c>
      <c r="B9" s="19" t="str">
        <f>CONCATENATE($B$8,"a")</f>
        <v>3a</v>
      </c>
      <c r="C9" s="162" t="s">
        <v>196</v>
      </c>
      <c r="D9" s="207"/>
      <c r="E9" s="38"/>
      <c r="F9" s="229"/>
      <c r="G9" s="230"/>
      <c r="H9" s="37"/>
      <c r="I9" s="39"/>
      <c r="J9" s="177"/>
    </row>
    <row r="10" spans="1:10" ht="25.5" x14ac:dyDescent="0.2">
      <c r="A10" s="149" t="s">
        <v>5</v>
      </c>
      <c r="B10" s="19" t="str">
        <f>CONCATENATE($B$8,"b")</f>
        <v>3b</v>
      </c>
      <c r="C10" s="163" t="s">
        <v>197</v>
      </c>
      <c r="D10" s="207"/>
      <c r="E10" s="38"/>
      <c r="F10" s="229"/>
      <c r="G10" s="230"/>
      <c r="H10" s="37"/>
      <c r="I10" s="39"/>
      <c r="J10" s="177"/>
    </row>
    <row r="11" spans="1:10" ht="25.5" x14ac:dyDescent="0.2">
      <c r="A11" s="149" t="s">
        <v>5</v>
      </c>
      <c r="B11" s="19" t="str">
        <f>CONCATENATE($B$8,"c")</f>
        <v>3c</v>
      </c>
      <c r="C11" s="162" t="s">
        <v>199</v>
      </c>
      <c r="D11" s="207"/>
      <c r="E11" s="38"/>
      <c r="F11" s="229"/>
      <c r="G11" s="230"/>
      <c r="H11" s="37"/>
      <c r="I11" s="39"/>
      <c r="J11" s="177"/>
    </row>
    <row r="12" spans="1:10" ht="25.5" x14ac:dyDescent="0.2">
      <c r="A12" s="149" t="s">
        <v>5</v>
      </c>
      <c r="B12" s="19" t="str">
        <f>CONCATENATE($B$8,"d")</f>
        <v>3d</v>
      </c>
      <c r="C12" s="162" t="s">
        <v>198</v>
      </c>
      <c r="D12" s="207"/>
      <c r="E12" s="38"/>
      <c r="F12" s="229"/>
      <c r="G12" s="230"/>
      <c r="H12" s="37"/>
      <c r="I12" s="39"/>
      <c r="J12" s="177"/>
    </row>
    <row r="13" spans="1:10" ht="25.5" x14ac:dyDescent="0.2">
      <c r="A13" s="149" t="s">
        <v>5</v>
      </c>
      <c r="B13" s="19" t="str">
        <f>CONCATENATE($B$8,"e")</f>
        <v>3e</v>
      </c>
      <c r="C13" s="162" t="s">
        <v>200</v>
      </c>
      <c r="D13" s="207"/>
      <c r="E13" s="38"/>
      <c r="F13" s="229"/>
      <c r="G13" s="230"/>
      <c r="H13" s="37"/>
      <c r="I13" s="39"/>
      <c r="J13" s="177"/>
    </row>
    <row r="14" spans="1:10" ht="25.5" x14ac:dyDescent="0.2">
      <c r="A14" s="149" t="s">
        <v>5</v>
      </c>
      <c r="B14" s="19" t="str">
        <f>CONCATENATE($B$8,"f")</f>
        <v>3f</v>
      </c>
      <c r="C14" s="162" t="s">
        <v>201</v>
      </c>
      <c r="D14" s="207"/>
      <c r="E14" s="38"/>
      <c r="F14" s="229"/>
      <c r="G14" s="230"/>
      <c r="H14" s="37"/>
      <c r="I14" s="39"/>
      <c r="J14" s="177"/>
    </row>
    <row r="15" spans="1:10" ht="25.5" x14ac:dyDescent="0.2">
      <c r="A15" s="149" t="s">
        <v>5</v>
      </c>
      <c r="B15" s="19" t="str">
        <f>CONCATENATE($B$8,"g")</f>
        <v>3g</v>
      </c>
      <c r="C15" s="164" t="s">
        <v>202</v>
      </c>
      <c r="D15" s="207"/>
      <c r="E15" s="38"/>
      <c r="F15" s="229"/>
      <c r="G15" s="230"/>
      <c r="H15" s="37"/>
      <c r="I15" s="39"/>
      <c r="J15" s="177"/>
    </row>
    <row r="16" spans="1:10" ht="38.25" x14ac:dyDescent="0.2">
      <c r="A16" s="149" t="s">
        <v>5</v>
      </c>
      <c r="B16" s="19">
        <f>B8+1</f>
        <v>4</v>
      </c>
      <c r="C16" s="161" t="s">
        <v>375</v>
      </c>
      <c r="D16" s="40" t="s">
        <v>9</v>
      </c>
      <c r="E16" s="38"/>
      <c r="F16" s="229"/>
      <c r="G16" s="230"/>
      <c r="H16" s="37"/>
      <c r="I16" s="39"/>
      <c r="J16" s="177"/>
    </row>
    <row r="17" spans="1:10" ht="63.75" x14ac:dyDescent="0.2">
      <c r="A17" s="149" t="s">
        <v>5</v>
      </c>
      <c r="B17" s="19">
        <f t="shared" ref="B17:B36" si="0">B16+1</f>
        <v>5</v>
      </c>
      <c r="C17" s="106" t="s">
        <v>204</v>
      </c>
      <c r="D17" s="40" t="s">
        <v>9</v>
      </c>
      <c r="E17" s="38"/>
      <c r="F17" s="229"/>
      <c r="G17" s="230"/>
      <c r="H17" s="37"/>
      <c r="I17" s="39"/>
      <c r="J17" s="177"/>
    </row>
    <row r="18" spans="1:10" ht="76.5" x14ac:dyDescent="0.2">
      <c r="A18" s="149" t="s">
        <v>5</v>
      </c>
      <c r="B18" s="19">
        <f t="shared" si="0"/>
        <v>6</v>
      </c>
      <c r="C18" s="21" t="s">
        <v>494</v>
      </c>
      <c r="D18" s="40" t="s">
        <v>9</v>
      </c>
      <c r="E18" s="38"/>
      <c r="F18" s="42" t="s">
        <v>376</v>
      </c>
      <c r="G18" s="1" t="s">
        <v>10</v>
      </c>
      <c r="H18" s="37"/>
      <c r="I18" s="39"/>
      <c r="J18" s="177"/>
    </row>
    <row r="19" spans="1:10" ht="25.5" x14ac:dyDescent="0.2">
      <c r="A19" s="149" t="s">
        <v>5</v>
      </c>
      <c r="B19" s="19">
        <f t="shared" si="0"/>
        <v>7</v>
      </c>
      <c r="C19" s="106" t="s">
        <v>403</v>
      </c>
      <c r="D19" s="43" t="s">
        <v>9</v>
      </c>
      <c r="E19" s="38"/>
      <c r="F19" s="44" t="s">
        <v>11</v>
      </c>
      <c r="G19" s="197"/>
      <c r="H19" s="37"/>
      <c r="I19" s="39"/>
      <c r="J19" s="177"/>
    </row>
    <row r="20" spans="1:10" ht="38.25" x14ac:dyDescent="0.2">
      <c r="A20" s="149" t="s">
        <v>5</v>
      </c>
      <c r="B20" s="19">
        <f t="shared" si="0"/>
        <v>8</v>
      </c>
      <c r="C20" s="106" t="s">
        <v>12</v>
      </c>
      <c r="D20" s="40" t="s">
        <v>9</v>
      </c>
      <c r="E20" s="38"/>
      <c r="F20" s="240" t="s">
        <v>569</v>
      </c>
      <c r="G20" s="35" t="s">
        <v>10</v>
      </c>
      <c r="H20" s="37"/>
      <c r="I20" s="39"/>
      <c r="J20" s="177"/>
    </row>
    <row r="21" spans="1:10" ht="38.25" x14ac:dyDescent="0.2">
      <c r="A21" s="149" t="s">
        <v>5</v>
      </c>
      <c r="B21" s="19">
        <f t="shared" si="0"/>
        <v>9</v>
      </c>
      <c r="C21" s="21" t="s">
        <v>205</v>
      </c>
      <c r="D21" s="40" t="s">
        <v>9</v>
      </c>
      <c r="E21" s="38"/>
      <c r="F21" s="241"/>
      <c r="G21" s="35" t="s">
        <v>10</v>
      </c>
      <c r="H21" s="37"/>
      <c r="I21" s="39"/>
      <c r="J21" s="177"/>
    </row>
    <row r="22" spans="1:10" ht="38.25" x14ac:dyDescent="0.2">
      <c r="A22" s="149" t="s">
        <v>5</v>
      </c>
      <c r="B22" s="19">
        <f t="shared" si="0"/>
        <v>10</v>
      </c>
      <c r="C22" s="21" t="s">
        <v>206</v>
      </c>
      <c r="D22" s="40" t="s">
        <v>9</v>
      </c>
      <c r="E22" s="38"/>
      <c r="F22" s="241"/>
      <c r="G22" s="35" t="s">
        <v>10</v>
      </c>
      <c r="H22" s="37"/>
      <c r="I22" s="39"/>
      <c r="J22" s="177"/>
    </row>
    <row r="23" spans="1:10" ht="38.25" x14ac:dyDescent="0.2">
      <c r="A23" s="149" t="s">
        <v>5</v>
      </c>
      <c r="B23" s="19">
        <f t="shared" si="0"/>
        <v>11</v>
      </c>
      <c r="C23" s="21" t="s">
        <v>207</v>
      </c>
      <c r="D23" s="26" t="s">
        <v>9</v>
      </c>
      <c r="E23" s="38"/>
      <c r="F23" s="241"/>
      <c r="G23" s="35" t="s">
        <v>10</v>
      </c>
      <c r="H23" s="37"/>
      <c r="I23" s="39"/>
      <c r="J23" s="177"/>
    </row>
    <row r="24" spans="1:10" ht="38.25" x14ac:dyDescent="0.2">
      <c r="A24" s="149" t="s">
        <v>5</v>
      </c>
      <c r="B24" s="19">
        <f t="shared" si="0"/>
        <v>12</v>
      </c>
      <c r="C24" s="21" t="s">
        <v>553</v>
      </c>
      <c r="D24" s="26" t="s">
        <v>9</v>
      </c>
      <c r="E24" s="38"/>
      <c r="F24" s="241"/>
      <c r="G24" s="35" t="s">
        <v>10</v>
      </c>
      <c r="H24" s="37"/>
      <c r="I24" s="39"/>
      <c r="J24" s="177"/>
    </row>
    <row r="25" spans="1:10" ht="63.75" x14ac:dyDescent="0.2">
      <c r="A25" s="149" t="s">
        <v>5</v>
      </c>
      <c r="B25" s="19">
        <f t="shared" si="0"/>
        <v>13</v>
      </c>
      <c r="C25" s="21" t="s">
        <v>208</v>
      </c>
      <c r="D25" s="26" t="s">
        <v>9</v>
      </c>
      <c r="E25" s="38"/>
      <c r="F25" s="242"/>
      <c r="G25" s="35" t="s">
        <v>10</v>
      </c>
      <c r="H25" s="37"/>
      <c r="I25" s="39"/>
      <c r="J25" s="177"/>
    </row>
    <row r="26" spans="1:10" ht="51" x14ac:dyDescent="0.2">
      <c r="A26" s="149" t="s">
        <v>5</v>
      </c>
      <c r="B26" s="19">
        <f t="shared" si="0"/>
        <v>14</v>
      </c>
      <c r="C26" s="158" t="s">
        <v>461</v>
      </c>
      <c r="D26" s="40" t="s">
        <v>9</v>
      </c>
      <c r="E26" s="38"/>
      <c r="F26" s="42" t="s">
        <v>568</v>
      </c>
      <c r="G26" s="1" t="s">
        <v>10</v>
      </c>
      <c r="H26" s="37"/>
      <c r="I26" s="39"/>
      <c r="J26" s="177"/>
    </row>
    <row r="27" spans="1:10" ht="25.5" x14ac:dyDescent="0.2">
      <c r="A27" s="149" t="s">
        <v>5</v>
      </c>
      <c r="B27" s="19">
        <f t="shared" si="0"/>
        <v>15</v>
      </c>
      <c r="C27" s="106" t="s">
        <v>566</v>
      </c>
      <c r="D27" s="40" t="s">
        <v>9</v>
      </c>
      <c r="E27" s="38"/>
      <c r="F27" s="42" t="s">
        <v>377</v>
      </c>
      <c r="G27" s="1" t="s">
        <v>10</v>
      </c>
      <c r="H27" s="37"/>
      <c r="I27" s="39"/>
      <c r="J27" s="177"/>
    </row>
    <row r="28" spans="1:10" ht="38.25" x14ac:dyDescent="0.2">
      <c r="A28" s="149" t="s">
        <v>5</v>
      </c>
      <c r="B28" s="19">
        <f t="shared" si="0"/>
        <v>16</v>
      </c>
      <c r="C28" s="106" t="s">
        <v>209</v>
      </c>
      <c r="D28" s="40" t="s">
        <v>9</v>
      </c>
      <c r="E28" s="38"/>
      <c r="F28" s="42" t="s">
        <v>567</v>
      </c>
      <c r="G28" s="1" t="s">
        <v>10</v>
      </c>
      <c r="H28" s="37"/>
      <c r="I28" s="39"/>
      <c r="J28" s="177"/>
    </row>
    <row r="29" spans="1:10" ht="63.75" x14ac:dyDescent="0.2">
      <c r="A29" s="149" t="s">
        <v>5</v>
      </c>
      <c r="B29" s="19">
        <f t="shared" si="0"/>
        <v>17</v>
      </c>
      <c r="C29" s="106" t="s">
        <v>210</v>
      </c>
      <c r="D29" s="40" t="s">
        <v>9</v>
      </c>
      <c r="E29" s="38"/>
      <c r="F29" s="229"/>
      <c r="G29" s="230"/>
      <c r="H29" s="37"/>
      <c r="I29" s="39"/>
      <c r="J29" s="177"/>
    </row>
    <row r="30" spans="1:10" s="221" customFormat="1" ht="76.5" x14ac:dyDescent="0.2">
      <c r="A30" s="149" t="s">
        <v>5</v>
      </c>
      <c r="B30" s="19">
        <f t="shared" si="0"/>
        <v>18</v>
      </c>
      <c r="C30" s="106" t="s">
        <v>211</v>
      </c>
      <c r="D30" s="40" t="s">
        <v>9</v>
      </c>
      <c r="E30" s="38"/>
      <c r="F30" s="229"/>
      <c r="G30" s="230"/>
      <c r="H30" s="37"/>
      <c r="I30" s="39"/>
      <c r="J30" s="177"/>
    </row>
    <row r="31" spans="1:10" ht="25.5" x14ac:dyDescent="0.2">
      <c r="A31" s="149" t="s">
        <v>5</v>
      </c>
      <c r="B31" s="19">
        <f t="shared" si="0"/>
        <v>19</v>
      </c>
      <c r="C31" s="106" t="s">
        <v>212</v>
      </c>
      <c r="D31" s="40" t="s">
        <v>9</v>
      </c>
      <c r="E31" s="38"/>
      <c r="F31" s="229"/>
      <c r="G31" s="230"/>
      <c r="H31" s="37"/>
      <c r="I31" s="39"/>
      <c r="J31" s="177"/>
    </row>
    <row r="32" spans="1:10" s="221" customFormat="1" ht="25.5" x14ac:dyDescent="0.2">
      <c r="A32" s="149" t="s">
        <v>5</v>
      </c>
      <c r="B32" s="19">
        <f t="shared" si="0"/>
        <v>20</v>
      </c>
      <c r="C32" s="165" t="s">
        <v>13</v>
      </c>
      <c r="D32" s="40" t="s">
        <v>9</v>
      </c>
      <c r="E32" s="38"/>
      <c r="F32" s="229"/>
      <c r="G32" s="230"/>
      <c r="H32" s="37"/>
      <c r="I32" s="39"/>
      <c r="J32" s="177"/>
    </row>
    <row r="33" spans="1:10" ht="63.75" x14ac:dyDescent="0.2">
      <c r="A33" s="149" t="s">
        <v>5</v>
      </c>
      <c r="B33" s="19">
        <f t="shared" si="0"/>
        <v>21</v>
      </c>
      <c r="C33" s="30" t="s">
        <v>213</v>
      </c>
      <c r="D33" s="40" t="s">
        <v>9</v>
      </c>
      <c r="E33" s="38"/>
      <c r="F33" s="229"/>
      <c r="G33" s="230"/>
      <c r="H33" s="37"/>
      <c r="I33" s="39"/>
      <c r="J33" s="177"/>
    </row>
    <row r="34" spans="1:10" ht="38.25" x14ac:dyDescent="0.2">
      <c r="A34" s="149" t="s">
        <v>5</v>
      </c>
      <c r="B34" s="19">
        <f t="shared" si="0"/>
        <v>22</v>
      </c>
      <c r="C34" s="215" t="s">
        <v>214</v>
      </c>
      <c r="D34" s="40" t="s">
        <v>9</v>
      </c>
      <c r="E34" s="38"/>
      <c r="F34" s="229"/>
      <c r="G34" s="230"/>
      <c r="H34" s="37"/>
      <c r="I34" s="39"/>
      <c r="J34" s="177"/>
    </row>
    <row r="35" spans="1:10" ht="25.5" x14ac:dyDescent="0.2">
      <c r="A35" s="149" t="s">
        <v>5</v>
      </c>
      <c r="B35" s="19">
        <f t="shared" si="0"/>
        <v>23</v>
      </c>
      <c r="C35" s="166" t="s">
        <v>108</v>
      </c>
      <c r="D35" s="40" t="s">
        <v>9</v>
      </c>
      <c r="E35" s="38"/>
      <c r="F35" s="229"/>
      <c r="G35" s="230"/>
      <c r="H35" s="37"/>
      <c r="I35" s="39"/>
      <c r="J35" s="177"/>
    </row>
    <row r="36" spans="1:10" ht="102" x14ac:dyDescent="0.2">
      <c r="A36" s="149" t="s">
        <v>5</v>
      </c>
      <c r="B36" s="19">
        <f t="shared" si="0"/>
        <v>24</v>
      </c>
      <c r="C36" s="30" t="s">
        <v>462</v>
      </c>
      <c r="D36" s="40" t="s">
        <v>9</v>
      </c>
      <c r="E36" s="38"/>
      <c r="F36" s="229"/>
      <c r="G36" s="230"/>
      <c r="H36" s="37"/>
      <c r="I36" s="39"/>
      <c r="J36" s="177"/>
    </row>
    <row r="37" spans="1:10" ht="13.5" thickBot="1" x14ac:dyDescent="0.25">
      <c r="A37" s="150" t="s">
        <v>14</v>
      </c>
      <c r="B37" s="45"/>
      <c r="C37" s="46"/>
      <c r="D37" s="47" t="s">
        <v>8</v>
      </c>
      <c r="E37" s="48"/>
      <c r="F37" s="49"/>
      <c r="G37" s="49"/>
      <c r="H37" s="37"/>
      <c r="I37" s="39"/>
      <c r="J37" s="177"/>
    </row>
    <row r="38" spans="1:10" ht="39" thickBot="1" x14ac:dyDescent="0.25">
      <c r="A38" s="149" t="s">
        <v>5</v>
      </c>
      <c r="B38" s="50" t="s">
        <v>15</v>
      </c>
      <c r="C38" s="51" t="s">
        <v>16</v>
      </c>
      <c r="D38" s="52" t="s">
        <v>8</v>
      </c>
      <c r="E38" s="53"/>
      <c r="F38" s="54" t="s">
        <v>17</v>
      </c>
      <c r="G38" s="2" t="s">
        <v>10</v>
      </c>
      <c r="H38" s="37"/>
      <c r="I38" s="55" t="str">
        <f>IF(G38="?","!","OK")</f>
        <v>!</v>
      </c>
      <c r="J38" s="178"/>
    </row>
    <row r="39" spans="1:10" x14ac:dyDescent="0.2">
      <c r="A39" s="150" t="s">
        <v>14</v>
      </c>
      <c r="B39" s="56"/>
      <c r="C39" s="57"/>
      <c r="D39" s="58" t="s">
        <v>8</v>
      </c>
      <c r="E39" s="48"/>
      <c r="F39" s="59"/>
      <c r="G39" s="59"/>
      <c r="H39" s="37"/>
      <c r="I39" s="39"/>
      <c r="J39" s="177"/>
    </row>
    <row r="40" spans="1:10" ht="18" x14ac:dyDescent="0.2">
      <c r="A40" s="149" t="s">
        <v>5</v>
      </c>
      <c r="B40" s="60" t="s">
        <v>18</v>
      </c>
      <c r="C40" s="61" t="s">
        <v>19</v>
      </c>
      <c r="D40" s="62" t="s">
        <v>8</v>
      </c>
      <c r="E40" s="62" t="s">
        <v>8</v>
      </c>
      <c r="F40" s="63"/>
      <c r="G40" s="63"/>
      <c r="H40" s="37"/>
      <c r="I40" s="33"/>
      <c r="J40" s="176"/>
    </row>
    <row r="41" spans="1:10" ht="15.75" x14ac:dyDescent="0.2">
      <c r="A41" s="151" t="s">
        <v>20</v>
      </c>
      <c r="B41" s="64" t="s">
        <v>21</v>
      </c>
      <c r="C41" s="65" t="s">
        <v>404</v>
      </c>
      <c r="D41" s="66" t="s">
        <v>8</v>
      </c>
      <c r="E41" s="67"/>
      <c r="F41" s="66"/>
      <c r="G41" s="68"/>
      <c r="H41" s="37"/>
      <c r="I41" s="33"/>
      <c r="J41" s="176"/>
    </row>
    <row r="42" spans="1:10" ht="18" x14ac:dyDescent="0.2">
      <c r="A42" s="149" t="s">
        <v>5</v>
      </c>
      <c r="B42" s="69">
        <f>B36+1</f>
        <v>25</v>
      </c>
      <c r="C42" s="21" t="s">
        <v>215</v>
      </c>
      <c r="D42" s="40" t="s">
        <v>22</v>
      </c>
      <c r="E42" s="67"/>
      <c r="F42" s="229"/>
      <c r="G42" s="230"/>
      <c r="H42" s="37"/>
      <c r="I42" s="33"/>
      <c r="J42" s="176"/>
    </row>
    <row r="43" spans="1:10" ht="18" x14ac:dyDescent="0.2">
      <c r="A43" s="149" t="s">
        <v>5</v>
      </c>
      <c r="B43" s="19">
        <f t="shared" ref="B43:B50" si="1">B42+1</f>
        <v>26</v>
      </c>
      <c r="C43" s="106" t="s">
        <v>23</v>
      </c>
      <c r="D43" s="40" t="s">
        <v>22</v>
      </c>
      <c r="E43" s="67"/>
      <c r="F43" s="229"/>
      <c r="G43" s="230"/>
      <c r="H43" s="37"/>
      <c r="I43" s="33"/>
      <c r="J43" s="176"/>
    </row>
    <row r="44" spans="1:10" ht="25.5" x14ac:dyDescent="0.2">
      <c r="A44" s="149" t="s">
        <v>5</v>
      </c>
      <c r="B44" s="19">
        <f t="shared" si="1"/>
        <v>27</v>
      </c>
      <c r="C44" s="106" t="s">
        <v>24</v>
      </c>
      <c r="D44" s="70" t="s">
        <v>22</v>
      </c>
      <c r="E44" s="67"/>
      <c r="F44" s="71" t="s">
        <v>25</v>
      </c>
      <c r="G44" s="197"/>
      <c r="H44" s="37"/>
      <c r="I44" s="33"/>
      <c r="J44" s="176"/>
    </row>
    <row r="45" spans="1:10" ht="25.5" x14ac:dyDescent="0.2">
      <c r="A45" s="149" t="s">
        <v>5</v>
      </c>
      <c r="B45" s="19">
        <f t="shared" si="1"/>
        <v>28</v>
      </c>
      <c r="C45" s="106" t="s">
        <v>26</v>
      </c>
      <c r="D45" s="70" t="s">
        <v>22</v>
      </c>
      <c r="E45" s="67"/>
      <c r="F45" s="71" t="s">
        <v>25</v>
      </c>
      <c r="G45" s="197"/>
      <c r="H45" s="37"/>
      <c r="I45" s="33"/>
      <c r="J45" s="176"/>
    </row>
    <row r="46" spans="1:10" ht="25.5" x14ac:dyDescent="0.2">
      <c r="A46" s="149" t="s">
        <v>5</v>
      </c>
      <c r="B46" s="19">
        <f t="shared" si="1"/>
        <v>29</v>
      </c>
      <c r="C46" s="106" t="s">
        <v>27</v>
      </c>
      <c r="D46" s="70" t="s">
        <v>22</v>
      </c>
      <c r="E46" s="67"/>
      <c r="F46" s="71" t="s">
        <v>25</v>
      </c>
      <c r="G46" s="197"/>
      <c r="H46" s="37"/>
      <c r="I46" s="33"/>
      <c r="J46" s="176"/>
    </row>
    <row r="47" spans="1:10" ht="18" x14ac:dyDescent="0.2">
      <c r="A47" s="149" t="s">
        <v>5</v>
      </c>
      <c r="B47" s="19">
        <f t="shared" si="1"/>
        <v>30</v>
      </c>
      <c r="C47" s="167" t="s">
        <v>216</v>
      </c>
      <c r="D47" s="70" t="s">
        <v>22</v>
      </c>
      <c r="E47" s="67"/>
      <c r="F47" s="71" t="s">
        <v>28</v>
      </c>
      <c r="G47" s="197"/>
      <c r="H47" s="37"/>
      <c r="I47" s="33"/>
      <c r="J47" s="176"/>
    </row>
    <row r="48" spans="1:10" ht="25.5" x14ac:dyDescent="0.2">
      <c r="A48" s="149" t="s">
        <v>5</v>
      </c>
      <c r="B48" s="19">
        <f t="shared" si="1"/>
        <v>31</v>
      </c>
      <c r="C48" s="21" t="s">
        <v>465</v>
      </c>
      <c r="D48" s="70" t="s">
        <v>22</v>
      </c>
      <c r="E48" s="67"/>
      <c r="F48" s="72" t="s">
        <v>29</v>
      </c>
      <c r="G48" s="197"/>
      <c r="H48" s="37"/>
      <c r="I48" s="33"/>
      <c r="J48" s="176"/>
    </row>
    <row r="49" spans="1:10" ht="25.5" x14ac:dyDescent="0.2">
      <c r="A49" s="149" t="s">
        <v>5</v>
      </c>
      <c r="B49" s="19">
        <f t="shared" si="1"/>
        <v>32</v>
      </c>
      <c r="C49" s="21" t="s">
        <v>464</v>
      </c>
      <c r="D49" s="70" t="s">
        <v>9</v>
      </c>
      <c r="E49" s="67"/>
      <c r="F49" s="72" t="s">
        <v>400</v>
      </c>
      <c r="G49" s="197"/>
      <c r="H49" s="37"/>
      <c r="I49" s="33"/>
      <c r="J49" s="176"/>
    </row>
    <row r="50" spans="1:10" ht="25.5" x14ac:dyDescent="0.2">
      <c r="A50" s="149" t="s">
        <v>5</v>
      </c>
      <c r="B50" s="19">
        <f t="shared" si="1"/>
        <v>33</v>
      </c>
      <c r="C50" s="21" t="s">
        <v>463</v>
      </c>
      <c r="D50" s="70" t="s">
        <v>9</v>
      </c>
      <c r="E50" s="67"/>
      <c r="F50" s="72" t="s">
        <v>29</v>
      </c>
      <c r="G50" s="197"/>
      <c r="H50" s="37"/>
      <c r="I50" s="33"/>
      <c r="J50" s="176"/>
    </row>
    <row r="51" spans="1:10" ht="15.75" x14ac:dyDescent="0.2">
      <c r="A51" s="151" t="s">
        <v>20</v>
      </c>
      <c r="B51" s="73" t="s">
        <v>30</v>
      </c>
      <c r="C51" s="65" t="s">
        <v>31</v>
      </c>
      <c r="D51" s="74" t="s">
        <v>8</v>
      </c>
      <c r="E51" s="67"/>
      <c r="F51" s="75"/>
      <c r="G51" s="75"/>
      <c r="H51" s="37"/>
      <c r="I51" s="33"/>
      <c r="J51" s="176"/>
    </row>
    <row r="52" spans="1:10" ht="25.5" x14ac:dyDescent="0.2">
      <c r="A52" s="149" t="s">
        <v>5</v>
      </c>
      <c r="B52" s="19">
        <f>B50+1</f>
        <v>34</v>
      </c>
      <c r="C52" s="106" t="s">
        <v>32</v>
      </c>
      <c r="D52" s="40" t="s">
        <v>9</v>
      </c>
      <c r="E52" s="67"/>
      <c r="F52" s="229"/>
      <c r="G52" s="230"/>
      <c r="H52" s="37"/>
      <c r="I52" s="33"/>
      <c r="J52" s="176"/>
    </row>
    <row r="53" spans="1:10" ht="38.25" x14ac:dyDescent="0.2">
      <c r="A53" s="149" t="s">
        <v>5</v>
      </c>
      <c r="B53" s="19">
        <f t="shared" ref="B53:B62" si="2">B52+1</f>
        <v>35</v>
      </c>
      <c r="C53" s="161" t="s">
        <v>174</v>
      </c>
      <c r="D53" s="40" t="s">
        <v>9</v>
      </c>
      <c r="E53" s="67"/>
      <c r="F53" s="229"/>
      <c r="G53" s="230"/>
      <c r="H53" s="37"/>
      <c r="I53" s="33"/>
      <c r="J53" s="176"/>
    </row>
    <row r="54" spans="1:10" ht="18" x14ac:dyDescent="0.2">
      <c r="A54" s="149" t="s">
        <v>5</v>
      </c>
      <c r="B54" s="19">
        <f t="shared" si="2"/>
        <v>36</v>
      </c>
      <c r="C54" s="166" t="s">
        <v>33</v>
      </c>
      <c r="D54" s="40" t="s">
        <v>22</v>
      </c>
      <c r="E54" s="67"/>
      <c r="F54" s="20" t="s">
        <v>167</v>
      </c>
      <c r="G54" s="22"/>
      <c r="H54" s="37"/>
      <c r="I54" s="33"/>
      <c r="J54" s="176"/>
    </row>
    <row r="55" spans="1:10" ht="18" x14ac:dyDescent="0.2">
      <c r="A55" s="149" t="s">
        <v>5</v>
      </c>
      <c r="B55" s="19">
        <f t="shared" si="2"/>
        <v>37</v>
      </c>
      <c r="C55" s="168" t="s">
        <v>217</v>
      </c>
      <c r="D55" s="40" t="s">
        <v>22</v>
      </c>
      <c r="E55" s="67"/>
      <c r="F55" s="20" t="s">
        <v>166</v>
      </c>
      <c r="G55" s="197"/>
      <c r="H55" s="37"/>
      <c r="I55" s="33"/>
      <c r="J55" s="176"/>
    </row>
    <row r="56" spans="1:10" ht="18" x14ac:dyDescent="0.2">
      <c r="A56" s="149" t="s">
        <v>5</v>
      </c>
      <c r="B56" s="19">
        <f t="shared" si="2"/>
        <v>38</v>
      </c>
      <c r="C56" s="166" t="s">
        <v>34</v>
      </c>
      <c r="D56" s="40" t="s">
        <v>22</v>
      </c>
      <c r="E56" s="67"/>
      <c r="F56" s="229"/>
      <c r="G56" s="230"/>
      <c r="H56" s="37"/>
      <c r="I56" s="33"/>
      <c r="J56" s="176"/>
    </row>
    <row r="57" spans="1:10" ht="26.25" thickBot="1" x14ac:dyDescent="0.25">
      <c r="A57" s="149" t="s">
        <v>5</v>
      </c>
      <c r="B57" s="19">
        <f t="shared" si="2"/>
        <v>39</v>
      </c>
      <c r="C57" s="166" t="s">
        <v>495</v>
      </c>
      <c r="D57" s="40" t="s">
        <v>9</v>
      </c>
      <c r="E57" s="67"/>
      <c r="F57" s="71" t="s">
        <v>35</v>
      </c>
      <c r="G57" s="197"/>
      <c r="H57" s="37"/>
      <c r="I57" s="33"/>
      <c r="J57" s="176"/>
    </row>
    <row r="58" spans="1:10" ht="26.25" thickBot="1" x14ac:dyDescent="0.25">
      <c r="A58" s="149" t="s">
        <v>5</v>
      </c>
      <c r="B58" s="19">
        <f t="shared" si="2"/>
        <v>40</v>
      </c>
      <c r="C58" s="106" t="s">
        <v>36</v>
      </c>
      <c r="D58" s="40" t="s">
        <v>9</v>
      </c>
      <c r="E58" s="67"/>
      <c r="F58" s="44" t="s">
        <v>37</v>
      </c>
      <c r="G58" s="3" t="s">
        <v>10</v>
      </c>
      <c r="H58" s="37"/>
      <c r="I58" s="34" t="str">
        <f>IF(G58="?","!","OK")</f>
        <v>!</v>
      </c>
      <c r="J58" s="176"/>
    </row>
    <row r="59" spans="1:10" ht="18" x14ac:dyDescent="0.2">
      <c r="A59" s="149" t="s">
        <v>5</v>
      </c>
      <c r="B59" s="19">
        <f t="shared" si="2"/>
        <v>41</v>
      </c>
      <c r="C59" s="169" t="s">
        <v>38</v>
      </c>
      <c r="D59" s="40" t="s">
        <v>9</v>
      </c>
      <c r="E59" s="67"/>
      <c r="F59" s="229"/>
      <c r="G59" s="230"/>
      <c r="H59" s="37"/>
      <c r="I59" s="33"/>
      <c r="J59" s="176"/>
    </row>
    <row r="60" spans="1:10" ht="25.5" x14ac:dyDescent="0.2">
      <c r="A60" s="149" t="s">
        <v>5</v>
      </c>
      <c r="B60" s="19">
        <f t="shared" si="2"/>
        <v>42</v>
      </c>
      <c r="C60" s="166" t="s">
        <v>39</v>
      </c>
      <c r="D60" s="40" t="s">
        <v>9</v>
      </c>
      <c r="E60" s="67"/>
      <c r="F60" s="229"/>
      <c r="G60" s="230"/>
      <c r="H60" s="37"/>
      <c r="I60" s="33"/>
      <c r="J60" s="176"/>
    </row>
    <row r="61" spans="1:10" ht="63.75" x14ac:dyDescent="0.2">
      <c r="A61" s="149" t="s">
        <v>5</v>
      </c>
      <c r="B61" s="19">
        <f t="shared" si="2"/>
        <v>43</v>
      </c>
      <c r="C61" s="170" t="s">
        <v>466</v>
      </c>
      <c r="D61" s="40" t="s">
        <v>9</v>
      </c>
      <c r="E61" s="16"/>
      <c r="F61" s="229"/>
      <c r="G61" s="230"/>
      <c r="H61" s="37"/>
      <c r="I61" s="33"/>
      <c r="J61" s="176"/>
    </row>
    <row r="62" spans="1:10" ht="38.25" x14ac:dyDescent="0.2">
      <c r="A62" s="149" t="s">
        <v>5</v>
      </c>
      <c r="B62" s="19">
        <f t="shared" si="2"/>
        <v>44</v>
      </c>
      <c r="C62" s="171" t="s">
        <v>42</v>
      </c>
      <c r="D62" s="40" t="s">
        <v>9</v>
      </c>
      <c r="E62" s="67"/>
      <c r="F62" s="229"/>
      <c r="G62" s="230"/>
      <c r="H62" s="37"/>
      <c r="I62" s="33"/>
      <c r="J62" s="176"/>
    </row>
    <row r="63" spans="1:10" ht="15.75" x14ac:dyDescent="0.2">
      <c r="A63" s="151" t="s">
        <v>20</v>
      </c>
      <c r="B63" s="73" t="s">
        <v>43</v>
      </c>
      <c r="C63" s="77" t="s">
        <v>44</v>
      </c>
      <c r="D63" s="15" t="s">
        <v>8</v>
      </c>
      <c r="E63" s="67"/>
      <c r="F63" s="18"/>
      <c r="G63" s="18"/>
      <c r="H63" s="37"/>
      <c r="I63" s="33"/>
      <c r="J63" s="176"/>
    </row>
    <row r="64" spans="1:10" ht="26.25" thickBot="1" x14ac:dyDescent="0.25">
      <c r="A64" s="149" t="s">
        <v>5</v>
      </c>
      <c r="B64" s="19">
        <f>B62+1</f>
        <v>45</v>
      </c>
      <c r="C64" s="172" t="s">
        <v>218</v>
      </c>
      <c r="D64" s="40" t="s">
        <v>9</v>
      </c>
      <c r="E64" s="67"/>
      <c r="F64" s="229"/>
      <c r="G64" s="230"/>
      <c r="H64" s="37"/>
      <c r="I64" s="33"/>
      <c r="J64" s="176"/>
    </row>
    <row r="65" spans="1:10" ht="64.5" thickBot="1" x14ac:dyDescent="0.25">
      <c r="A65" s="149" t="s">
        <v>5</v>
      </c>
      <c r="B65" s="19">
        <f t="shared" ref="B65:B71" si="3">B64+1</f>
        <v>46</v>
      </c>
      <c r="C65" s="173" t="s">
        <v>593</v>
      </c>
      <c r="D65" s="26" t="s">
        <v>40</v>
      </c>
      <c r="E65" s="217">
        <v>200</v>
      </c>
      <c r="F65" s="44" t="s">
        <v>41</v>
      </c>
      <c r="G65" s="1" t="s">
        <v>10</v>
      </c>
      <c r="H65" s="37"/>
      <c r="I65" s="34">
        <f>IF(G65="Ja",E65,0)</f>
        <v>0</v>
      </c>
      <c r="J65" s="176"/>
    </row>
    <row r="66" spans="1:10" ht="38.25" x14ac:dyDescent="0.2">
      <c r="A66" s="149" t="s">
        <v>5</v>
      </c>
      <c r="B66" s="19">
        <f t="shared" si="3"/>
        <v>47</v>
      </c>
      <c r="C66" s="106" t="s">
        <v>219</v>
      </c>
      <c r="D66" s="40" t="s">
        <v>9</v>
      </c>
      <c r="E66" s="67"/>
      <c r="F66" s="229"/>
      <c r="G66" s="230"/>
      <c r="H66" s="37"/>
      <c r="I66" s="33"/>
      <c r="J66" s="176"/>
    </row>
    <row r="67" spans="1:10" ht="18" x14ac:dyDescent="0.2">
      <c r="A67" s="149" t="s">
        <v>5</v>
      </c>
      <c r="B67" s="19">
        <f t="shared" si="3"/>
        <v>48</v>
      </c>
      <c r="C67" s="106" t="s">
        <v>220</v>
      </c>
      <c r="D67" s="40" t="s">
        <v>9</v>
      </c>
      <c r="E67" s="67"/>
      <c r="F67" s="229"/>
      <c r="G67" s="230"/>
      <c r="H67" s="37"/>
      <c r="I67" s="33"/>
      <c r="J67" s="176"/>
    </row>
    <row r="68" spans="1:10" ht="25.5" x14ac:dyDescent="0.2">
      <c r="A68" s="149" t="s">
        <v>5</v>
      </c>
      <c r="B68" s="19">
        <f t="shared" si="3"/>
        <v>49</v>
      </c>
      <c r="C68" s="166" t="s">
        <v>221</v>
      </c>
      <c r="D68" s="40" t="s">
        <v>9</v>
      </c>
      <c r="E68" s="67"/>
      <c r="F68" s="229"/>
      <c r="G68" s="230"/>
      <c r="H68" s="37"/>
      <c r="I68" s="33"/>
      <c r="J68" s="176"/>
    </row>
    <row r="69" spans="1:10" ht="63.75" x14ac:dyDescent="0.2">
      <c r="A69" s="149" t="s">
        <v>5</v>
      </c>
      <c r="B69" s="19">
        <f t="shared" si="3"/>
        <v>50</v>
      </c>
      <c r="C69" s="158" t="s">
        <v>222</v>
      </c>
      <c r="D69" s="40" t="s">
        <v>9</v>
      </c>
      <c r="E69" s="67"/>
      <c r="F69" s="229"/>
      <c r="G69" s="230"/>
      <c r="H69" s="37"/>
      <c r="I69" s="33"/>
      <c r="J69" s="176"/>
    </row>
    <row r="70" spans="1:10" ht="63.75" x14ac:dyDescent="0.2">
      <c r="A70" s="149" t="s">
        <v>5</v>
      </c>
      <c r="B70" s="19">
        <f t="shared" si="3"/>
        <v>51</v>
      </c>
      <c r="C70" s="158" t="s">
        <v>378</v>
      </c>
      <c r="D70" s="40" t="s">
        <v>9</v>
      </c>
      <c r="E70" s="67"/>
      <c r="F70" s="229"/>
      <c r="G70" s="230"/>
      <c r="H70" s="37"/>
      <c r="I70" s="33"/>
      <c r="J70" s="176"/>
    </row>
    <row r="71" spans="1:10" ht="51" x14ac:dyDescent="0.2">
      <c r="A71" s="149" t="s">
        <v>5</v>
      </c>
      <c r="B71" s="19">
        <f t="shared" si="3"/>
        <v>52</v>
      </c>
      <c r="C71" s="106" t="s">
        <v>223</v>
      </c>
      <c r="D71" s="40" t="s">
        <v>9</v>
      </c>
      <c r="E71" s="67"/>
      <c r="F71" s="229"/>
      <c r="G71" s="230"/>
      <c r="H71" s="37"/>
      <c r="I71" s="33"/>
      <c r="J71" s="176"/>
    </row>
    <row r="72" spans="1:10" ht="15.75" x14ac:dyDescent="0.2">
      <c r="A72" s="151" t="s">
        <v>20</v>
      </c>
      <c r="B72" s="73" t="s">
        <v>45</v>
      </c>
      <c r="C72" s="77" t="s">
        <v>46</v>
      </c>
      <c r="D72" s="15" t="s">
        <v>8</v>
      </c>
      <c r="E72" s="67"/>
      <c r="F72" s="18"/>
      <c r="G72" s="18"/>
      <c r="H72" s="37"/>
      <c r="I72" s="33"/>
      <c r="J72" s="176"/>
    </row>
    <row r="73" spans="1:10" ht="18" x14ac:dyDescent="0.2">
      <c r="A73" s="149" t="s">
        <v>5</v>
      </c>
      <c r="B73" s="19">
        <f>B71+1</f>
        <v>53</v>
      </c>
      <c r="C73" s="106" t="s">
        <v>47</v>
      </c>
      <c r="D73" s="40" t="s">
        <v>9</v>
      </c>
      <c r="E73" s="67"/>
      <c r="F73" s="229"/>
      <c r="G73" s="230"/>
      <c r="H73" s="37"/>
      <c r="I73" s="33"/>
      <c r="J73" s="176"/>
    </row>
    <row r="74" spans="1:10" ht="18" x14ac:dyDescent="0.2">
      <c r="A74" s="149" t="s">
        <v>5</v>
      </c>
      <c r="B74" s="19">
        <f t="shared" ref="B74:B82" si="4">B73+1</f>
        <v>54</v>
      </c>
      <c r="C74" s="21" t="s">
        <v>224</v>
      </c>
      <c r="D74" s="40" t="s">
        <v>9</v>
      </c>
      <c r="E74" s="67"/>
      <c r="F74" s="229"/>
      <c r="G74" s="230"/>
      <c r="H74" s="37"/>
      <c r="I74" s="33"/>
      <c r="J74" s="176"/>
    </row>
    <row r="75" spans="1:10" ht="18" x14ac:dyDescent="0.2">
      <c r="A75" s="149" t="s">
        <v>5</v>
      </c>
      <c r="B75" s="19">
        <f t="shared" si="4"/>
        <v>55</v>
      </c>
      <c r="C75" s="21" t="s">
        <v>225</v>
      </c>
      <c r="D75" s="40" t="s">
        <v>9</v>
      </c>
      <c r="E75" s="78"/>
      <c r="F75" s="229"/>
      <c r="G75" s="230"/>
      <c r="H75" s="37"/>
      <c r="I75" s="33"/>
      <c r="J75" s="176"/>
    </row>
    <row r="76" spans="1:10" ht="18" x14ac:dyDescent="0.2">
      <c r="A76" s="149" t="s">
        <v>5</v>
      </c>
      <c r="B76" s="19">
        <f t="shared" si="4"/>
        <v>56</v>
      </c>
      <c r="C76" s="106" t="s">
        <v>226</v>
      </c>
      <c r="D76" s="40" t="s">
        <v>9</v>
      </c>
      <c r="E76" s="78"/>
      <c r="F76" s="229"/>
      <c r="G76" s="230"/>
      <c r="H76" s="37"/>
      <c r="I76" s="33"/>
      <c r="J76" s="176"/>
    </row>
    <row r="77" spans="1:10" ht="38.25" x14ac:dyDescent="0.2">
      <c r="A77" s="149" t="s">
        <v>5</v>
      </c>
      <c r="B77" s="19">
        <f t="shared" si="4"/>
        <v>57</v>
      </c>
      <c r="C77" s="174" t="s">
        <v>227</v>
      </c>
      <c r="D77" s="40" t="s">
        <v>9</v>
      </c>
      <c r="E77" s="78"/>
      <c r="F77" s="229"/>
      <c r="G77" s="230"/>
      <c r="H77" s="37"/>
      <c r="I77" s="33"/>
      <c r="J77" s="176"/>
    </row>
    <row r="78" spans="1:10" ht="25.5" x14ac:dyDescent="0.2">
      <c r="A78" s="149" t="s">
        <v>5</v>
      </c>
      <c r="B78" s="19">
        <f t="shared" si="4"/>
        <v>58</v>
      </c>
      <c r="C78" s="21" t="s">
        <v>228</v>
      </c>
      <c r="D78" s="40" t="s">
        <v>9</v>
      </c>
      <c r="E78" s="78"/>
      <c r="F78" s="229"/>
      <c r="G78" s="230"/>
      <c r="H78" s="37"/>
      <c r="I78" s="33"/>
      <c r="J78" s="176"/>
    </row>
    <row r="79" spans="1:10" ht="18" x14ac:dyDescent="0.2">
      <c r="A79" s="149" t="s">
        <v>5</v>
      </c>
      <c r="B79" s="19">
        <f t="shared" si="4"/>
        <v>59</v>
      </c>
      <c r="C79" s="106" t="s">
        <v>48</v>
      </c>
      <c r="D79" s="40" t="s">
        <v>9</v>
      </c>
      <c r="E79" s="78"/>
      <c r="F79" s="229"/>
      <c r="G79" s="230"/>
      <c r="H79" s="37"/>
      <c r="I79" s="33"/>
      <c r="J79" s="176"/>
    </row>
    <row r="80" spans="1:10" ht="18" x14ac:dyDescent="0.2">
      <c r="A80" s="149" t="s">
        <v>5</v>
      </c>
      <c r="B80" s="19">
        <f t="shared" si="4"/>
        <v>60</v>
      </c>
      <c r="C80" s="106" t="s">
        <v>49</v>
      </c>
      <c r="D80" s="40" t="s">
        <v>9</v>
      </c>
      <c r="E80" s="67"/>
      <c r="F80" s="229"/>
      <c r="G80" s="230"/>
      <c r="H80" s="37"/>
      <c r="I80" s="33"/>
      <c r="J80" s="176"/>
    </row>
    <row r="81" spans="1:10" ht="38.25" x14ac:dyDescent="0.2">
      <c r="A81" s="149" t="s">
        <v>5</v>
      </c>
      <c r="B81" s="19">
        <f t="shared" si="4"/>
        <v>61</v>
      </c>
      <c r="C81" s="106" t="s">
        <v>50</v>
      </c>
      <c r="D81" s="40" t="s">
        <v>9</v>
      </c>
      <c r="E81" s="67"/>
      <c r="F81" s="229"/>
      <c r="G81" s="230"/>
      <c r="H81" s="37"/>
      <c r="I81" s="33"/>
      <c r="J81" s="176"/>
    </row>
    <row r="82" spans="1:10" ht="25.5" x14ac:dyDescent="0.2">
      <c r="A82" s="149" t="s">
        <v>5</v>
      </c>
      <c r="B82" s="19">
        <f t="shared" si="4"/>
        <v>62</v>
      </c>
      <c r="C82" s="106" t="s">
        <v>51</v>
      </c>
      <c r="D82" s="40" t="s">
        <v>9</v>
      </c>
      <c r="E82" s="67"/>
      <c r="F82" s="229"/>
      <c r="G82" s="230"/>
      <c r="H82" s="37"/>
      <c r="I82" s="33"/>
      <c r="J82" s="176"/>
    </row>
    <row r="83" spans="1:10" ht="15.75" x14ac:dyDescent="0.2">
      <c r="A83" s="151" t="s">
        <v>20</v>
      </c>
      <c r="B83" s="73" t="s">
        <v>52</v>
      </c>
      <c r="C83" s="77" t="s">
        <v>53</v>
      </c>
      <c r="D83" s="15" t="s">
        <v>8</v>
      </c>
      <c r="E83" s="67"/>
      <c r="F83" s="18"/>
      <c r="G83" s="18"/>
      <c r="H83" s="37"/>
      <c r="I83" s="33"/>
      <c r="J83" s="176"/>
    </row>
    <row r="84" spans="1:10" ht="25.5" x14ac:dyDescent="0.2">
      <c r="A84" s="149" t="s">
        <v>5</v>
      </c>
      <c r="B84" s="19">
        <f>B82+1</f>
        <v>63</v>
      </c>
      <c r="C84" s="76" t="s">
        <v>467</v>
      </c>
      <c r="D84" s="40" t="s">
        <v>9</v>
      </c>
      <c r="E84" s="67"/>
      <c r="F84" s="229"/>
      <c r="G84" s="230"/>
      <c r="H84" s="37"/>
      <c r="I84" s="33"/>
      <c r="J84" s="176"/>
    </row>
    <row r="85" spans="1:10" ht="18" x14ac:dyDescent="0.2">
      <c r="A85" s="149" t="s">
        <v>5</v>
      </c>
      <c r="B85" s="19">
        <f t="shared" ref="B85:B90" si="5">B84+1</f>
        <v>64</v>
      </c>
      <c r="C85" s="106" t="s">
        <v>229</v>
      </c>
      <c r="D85" s="40" t="s">
        <v>9</v>
      </c>
      <c r="E85" s="67"/>
      <c r="F85" s="229"/>
      <c r="G85" s="230"/>
      <c r="H85" s="37"/>
      <c r="I85" s="33"/>
      <c r="J85" s="176"/>
    </row>
    <row r="86" spans="1:10" ht="18" x14ac:dyDescent="0.2">
      <c r="A86" s="145" t="s">
        <v>5</v>
      </c>
      <c r="B86" s="19">
        <f t="shared" si="5"/>
        <v>65</v>
      </c>
      <c r="C86" s="106" t="s">
        <v>54</v>
      </c>
      <c r="D86" s="40" t="s">
        <v>9</v>
      </c>
      <c r="E86" s="67"/>
      <c r="F86" s="229"/>
      <c r="G86" s="230"/>
      <c r="H86" s="37"/>
      <c r="I86" s="33"/>
      <c r="J86" s="176"/>
    </row>
    <row r="87" spans="1:10" ht="25.5" x14ac:dyDescent="0.2">
      <c r="A87" s="145" t="s">
        <v>5</v>
      </c>
      <c r="B87" s="19">
        <f t="shared" si="5"/>
        <v>66</v>
      </c>
      <c r="C87" s="166" t="s">
        <v>55</v>
      </c>
      <c r="D87" s="40" t="s">
        <v>9</v>
      </c>
      <c r="E87" s="67"/>
      <c r="F87" s="229"/>
      <c r="G87" s="230"/>
      <c r="H87" s="37"/>
      <c r="I87" s="33"/>
      <c r="J87" s="176"/>
    </row>
    <row r="88" spans="1:10" ht="76.5" x14ac:dyDescent="0.2">
      <c r="A88" s="145" t="s">
        <v>5</v>
      </c>
      <c r="B88" s="19">
        <f t="shared" si="5"/>
        <v>67</v>
      </c>
      <c r="C88" s="106" t="s">
        <v>56</v>
      </c>
      <c r="D88" s="40" t="s">
        <v>9</v>
      </c>
      <c r="E88" s="67"/>
      <c r="F88" s="229"/>
      <c r="G88" s="230"/>
      <c r="H88" s="37"/>
      <c r="I88" s="33"/>
      <c r="J88" s="176"/>
    </row>
    <row r="89" spans="1:10" ht="38.25" x14ac:dyDescent="0.2">
      <c r="A89" s="145" t="s">
        <v>5</v>
      </c>
      <c r="B89" s="19">
        <f t="shared" si="5"/>
        <v>68</v>
      </c>
      <c r="C89" s="106" t="s">
        <v>427</v>
      </c>
      <c r="D89" s="40" t="s">
        <v>9</v>
      </c>
      <c r="E89" s="67"/>
      <c r="F89" s="229"/>
      <c r="G89" s="230"/>
      <c r="H89" s="37"/>
      <c r="I89" s="33"/>
      <c r="J89" s="176"/>
    </row>
    <row r="90" spans="1:10" ht="38.25" x14ac:dyDescent="0.2">
      <c r="A90" s="145" t="s">
        <v>5</v>
      </c>
      <c r="B90" s="19">
        <f t="shared" si="5"/>
        <v>69</v>
      </c>
      <c r="C90" s="106" t="s">
        <v>230</v>
      </c>
      <c r="D90" s="40" t="s">
        <v>9</v>
      </c>
      <c r="E90" s="67"/>
      <c r="F90" s="229"/>
      <c r="G90" s="230"/>
      <c r="H90" s="37"/>
      <c r="I90" s="33"/>
      <c r="J90" s="176"/>
    </row>
    <row r="91" spans="1:10" ht="15.75" x14ac:dyDescent="0.2">
      <c r="A91" s="151" t="s">
        <v>20</v>
      </c>
      <c r="B91" s="73" t="s">
        <v>57</v>
      </c>
      <c r="C91" s="77" t="s">
        <v>58</v>
      </c>
      <c r="D91" s="15" t="s">
        <v>8</v>
      </c>
      <c r="E91" s="67"/>
      <c r="F91" s="18"/>
      <c r="G91" s="18"/>
      <c r="H91" s="37"/>
      <c r="I91" s="33"/>
      <c r="J91" s="176"/>
    </row>
    <row r="92" spans="1:10" ht="25.5" x14ac:dyDescent="0.2">
      <c r="A92" s="145" t="s">
        <v>5</v>
      </c>
      <c r="B92" s="19">
        <f>B90+1</f>
        <v>70</v>
      </c>
      <c r="C92" s="21" t="s">
        <v>428</v>
      </c>
      <c r="D92" s="40" t="s">
        <v>9</v>
      </c>
      <c r="E92" s="81"/>
      <c r="F92" s="229"/>
      <c r="G92" s="230"/>
      <c r="H92" s="37"/>
      <c r="I92" s="33"/>
      <c r="J92" s="176"/>
    </row>
    <row r="93" spans="1:10" ht="25.5" x14ac:dyDescent="0.2">
      <c r="A93" s="149" t="s">
        <v>5</v>
      </c>
      <c r="B93" s="19">
        <f t="shared" ref="B93:B105" si="6">B92+1</f>
        <v>71</v>
      </c>
      <c r="C93" s="21" t="s">
        <v>429</v>
      </c>
      <c r="D93" s="40" t="s">
        <v>9</v>
      </c>
      <c r="E93" s="67"/>
      <c r="F93" s="229"/>
      <c r="G93" s="230"/>
      <c r="H93" s="37"/>
      <c r="I93" s="33"/>
      <c r="J93" s="176"/>
    </row>
    <row r="94" spans="1:10" ht="38.25" x14ac:dyDescent="0.2">
      <c r="A94" s="149" t="s">
        <v>5</v>
      </c>
      <c r="B94" s="19">
        <f t="shared" si="6"/>
        <v>72</v>
      </c>
      <c r="C94" s="161" t="s">
        <v>181</v>
      </c>
      <c r="D94" s="40" t="s">
        <v>9</v>
      </c>
      <c r="E94" s="67"/>
      <c r="F94" s="229"/>
      <c r="G94" s="230"/>
      <c r="H94" s="37"/>
      <c r="I94" s="33"/>
      <c r="J94" s="176"/>
    </row>
    <row r="95" spans="1:10" ht="77.25" thickBot="1" x14ac:dyDescent="0.25">
      <c r="A95" s="149" t="s">
        <v>5</v>
      </c>
      <c r="B95" s="19">
        <f t="shared" si="6"/>
        <v>73</v>
      </c>
      <c r="C95" s="166" t="s">
        <v>231</v>
      </c>
      <c r="D95" s="80" t="s">
        <v>180</v>
      </c>
      <c r="E95" s="81"/>
      <c r="F95" s="42" t="s">
        <v>594</v>
      </c>
      <c r="G95" s="1" t="s">
        <v>10</v>
      </c>
      <c r="H95" s="37"/>
      <c r="I95" s="33"/>
      <c r="J95" s="176"/>
    </row>
    <row r="96" spans="1:10" ht="64.5" thickBot="1" x14ac:dyDescent="0.25">
      <c r="A96" s="149" t="s">
        <v>5</v>
      </c>
      <c r="B96" s="19">
        <f t="shared" si="6"/>
        <v>74</v>
      </c>
      <c r="C96" s="21" t="s">
        <v>590</v>
      </c>
      <c r="D96" s="26" t="s">
        <v>40</v>
      </c>
      <c r="E96" s="217">
        <v>100</v>
      </c>
      <c r="F96" s="44" t="s">
        <v>41</v>
      </c>
      <c r="G96" s="1" t="s">
        <v>10</v>
      </c>
      <c r="H96" s="37"/>
      <c r="I96" s="34">
        <f>IF(G96="Ja",E96,0)</f>
        <v>0</v>
      </c>
      <c r="J96" s="176"/>
    </row>
    <row r="97" spans="1:10" ht="64.5" thickBot="1" x14ac:dyDescent="0.25">
      <c r="A97" s="149" t="s">
        <v>5</v>
      </c>
      <c r="B97" s="19">
        <f t="shared" si="6"/>
        <v>75</v>
      </c>
      <c r="C97" s="21" t="s">
        <v>591</v>
      </c>
      <c r="D97" s="26" t="s">
        <v>40</v>
      </c>
      <c r="E97" s="217">
        <v>100</v>
      </c>
      <c r="F97" s="44" t="s">
        <v>41</v>
      </c>
      <c r="G97" s="1" t="s">
        <v>10</v>
      </c>
      <c r="H97" s="37"/>
      <c r="I97" s="34">
        <f>IF(G97="Ja",E97,0)</f>
        <v>0</v>
      </c>
      <c r="J97" s="176"/>
    </row>
    <row r="98" spans="1:10" ht="64.5" thickBot="1" x14ac:dyDescent="0.25">
      <c r="A98" s="149" t="s">
        <v>5</v>
      </c>
      <c r="B98" s="19">
        <f t="shared" si="6"/>
        <v>76</v>
      </c>
      <c r="C98" s="21" t="s">
        <v>592</v>
      </c>
      <c r="D98" s="26" t="s">
        <v>40</v>
      </c>
      <c r="E98" s="217">
        <v>50</v>
      </c>
      <c r="F98" s="44" t="s">
        <v>41</v>
      </c>
      <c r="G98" s="1" t="s">
        <v>10</v>
      </c>
      <c r="H98" s="37"/>
      <c r="I98" s="34">
        <f>IF(G98="Ja",E98,0)</f>
        <v>0</v>
      </c>
      <c r="J98" s="176"/>
    </row>
    <row r="99" spans="1:10" ht="90" thickBot="1" x14ac:dyDescent="0.25">
      <c r="A99" s="149" t="s">
        <v>5</v>
      </c>
      <c r="B99" s="19">
        <f t="shared" si="6"/>
        <v>77</v>
      </c>
      <c r="C99" s="185" t="s">
        <v>509</v>
      </c>
      <c r="D99" s="26" t="s">
        <v>40</v>
      </c>
      <c r="E99" s="217">
        <v>200</v>
      </c>
      <c r="F99" s="44" t="s">
        <v>41</v>
      </c>
      <c r="G99" s="1" t="s">
        <v>10</v>
      </c>
      <c r="H99" s="37"/>
      <c r="I99" s="34">
        <f>IF(G99="Ja",E99,0)</f>
        <v>0</v>
      </c>
      <c r="J99" s="176"/>
    </row>
    <row r="100" spans="1:10" ht="63.75" x14ac:dyDescent="0.2">
      <c r="A100" s="149" t="s">
        <v>5</v>
      </c>
      <c r="B100" s="19">
        <f t="shared" si="6"/>
        <v>78</v>
      </c>
      <c r="C100" s="211" t="s">
        <v>439</v>
      </c>
      <c r="D100" s="82" t="s">
        <v>9</v>
      </c>
      <c r="E100" s="81"/>
      <c r="F100" s="243"/>
      <c r="G100" s="244"/>
      <c r="H100" s="37"/>
      <c r="I100" s="33"/>
      <c r="J100" s="176"/>
    </row>
    <row r="101" spans="1:10" ht="76.5" x14ac:dyDescent="0.2">
      <c r="A101" s="149" t="s">
        <v>5</v>
      </c>
      <c r="B101" s="19" t="str">
        <f>CONCATENATE(B$100,"a")</f>
        <v>78a</v>
      </c>
      <c r="C101" s="162" t="s">
        <v>441</v>
      </c>
      <c r="D101" s="205"/>
      <c r="E101" s="81"/>
      <c r="F101" s="243"/>
      <c r="G101" s="244"/>
      <c r="H101" s="37"/>
      <c r="I101" s="33"/>
      <c r="J101" s="176"/>
    </row>
    <row r="102" spans="1:10" ht="63.75" x14ac:dyDescent="0.2">
      <c r="A102" s="149" t="s">
        <v>5</v>
      </c>
      <c r="B102" s="19" t="str">
        <f>CONCATENATE(B$100,"b")</f>
        <v>78b</v>
      </c>
      <c r="C102" s="162" t="s">
        <v>440</v>
      </c>
      <c r="D102" s="205"/>
      <c r="E102" s="81"/>
      <c r="F102" s="243"/>
      <c r="G102" s="244"/>
      <c r="H102" s="37"/>
      <c r="I102" s="33"/>
      <c r="J102" s="176"/>
    </row>
    <row r="103" spans="1:10" ht="63.75" x14ac:dyDescent="0.2">
      <c r="A103" s="149" t="s">
        <v>5</v>
      </c>
      <c r="B103" s="19" t="str">
        <f>CONCATENATE(B$100,"c")</f>
        <v>78c</v>
      </c>
      <c r="C103" s="164" t="s">
        <v>496</v>
      </c>
      <c r="D103" s="205"/>
      <c r="E103" s="81"/>
      <c r="F103" s="243"/>
      <c r="G103" s="244"/>
      <c r="H103" s="37"/>
      <c r="I103" s="33"/>
      <c r="J103" s="176"/>
    </row>
    <row r="104" spans="1:10" ht="51" x14ac:dyDescent="0.2">
      <c r="A104" s="149" t="s">
        <v>5</v>
      </c>
      <c r="B104" s="19">
        <f>B100+1</f>
        <v>79</v>
      </c>
      <c r="C104" s="122" t="s">
        <v>191</v>
      </c>
      <c r="D104" s="82" t="s">
        <v>9</v>
      </c>
      <c r="E104" s="81"/>
      <c r="F104" s="246"/>
      <c r="G104" s="247"/>
      <c r="H104" s="37"/>
      <c r="I104" s="33"/>
      <c r="J104" s="176"/>
    </row>
    <row r="105" spans="1:10" ht="38.25" x14ac:dyDescent="0.2">
      <c r="A105" s="149" t="s">
        <v>5</v>
      </c>
      <c r="B105" s="19">
        <f t="shared" si="6"/>
        <v>80</v>
      </c>
      <c r="C105" s="186" t="s">
        <v>186</v>
      </c>
      <c r="D105" s="82" t="s">
        <v>9</v>
      </c>
      <c r="E105" s="81"/>
      <c r="F105" s="246"/>
      <c r="G105" s="247"/>
      <c r="H105" s="37"/>
      <c r="I105" s="33"/>
      <c r="J105" s="176"/>
    </row>
    <row r="106" spans="1:10" ht="15.75" x14ac:dyDescent="0.2">
      <c r="A106" s="151" t="s">
        <v>20</v>
      </c>
      <c r="B106" s="73" t="s">
        <v>59</v>
      </c>
      <c r="C106" s="77" t="s">
        <v>60</v>
      </c>
      <c r="D106" s="15" t="s">
        <v>8</v>
      </c>
      <c r="E106" s="67"/>
      <c r="F106" s="18"/>
      <c r="G106" s="18"/>
      <c r="H106" s="37"/>
      <c r="I106" s="33"/>
      <c r="J106" s="176"/>
    </row>
    <row r="107" spans="1:10" ht="38.25" x14ac:dyDescent="0.2">
      <c r="A107" s="149" t="s">
        <v>5</v>
      </c>
      <c r="B107" s="19">
        <f>B105+1</f>
        <v>81</v>
      </c>
      <c r="C107" s="187" t="s">
        <v>232</v>
      </c>
      <c r="D107" s="40" t="s">
        <v>9</v>
      </c>
      <c r="E107" s="67"/>
      <c r="F107" s="246"/>
      <c r="G107" s="247"/>
      <c r="H107" s="37"/>
      <c r="I107" s="33"/>
      <c r="J107" s="176"/>
    </row>
    <row r="108" spans="1:10" ht="38.25" x14ac:dyDescent="0.2">
      <c r="A108" s="149" t="s">
        <v>5</v>
      </c>
      <c r="B108" s="19">
        <f>B107+1</f>
        <v>82</v>
      </c>
      <c r="C108" s="161" t="s">
        <v>168</v>
      </c>
      <c r="D108" s="70" t="s">
        <v>9</v>
      </c>
      <c r="E108" s="81"/>
      <c r="F108" s="229"/>
      <c r="G108" s="230"/>
      <c r="H108" s="37"/>
      <c r="I108" s="33"/>
      <c r="J108" s="176"/>
    </row>
    <row r="109" spans="1:10" ht="38.25" x14ac:dyDescent="0.2">
      <c r="A109" s="149" t="s">
        <v>5</v>
      </c>
      <c r="B109" s="19">
        <f>B108+1</f>
        <v>83</v>
      </c>
      <c r="C109" s="161" t="s">
        <v>469</v>
      </c>
      <c r="D109" s="70" t="s">
        <v>9</v>
      </c>
      <c r="E109" s="81"/>
      <c r="F109" s="229"/>
      <c r="G109" s="230"/>
      <c r="H109" s="37"/>
      <c r="I109" s="33"/>
      <c r="J109" s="176"/>
    </row>
    <row r="110" spans="1:10" ht="38.25" x14ac:dyDescent="0.2">
      <c r="A110" s="149" t="s">
        <v>5</v>
      </c>
      <c r="B110" s="19">
        <f>B109+1</f>
        <v>84</v>
      </c>
      <c r="C110" s="161" t="s">
        <v>468</v>
      </c>
      <c r="D110" s="70" t="s">
        <v>9</v>
      </c>
      <c r="E110" s="81"/>
      <c r="F110" s="229"/>
      <c r="G110" s="230"/>
      <c r="H110" s="37"/>
      <c r="I110" s="33"/>
      <c r="J110" s="176"/>
    </row>
    <row r="111" spans="1:10" ht="38.25" x14ac:dyDescent="0.2">
      <c r="A111" s="149" t="s">
        <v>5</v>
      </c>
      <c r="B111" s="19">
        <f t="shared" ref="B111:B113" si="7">B110+1</f>
        <v>85</v>
      </c>
      <c r="C111" s="166" t="s">
        <v>61</v>
      </c>
      <c r="D111" s="70" t="s">
        <v>9</v>
      </c>
      <c r="E111" s="78"/>
      <c r="F111" s="229"/>
      <c r="G111" s="230"/>
      <c r="H111" s="37"/>
      <c r="I111" s="33"/>
      <c r="J111" s="176"/>
    </row>
    <row r="112" spans="1:10" ht="25.5" x14ac:dyDescent="0.2">
      <c r="A112" s="149" t="s">
        <v>5</v>
      </c>
      <c r="B112" s="19">
        <f t="shared" si="7"/>
        <v>86</v>
      </c>
      <c r="C112" s="161" t="s">
        <v>175</v>
      </c>
      <c r="D112" s="70" t="s">
        <v>9</v>
      </c>
      <c r="E112" s="78"/>
      <c r="F112" s="229"/>
      <c r="G112" s="230"/>
      <c r="H112" s="37"/>
      <c r="I112" s="33"/>
      <c r="J112" s="176"/>
    </row>
    <row r="113" spans="1:10" ht="38.25" x14ac:dyDescent="0.2">
      <c r="A113" s="149" t="s">
        <v>5</v>
      </c>
      <c r="B113" s="19">
        <f t="shared" si="7"/>
        <v>87</v>
      </c>
      <c r="C113" s="161" t="s">
        <v>379</v>
      </c>
      <c r="D113" s="70" t="s">
        <v>9</v>
      </c>
      <c r="E113" s="67"/>
      <c r="F113" s="229"/>
      <c r="G113" s="230"/>
      <c r="H113" s="37"/>
      <c r="I113" s="33"/>
      <c r="J113" s="176"/>
    </row>
    <row r="114" spans="1:10" ht="15.75" x14ac:dyDescent="0.2">
      <c r="A114" s="151" t="s">
        <v>20</v>
      </c>
      <c r="B114" s="73" t="s">
        <v>62</v>
      </c>
      <c r="C114" s="77" t="s">
        <v>63</v>
      </c>
      <c r="D114" s="15" t="s">
        <v>8</v>
      </c>
      <c r="E114" s="67"/>
      <c r="F114" s="18"/>
      <c r="G114" s="18"/>
      <c r="H114" s="37"/>
      <c r="I114" s="33"/>
      <c r="J114" s="176"/>
    </row>
    <row r="115" spans="1:10" ht="18" x14ac:dyDescent="0.2">
      <c r="A115" s="149" t="s">
        <v>5</v>
      </c>
      <c r="B115" s="19">
        <f>B113+1</f>
        <v>88</v>
      </c>
      <c r="C115" s="76" t="s">
        <v>64</v>
      </c>
      <c r="D115" s="70" t="s">
        <v>9</v>
      </c>
      <c r="E115" s="67"/>
      <c r="F115" s="229"/>
      <c r="G115" s="230"/>
      <c r="H115" s="37"/>
      <c r="I115" s="33"/>
      <c r="J115" s="176"/>
    </row>
    <row r="116" spans="1:10" ht="18" x14ac:dyDescent="0.2">
      <c r="A116" s="149" t="s">
        <v>5</v>
      </c>
      <c r="B116" s="19">
        <f>B115+1</f>
        <v>89</v>
      </c>
      <c r="C116" s="106" t="s">
        <v>65</v>
      </c>
      <c r="D116" s="70" t="s">
        <v>9</v>
      </c>
      <c r="E116" s="67"/>
      <c r="F116" s="229"/>
      <c r="G116" s="230"/>
      <c r="H116" s="37"/>
      <c r="I116" s="33"/>
      <c r="J116" s="176"/>
    </row>
    <row r="117" spans="1:10" ht="15.75" x14ac:dyDescent="0.2">
      <c r="A117" s="151" t="s">
        <v>20</v>
      </c>
      <c r="B117" s="73" t="s">
        <v>66</v>
      </c>
      <c r="C117" s="77" t="s">
        <v>67</v>
      </c>
      <c r="D117" s="15" t="s">
        <v>8</v>
      </c>
      <c r="E117" s="67"/>
      <c r="F117" s="18"/>
      <c r="G117" s="18"/>
      <c r="H117" s="37"/>
      <c r="I117" s="33"/>
      <c r="J117" s="176"/>
    </row>
    <row r="118" spans="1:10" ht="25.5" x14ac:dyDescent="0.2">
      <c r="A118" s="145" t="s">
        <v>5</v>
      </c>
      <c r="B118" s="19">
        <f>B116+1</f>
        <v>90</v>
      </c>
      <c r="C118" s="106" t="s">
        <v>233</v>
      </c>
      <c r="D118" s="70" t="s">
        <v>9</v>
      </c>
      <c r="E118" s="67"/>
      <c r="F118" s="159" t="s">
        <v>470</v>
      </c>
      <c r="G118" s="198">
        <f>G47</f>
        <v>0</v>
      </c>
      <c r="H118" s="37"/>
      <c r="I118" s="33"/>
      <c r="J118" s="176"/>
    </row>
    <row r="119" spans="1:10" ht="38.25" x14ac:dyDescent="0.2">
      <c r="A119" s="145" t="s">
        <v>5</v>
      </c>
      <c r="B119" s="19">
        <f>B118+1</f>
        <v>91</v>
      </c>
      <c r="C119" s="83" t="s">
        <v>471</v>
      </c>
      <c r="D119" s="70" t="s">
        <v>9</v>
      </c>
      <c r="E119" s="67"/>
      <c r="F119" s="229"/>
      <c r="G119" s="230"/>
      <c r="H119" s="37"/>
      <c r="I119" s="33"/>
      <c r="J119" s="176"/>
    </row>
    <row r="120" spans="1:10" ht="26.25" thickBot="1" x14ac:dyDescent="0.25">
      <c r="A120" s="145" t="s">
        <v>5</v>
      </c>
      <c r="B120" s="19">
        <f>B119+1</f>
        <v>92</v>
      </c>
      <c r="C120" s="83" t="s">
        <v>472</v>
      </c>
      <c r="D120" s="70" t="s">
        <v>9</v>
      </c>
      <c r="E120" s="79"/>
      <c r="F120" s="229"/>
      <c r="G120" s="230"/>
      <c r="H120" s="37"/>
      <c r="I120" s="33"/>
      <c r="J120" s="176"/>
    </row>
    <row r="121" spans="1:10" ht="51.75" thickBot="1" x14ac:dyDescent="0.25">
      <c r="A121" s="145" t="s">
        <v>5</v>
      </c>
      <c r="B121" s="19">
        <f>B120+1</f>
        <v>93</v>
      </c>
      <c r="C121" s="76" t="s">
        <v>510</v>
      </c>
      <c r="D121" s="216" t="s">
        <v>40</v>
      </c>
      <c r="E121" s="217">
        <v>100</v>
      </c>
      <c r="F121" s="44" t="s">
        <v>41</v>
      </c>
      <c r="G121" s="1" t="s">
        <v>10</v>
      </c>
      <c r="H121" s="37"/>
      <c r="I121" s="34">
        <f>IF(G121="Ja",E121,0)</f>
        <v>0</v>
      </c>
      <c r="J121" s="176"/>
    </row>
    <row r="122" spans="1:10" ht="38.25" x14ac:dyDescent="0.2">
      <c r="A122" s="145" t="s">
        <v>5</v>
      </c>
      <c r="B122" s="19">
        <f>B121+1</f>
        <v>94</v>
      </c>
      <c r="C122" s="83" t="s">
        <v>473</v>
      </c>
      <c r="D122" s="70" t="s">
        <v>9</v>
      </c>
      <c r="E122" s="67"/>
      <c r="F122" s="229"/>
      <c r="G122" s="230"/>
      <c r="H122" s="37"/>
      <c r="I122" s="33"/>
      <c r="J122" s="176"/>
    </row>
    <row r="123" spans="1:10" ht="15.75" x14ac:dyDescent="0.2">
      <c r="A123" s="151" t="s">
        <v>20</v>
      </c>
      <c r="B123" s="84" t="s">
        <v>68</v>
      </c>
      <c r="C123" s="77" t="s">
        <v>69</v>
      </c>
      <c r="D123" s="15" t="s">
        <v>8</v>
      </c>
      <c r="E123" s="85"/>
      <c r="F123" s="18"/>
      <c r="G123" s="18"/>
      <c r="H123" s="37"/>
      <c r="I123" s="33"/>
      <c r="J123" s="176"/>
    </row>
    <row r="124" spans="1:10" ht="51" x14ac:dyDescent="0.2">
      <c r="A124" s="145" t="s">
        <v>5</v>
      </c>
      <c r="B124" s="19">
        <f>B122+1</f>
        <v>95</v>
      </c>
      <c r="C124" s="86" t="s">
        <v>380</v>
      </c>
      <c r="D124" s="70" t="s">
        <v>9</v>
      </c>
      <c r="E124" s="87"/>
      <c r="F124" s="42" t="s">
        <v>405</v>
      </c>
      <c r="G124" s="1" t="s">
        <v>10</v>
      </c>
      <c r="H124" s="37"/>
      <c r="I124" s="33"/>
      <c r="J124" s="176"/>
    </row>
    <row r="125" spans="1:10" ht="63.75" x14ac:dyDescent="0.2">
      <c r="A125" s="145" t="s">
        <v>5</v>
      </c>
      <c r="B125" s="19">
        <f>B124+1</f>
        <v>96</v>
      </c>
      <c r="C125" s="106" t="s">
        <v>234</v>
      </c>
      <c r="D125" s="70" t="s">
        <v>9</v>
      </c>
      <c r="E125" s="88"/>
      <c r="F125" s="229"/>
      <c r="G125" s="230"/>
      <c r="H125" s="37"/>
      <c r="I125" s="33"/>
      <c r="J125" s="176"/>
    </row>
    <row r="126" spans="1:10" ht="38.25" x14ac:dyDescent="0.2">
      <c r="A126" s="145" t="s">
        <v>5</v>
      </c>
      <c r="B126" s="19">
        <f t="shared" ref="B126:B134" si="8">B125+1</f>
        <v>97</v>
      </c>
      <c r="C126" s="106" t="s">
        <v>235</v>
      </c>
      <c r="D126" s="70" t="s">
        <v>9</v>
      </c>
      <c r="E126" s="88"/>
      <c r="F126" s="229"/>
      <c r="G126" s="230"/>
      <c r="H126" s="37"/>
      <c r="I126" s="33"/>
      <c r="J126" s="176"/>
    </row>
    <row r="127" spans="1:10" ht="25.5" x14ac:dyDescent="0.2">
      <c r="A127" s="145" t="s">
        <v>5</v>
      </c>
      <c r="B127" s="19">
        <f t="shared" si="8"/>
        <v>98</v>
      </c>
      <c r="C127" s="106" t="s">
        <v>70</v>
      </c>
      <c r="D127" s="70" t="s">
        <v>9</v>
      </c>
      <c r="E127" s="89"/>
      <c r="F127" s="229"/>
      <c r="G127" s="230"/>
      <c r="H127" s="37"/>
      <c r="I127" s="33"/>
      <c r="J127" s="176"/>
    </row>
    <row r="128" spans="1:10" ht="18" x14ac:dyDescent="0.2">
      <c r="A128" s="145" t="s">
        <v>5</v>
      </c>
      <c r="B128" s="19">
        <f t="shared" si="8"/>
        <v>99</v>
      </c>
      <c r="C128" s="106" t="s">
        <v>236</v>
      </c>
      <c r="D128" s="70" t="s">
        <v>9</v>
      </c>
      <c r="E128" s="89"/>
      <c r="F128" s="229"/>
      <c r="G128" s="230"/>
      <c r="H128" s="37"/>
      <c r="I128" s="33"/>
      <c r="J128" s="176"/>
    </row>
    <row r="129" spans="1:10" ht="18" x14ac:dyDescent="0.2">
      <c r="A129" s="145" t="s">
        <v>5</v>
      </c>
      <c r="B129" s="19">
        <f t="shared" si="8"/>
        <v>100</v>
      </c>
      <c r="C129" s="106" t="s">
        <v>71</v>
      </c>
      <c r="D129" s="70" t="s">
        <v>9</v>
      </c>
      <c r="E129" s="89"/>
      <c r="F129" s="229"/>
      <c r="G129" s="230"/>
      <c r="H129" s="37"/>
      <c r="I129" s="33"/>
      <c r="J129" s="176"/>
    </row>
    <row r="130" spans="1:10" ht="18" x14ac:dyDescent="0.2">
      <c r="A130" s="145" t="s">
        <v>5</v>
      </c>
      <c r="B130" s="19">
        <f t="shared" si="8"/>
        <v>101</v>
      </c>
      <c r="C130" s="106" t="s">
        <v>72</v>
      </c>
      <c r="D130" s="70" t="s">
        <v>9</v>
      </c>
      <c r="E130" s="88"/>
      <c r="F130" s="229"/>
      <c r="G130" s="230"/>
      <c r="H130" s="37"/>
      <c r="I130" s="33"/>
      <c r="J130" s="176"/>
    </row>
    <row r="131" spans="1:10" ht="18.75" thickBot="1" x14ac:dyDescent="0.25">
      <c r="A131" s="149" t="s">
        <v>5</v>
      </c>
      <c r="B131" s="19">
        <f t="shared" si="8"/>
        <v>102</v>
      </c>
      <c r="C131" s="106" t="s">
        <v>73</v>
      </c>
      <c r="D131" s="70" t="s">
        <v>9</v>
      </c>
      <c r="E131" s="89"/>
      <c r="F131" s="229"/>
      <c r="G131" s="230"/>
      <c r="H131" s="37"/>
      <c r="I131" s="33"/>
      <c r="J131" s="176"/>
    </row>
    <row r="132" spans="1:10" ht="64.5" thickBot="1" x14ac:dyDescent="0.25">
      <c r="A132" s="149" t="s">
        <v>5</v>
      </c>
      <c r="B132" s="19">
        <f t="shared" si="8"/>
        <v>103</v>
      </c>
      <c r="C132" s="29" t="s">
        <v>173</v>
      </c>
      <c r="D132" s="216" t="s">
        <v>40</v>
      </c>
      <c r="E132" s="217">
        <v>50</v>
      </c>
      <c r="F132" s="71" t="s">
        <v>74</v>
      </c>
      <c r="G132" s="1" t="s">
        <v>10</v>
      </c>
      <c r="H132" s="37"/>
      <c r="I132" s="34">
        <f>IF(G132="C ",E132,IF(G132="B ",E132-25,0))</f>
        <v>0</v>
      </c>
      <c r="J132" s="176"/>
    </row>
    <row r="133" spans="1:10" ht="51" x14ac:dyDescent="0.2">
      <c r="A133" s="149" t="s">
        <v>5</v>
      </c>
      <c r="B133" s="19">
        <f t="shared" si="8"/>
        <v>104</v>
      </c>
      <c r="C133" s="106" t="s">
        <v>237</v>
      </c>
      <c r="D133" s="70" t="s">
        <v>9</v>
      </c>
      <c r="E133" s="90"/>
      <c r="F133" s="229"/>
      <c r="G133" s="230"/>
      <c r="H133" s="37"/>
      <c r="I133" s="33"/>
      <c r="J133" s="176"/>
    </row>
    <row r="134" spans="1:10" ht="51" x14ac:dyDescent="0.2">
      <c r="A134" s="149" t="s">
        <v>5</v>
      </c>
      <c r="B134" s="19">
        <f t="shared" si="8"/>
        <v>105</v>
      </c>
      <c r="C134" s="21" t="s">
        <v>169</v>
      </c>
      <c r="D134" s="70" t="s">
        <v>9</v>
      </c>
      <c r="E134" s="85"/>
      <c r="F134" s="229"/>
      <c r="G134" s="230"/>
      <c r="H134" s="37"/>
      <c r="I134" s="33"/>
      <c r="J134" s="176"/>
    </row>
    <row r="135" spans="1:10" ht="15.75" x14ac:dyDescent="0.2">
      <c r="A135" s="151" t="s">
        <v>20</v>
      </c>
      <c r="B135" s="84" t="s">
        <v>75</v>
      </c>
      <c r="C135" s="77" t="s">
        <v>76</v>
      </c>
      <c r="D135" s="15" t="s">
        <v>8</v>
      </c>
      <c r="E135" s="85"/>
      <c r="F135" s="18"/>
      <c r="G135" s="18"/>
      <c r="H135" s="37"/>
      <c r="I135" s="33"/>
      <c r="J135" s="176"/>
    </row>
    <row r="136" spans="1:10" ht="38.25" x14ac:dyDescent="0.2">
      <c r="A136" s="149" t="s">
        <v>5</v>
      </c>
      <c r="B136" s="19">
        <f>B134+1</f>
        <v>106</v>
      </c>
      <c r="C136" s="106" t="s">
        <v>77</v>
      </c>
      <c r="D136" s="40" t="s">
        <v>9</v>
      </c>
      <c r="E136" s="67"/>
      <c r="F136" s="229"/>
      <c r="G136" s="230"/>
      <c r="H136" s="37"/>
      <c r="I136" s="33"/>
      <c r="J136" s="176"/>
    </row>
    <row r="137" spans="1:10" ht="25.5" x14ac:dyDescent="0.2">
      <c r="A137" s="149" t="s">
        <v>5</v>
      </c>
      <c r="B137" s="19">
        <f t="shared" ref="B137:B158" si="9">B136+1</f>
        <v>107</v>
      </c>
      <c r="C137" s="21" t="s">
        <v>238</v>
      </c>
      <c r="D137" s="40" t="s">
        <v>9</v>
      </c>
      <c r="E137" s="85"/>
      <c r="F137" s="229"/>
      <c r="G137" s="230"/>
      <c r="H137" s="37"/>
      <c r="I137" s="33"/>
      <c r="J137" s="176"/>
    </row>
    <row r="138" spans="1:10" ht="25.5" x14ac:dyDescent="0.2">
      <c r="A138" s="149" t="s">
        <v>5</v>
      </c>
      <c r="B138" s="19">
        <f t="shared" si="9"/>
        <v>108</v>
      </c>
      <c r="C138" s="21" t="s">
        <v>239</v>
      </c>
      <c r="D138" s="40" t="s">
        <v>9</v>
      </c>
      <c r="E138" s="85"/>
      <c r="F138" s="229"/>
      <c r="G138" s="230"/>
      <c r="H138" s="37"/>
      <c r="I138" s="33"/>
      <c r="J138" s="176"/>
    </row>
    <row r="139" spans="1:10" ht="18" x14ac:dyDescent="0.2">
      <c r="A139" s="149" t="s">
        <v>5</v>
      </c>
      <c r="B139" s="19">
        <f t="shared" si="9"/>
        <v>109</v>
      </c>
      <c r="C139" s="215" t="s">
        <v>240</v>
      </c>
      <c r="D139" s="70" t="s">
        <v>9</v>
      </c>
      <c r="E139" s="85"/>
      <c r="F139" s="229"/>
      <c r="G139" s="230"/>
      <c r="H139" s="37"/>
      <c r="I139" s="33"/>
      <c r="J139" s="176"/>
    </row>
    <row r="140" spans="1:10" ht="18" x14ac:dyDescent="0.2">
      <c r="A140" s="149" t="s">
        <v>5</v>
      </c>
      <c r="B140" s="19">
        <f t="shared" si="9"/>
        <v>110</v>
      </c>
      <c r="C140" s="215" t="s">
        <v>241</v>
      </c>
      <c r="D140" s="70" t="s">
        <v>9</v>
      </c>
      <c r="E140" s="85"/>
      <c r="F140" s="229"/>
      <c r="G140" s="230"/>
      <c r="H140" s="37"/>
      <c r="I140" s="33"/>
      <c r="J140" s="176"/>
    </row>
    <row r="141" spans="1:10" ht="25.5" x14ac:dyDescent="0.2">
      <c r="A141" s="149" t="s">
        <v>5</v>
      </c>
      <c r="B141" s="19">
        <f t="shared" si="9"/>
        <v>111</v>
      </c>
      <c r="C141" s="188" t="s">
        <v>475</v>
      </c>
      <c r="D141" s="91" t="s">
        <v>9</v>
      </c>
      <c r="E141" s="85"/>
      <c r="F141" s="229"/>
      <c r="G141" s="230"/>
      <c r="H141" s="37"/>
      <c r="I141" s="33"/>
      <c r="J141" s="176"/>
    </row>
    <row r="142" spans="1:10" ht="18" x14ac:dyDescent="0.2">
      <c r="A142" s="149" t="s">
        <v>5</v>
      </c>
      <c r="B142" s="19">
        <f t="shared" si="9"/>
        <v>112</v>
      </c>
      <c r="C142" s="122" t="s">
        <v>474</v>
      </c>
      <c r="D142" s="91" t="s">
        <v>9</v>
      </c>
      <c r="E142" s="85"/>
      <c r="F142" s="229"/>
      <c r="G142" s="230"/>
      <c r="H142" s="37"/>
      <c r="I142" s="33"/>
      <c r="J142" s="176"/>
    </row>
    <row r="143" spans="1:10" ht="25.5" x14ac:dyDescent="0.2">
      <c r="A143" s="149" t="s">
        <v>5</v>
      </c>
      <c r="B143" s="19">
        <f t="shared" si="9"/>
        <v>113</v>
      </c>
      <c r="C143" s="106" t="s">
        <v>80</v>
      </c>
      <c r="D143" s="91" t="s">
        <v>9</v>
      </c>
      <c r="E143" s="85"/>
      <c r="F143" s="229"/>
      <c r="G143" s="230"/>
      <c r="H143" s="37"/>
      <c r="I143" s="33"/>
      <c r="J143" s="176"/>
    </row>
    <row r="144" spans="1:10" ht="38.25" x14ac:dyDescent="0.2">
      <c r="A144" s="149" t="s">
        <v>5</v>
      </c>
      <c r="B144" s="19">
        <f t="shared" si="9"/>
        <v>114</v>
      </c>
      <c r="C144" s="106" t="s">
        <v>79</v>
      </c>
      <c r="D144" s="91" t="s">
        <v>9</v>
      </c>
      <c r="E144" s="85"/>
      <c r="F144" s="229"/>
      <c r="G144" s="230"/>
      <c r="H144" s="37"/>
      <c r="I144" s="33"/>
      <c r="J144" s="176"/>
    </row>
    <row r="145" spans="1:10" ht="38.25" x14ac:dyDescent="0.2">
      <c r="A145" s="149" t="s">
        <v>5</v>
      </c>
      <c r="B145" s="19">
        <f t="shared" si="9"/>
        <v>115</v>
      </c>
      <c r="C145" s="106" t="s">
        <v>242</v>
      </c>
      <c r="D145" s="70" t="s">
        <v>9</v>
      </c>
      <c r="E145" s="85"/>
      <c r="F145" s="229"/>
      <c r="G145" s="230"/>
      <c r="H145" s="37"/>
      <c r="I145" s="33"/>
      <c r="J145" s="176"/>
    </row>
    <row r="146" spans="1:10" ht="38.25" x14ac:dyDescent="0.2">
      <c r="A146" s="145" t="s">
        <v>5</v>
      </c>
      <c r="B146" s="19">
        <f t="shared" si="9"/>
        <v>116</v>
      </c>
      <c r="C146" s="106" t="s">
        <v>78</v>
      </c>
      <c r="D146" s="70" t="s">
        <v>9</v>
      </c>
      <c r="E146" s="85"/>
      <c r="F146" s="229"/>
      <c r="G146" s="230"/>
      <c r="H146" s="37"/>
      <c r="I146" s="33"/>
      <c r="J146" s="176"/>
    </row>
    <row r="147" spans="1:10" ht="18" x14ac:dyDescent="0.2">
      <c r="A147" s="145" t="s">
        <v>5</v>
      </c>
      <c r="B147" s="19">
        <f t="shared" si="9"/>
        <v>117</v>
      </c>
      <c r="C147" s="106" t="s">
        <v>243</v>
      </c>
      <c r="D147" s="70" t="s">
        <v>9</v>
      </c>
      <c r="E147" s="85"/>
      <c r="F147" s="229"/>
      <c r="G147" s="230"/>
      <c r="H147" s="37"/>
      <c r="I147" s="33"/>
      <c r="J147" s="176"/>
    </row>
    <row r="148" spans="1:10" ht="18" x14ac:dyDescent="0.2">
      <c r="A148" s="145" t="s">
        <v>5</v>
      </c>
      <c r="B148" s="19">
        <f t="shared" si="9"/>
        <v>118</v>
      </c>
      <c r="C148" s="106" t="s">
        <v>430</v>
      </c>
      <c r="D148" s="70" t="s">
        <v>9</v>
      </c>
      <c r="E148" s="85"/>
      <c r="F148" s="229"/>
      <c r="G148" s="230"/>
      <c r="H148" s="37"/>
      <c r="I148" s="33"/>
      <c r="J148" s="176"/>
    </row>
    <row r="149" spans="1:10" ht="51" x14ac:dyDescent="0.2">
      <c r="A149" s="145" t="s">
        <v>5</v>
      </c>
      <c r="B149" s="19">
        <f t="shared" si="9"/>
        <v>119</v>
      </c>
      <c r="C149" s="172" t="s">
        <v>244</v>
      </c>
      <c r="D149" s="70" t="s">
        <v>9</v>
      </c>
      <c r="E149" s="85"/>
      <c r="F149" s="229"/>
      <c r="G149" s="230"/>
      <c r="H149" s="37"/>
      <c r="I149" s="33"/>
      <c r="J149" s="176"/>
    </row>
    <row r="150" spans="1:10" ht="18" x14ac:dyDescent="0.2">
      <c r="A150" s="145" t="s">
        <v>5</v>
      </c>
      <c r="B150" s="19">
        <f t="shared" si="9"/>
        <v>120</v>
      </c>
      <c r="C150" s="166" t="s">
        <v>81</v>
      </c>
      <c r="D150" s="70" t="s">
        <v>9</v>
      </c>
      <c r="E150" s="85"/>
      <c r="F150" s="229"/>
      <c r="G150" s="230"/>
      <c r="H150" s="37"/>
      <c r="I150" s="33"/>
      <c r="J150" s="176"/>
    </row>
    <row r="151" spans="1:10" ht="38.25" x14ac:dyDescent="0.2">
      <c r="A151" s="145" t="s">
        <v>5</v>
      </c>
      <c r="B151" s="19">
        <f t="shared" si="9"/>
        <v>121</v>
      </c>
      <c r="C151" s="158" t="s">
        <v>476</v>
      </c>
      <c r="D151" s="70" t="s">
        <v>9</v>
      </c>
      <c r="E151" s="85"/>
      <c r="F151" s="229"/>
      <c r="G151" s="230"/>
      <c r="H151" s="37"/>
      <c r="I151" s="33"/>
      <c r="J151" s="176"/>
    </row>
    <row r="152" spans="1:10" ht="38.25" x14ac:dyDescent="0.2">
      <c r="A152" s="145" t="s">
        <v>5</v>
      </c>
      <c r="B152" s="19">
        <f t="shared" si="9"/>
        <v>122</v>
      </c>
      <c r="C152" s="158" t="s">
        <v>477</v>
      </c>
      <c r="D152" s="70" t="s">
        <v>9</v>
      </c>
      <c r="E152" s="85"/>
      <c r="F152" s="229"/>
      <c r="G152" s="230"/>
      <c r="H152" s="37"/>
      <c r="I152" s="33"/>
      <c r="J152" s="176"/>
    </row>
    <row r="153" spans="1:10" ht="38.25" x14ac:dyDescent="0.2">
      <c r="A153" s="145" t="s">
        <v>5</v>
      </c>
      <c r="B153" s="19">
        <f t="shared" si="9"/>
        <v>123</v>
      </c>
      <c r="C153" s="106" t="s">
        <v>499</v>
      </c>
      <c r="D153" s="92" t="s">
        <v>180</v>
      </c>
      <c r="E153" s="85"/>
      <c r="F153" s="42" t="s">
        <v>595</v>
      </c>
      <c r="G153" s="1" t="s">
        <v>10</v>
      </c>
      <c r="H153" s="37"/>
      <c r="I153" s="33"/>
      <c r="J153" s="176"/>
    </row>
    <row r="154" spans="1:10" ht="89.25" x14ac:dyDescent="0.2">
      <c r="A154" s="145" t="s">
        <v>5</v>
      </c>
      <c r="B154" s="19">
        <f t="shared" si="9"/>
        <v>124</v>
      </c>
      <c r="C154" s="106" t="s">
        <v>246</v>
      </c>
      <c r="D154" s="70" t="s">
        <v>9</v>
      </c>
      <c r="E154" s="85"/>
      <c r="F154" s="229"/>
      <c r="G154" s="230"/>
      <c r="H154" s="37"/>
      <c r="I154" s="33"/>
      <c r="J154" s="176"/>
    </row>
    <row r="155" spans="1:10" ht="89.25" x14ac:dyDescent="0.2">
      <c r="A155" s="145" t="s">
        <v>5</v>
      </c>
      <c r="B155" s="19">
        <f t="shared" si="9"/>
        <v>125</v>
      </c>
      <c r="C155" s="106" t="s">
        <v>247</v>
      </c>
      <c r="D155" s="70" t="s">
        <v>9</v>
      </c>
      <c r="E155" s="85"/>
      <c r="F155" s="229"/>
      <c r="G155" s="230"/>
      <c r="H155" s="37"/>
      <c r="I155" s="33"/>
      <c r="J155" s="176"/>
    </row>
    <row r="156" spans="1:10" ht="102" x14ac:dyDescent="0.2">
      <c r="A156" s="145" t="s">
        <v>5</v>
      </c>
      <c r="B156" s="19">
        <f t="shared" si="9"/>
        <v>126</v>
      </c>
      <c r="C156" s="166" t="s">
        <v>248</v>
      </c>
      <c r="D156" s="70" t="s">
        <v>9</v>
      </c>
      <c r="E156" s="85"/>
      <c r="F156" s="229"/>
      <c r="G156" s="230"/>
      <c r="H156" s="37"/>
      <c r="I156" s="33"/>
      <c r="J156" s="176"/>
    </row>
    <row r="157" spans="1:10" ht="25.5" x14ac:dyDescent="0.2">
      <c r="A157" s="145" t="s">
        <v>5</v>
      </c>
      <c r="B157" s="19">
        <f t="shared" si="9"/>
        <v>127</v>
      </c>
      <c r="C157" s="158" t="s">
        <v>245</v>
      </c>
      <c r="D157" s="70" t="s">
        <v>9</v>
      </c>
      <c r="E157" s="85"/>
      <c r="F157" s="229"/>
      <c r="G157" s="230"/>
      <c r="H157" s="37"/>
      <c r="I157" s="33"/>
      <c r="J157" s="176"/>
    </row>
    <row r="158" spans="1:10" ht="51" x14ac:dyDescent="0.2">
      <c r="A158" s="145" t="s">
        <v>5</v>
      </c>
      <c r="B158" s="19">
        <f t="shared" si="9"/>
        <v>128</v>
      </c>
      <c r="C158" s="106" t="s">
        <v>82</v>
      </c>
      <c r="D158" s="92" t="s">
        <v>180</v>
      </c>
      <c r="E158" s="85"/>
      <c r="F158" s="42" t="s">
        <v>596</v>
      </c>
      <c r="G158" s="1" t="s">
        <v>10</v>
      </c>
      <c r="H158" s="37"/>
      <c r="I158" s="33"/>
      <c r="J158" s="176"/>
    </row>
    <row r="159" spans="1:10" ht="15.75" x14ac:dyDescent="0.2">
      <c r="A159" s="151" t="s">
        <v>20</v>
      </c>
      <c r="B159" s="84" t="s">
        <v>83</v>
      </c>
      <c r="C159" s="77" t="s">
        <v>84</v>
      </c>
      <c r="D159" s="15" t="s">
        <v>8</v>
      </c>
      <c r="E159" s="85"/>
      <c r="F159" s="18"/>
      <c r="G159" s="18"/>
      <c r="H159" s="37"/>
      <c r="I159" s="33"/>
      <c r="J159" s="176"/>
    </row>
    <row r="160" spans="1:10" ht="25.5" x14ac:dyDescent="0.2">
      <c r="A160" s="149" t="s">
        <v>5</v>
      </c>
      <c r="B160" s="19">
        <f>B158+1</f>
        <v>129</v>
      </c>
      <c r="C160" s="31" t="s">
        <v>85</v>
      </c>
      <c r="D160" s="70" t="s">
        <v>9</v>
      </c>
      <c r="E160" s="85"/>
      <c r="F160" s="229"/>
      <c r="G160" s="230"/>
      <c r="H160" s="37"/>
      <c r="I160" s="33"/>
      <c r="J160" s="176"/>
    </row>
    <row r="161" spans="1:10" ht="63.75" x14ac:dyDescent="0.2">
      <c r="A161" s="149" t="s">
        <v>5</v>
      </c>
      <c r="B161" s="19">
        <f>B160+1</f>
        <v>130</v>
      </c>
      <c r="C161" s="173" t="s">
        <v>478</v>
      </c>
      <c r="D161" s="70" t="s">
        <v>9</v>
      </c>
      <c r="E161" s="85"/>
      <c r="F161" s="229"/>
      <c r="G161" s="230"/>
      <c r="H161" s="37"/>
      <c r="I161" s="33"/>
      <c r="J161" s="176"/>
    </row>
    <row r="162" spans="1:10" ht="25.5" x14ac:dyDescent="0.2">
      <c r="A162" s="149" t="s">
        <v>5</v>
      </c>
      <c r="B162" s="19">
        <f>B161+1</f>
        <v>131</v>
      </c>
      <c r="C162" s="106" t="s">
        <v>249</v>
      </c>
      <c r="D162" s="70" t="s">
        <v>9</v>
      </c>
      <c r="E162" s="85"/>
      <c r="F162" s="229"/>
      <c r="G162" s="230"/>
      <c r="H162" s="37"/>
      <c r="I162" s="33"/>
      <c r="J162" s="176"/>
    </row>
    <row r="163" spans="1:10" ht="63.75" x14ac:dyDescent="0.2">
      <c r="A163" s="149" t="s">
        <v>5</v>
      </c>
      <c r="B163" s="19">
        <f>B162+1</f>
        <v>132</v>
      </c>
      <c r="C163" s="189" t="s">
        <v>444</v>
      </c>
      <c r="D163" s="70" t="s">
        <v>9</v>
      </c>
      <c r="E163" s="93"/>
      <c r="F163" s="229"/>
      <c r="G163" s="230"/>
      <c r="H163" s="37"/>
      <c r="I163" s="33"/>
      <c r="J163" s="176"/>
    </row>
    <row r="164" spans="1:10" ht="89.25" x14ac:dyDescent="0.2">
      <c r="A164" s="149" t="s">
        <v>5</v>
      </c>
      <c r="B164" s="19" t="str">
        <f>CONCATENATE(B$163,"a")</f>
        <v>132a</v>
      </c>
      <c r="C164" s="190" t="s">
        <v>534</v>
      </c>
      <c r="D164" s="205"/>
      <c r="E164" s="93"/>
      <c r="F164" s="229"/>
      <c r="G164" s="230"/>
      <c r="H164" s="37"/>
      <c r="I164" s="33"/>
      <c r="J164" s="176"/>
    </row>
    <row r="165" spans="1:10" ht="15.75" x14ac:dyDescent="0.2">
      <c r="A165" s="151" t="s">
        <v>20</v>
      </c>
      <c r="B165" s="84" t="s">
        <v>86</v>
      </c>
      <c r="C165" s="77" t="s">
        <v>87</v>
      </c>
      <c r="D165" s="15" t="s">
        <v>8</v>
      </c>
      <c r="E165" s="85"/>
      <c r="F165" s="18"/>
      <c r="G165" s="18"/>
      <c r="H165" s="37"/>
      <c r="I165" s="33"/>
      <c r="J165" s="176"/>
    </row>
    <row r="166" spans="1:10" ht="18" x14ac:dyDescent="0.2">
      <c r="A166" s="149" t="s">
        <v>5</v>
      </c>
      <c r="B166" s="19">
        <f>B163+1</f>
        <v>133</v>
      </c>
      <c r="C166" s="106" t="s">
        <v>250</v>
      </c>
      <c r="D166" s="70" t="s">
        <v>9</v>
      </c>
      <c r="E166" s="85"/>
      <c r="F166" s="229"/>
      <c r="G166" s="230"/>
      <c r="H166" s="37"/>
      <c r="I166" s="33"/>
      <c r="J166" s="176"/>
    </row>
    <row r="167" spans="1:10" ht="18" x14ac:dyDescent="0.2">
      <c r="A167" s="149" t="s">
        <v>5</v>
      </c>
      <c r="B167" s="19">
        <f>B166+1</f>
        <v>134</v>
      </c>
      <c r="C167" s="215" t="s">
        <v>163</v>
      </c>
      <c r="D167" s="70" t="s">
        <v>9</v>
      </c>
      <c r="E167" s="85"/>
      <c r="F167" s="229"/>
      <c r="G167" s="230"/>
      <c r="H167" s="37"/>
      <c r="I167" s="33"/>
      <c r="J167" s="176"/>
    </row>
    <row r="168" spans="1:10" ht="18" x14ac:dyDescent="0.2">
      <c r="A168" s="149" t="s">
        <v>5</v>
      </c>
      <c r="B168" s="19">
        <f>B167+1</f>
        <v>135</v>
      </c>
      <c r="C168" s="215" t="s">
        <v>251</v>
      </c>
      <c r="D168" s="70" t="s">
        <v>9</v>
      </c>
      <c r="E168" s="93"/>
      <c r="F168" s="229"/>
      <c r="G168" s="230"/>
      <c r="H168" s="37"/>
      <c r="I168" s="33"/>
      <c r="J168" s="176"/>
    </row>
    <row r="169" spans="1:10" ht="18" x14ac:dyDescent="0.2">
      <c r="A169" s="149" t="s">
        <v>5</v>
      </c>
      <c r="B169" s="19">
        <f>B168+1</f>
        <v>136</v>
      </c>
      <c r="C169" s="106" t="s">
        <v>88</v>
      </c>
      <c r="D169" s="70" t="s">
        <v>9</v>
      </c>
      <c r="E169" s="85"/>
      <c r="F169" s="229"/>
      <c r="G169" s="230"/>
      <c r="H169" s="37"/>
      <c r="I169" s="33"/>
      <c r="J169" s="176"/>
    </row>
    <row r="170" spans="1:10" ht="18" x14ac:dyDescent="0.2">
      <c r="A170" s="149" t="s">
        <v>5</v>
      </c>
      <c r="B170" s="19">
        <f>B169+1</f>
        <v>137</v>
      </c>
      <c r="C170" s="106" t="s">
        <v>89</v>
      </c>
      <c r="D170" s="70" t="s">
        <v>9</v>
      </c>
      <c r="E170" s="85"/>
      <c r="F170" s="229"/>
      <c r="G170" s="230"/>
      <c r="H170" s="37"/>
      <c r="I170" s="33"/>
      <c r="J170" s="176"/>
    </row>
    <row r="171" spans="1:10" ht="15.75" x14ac:dyDescent="0.2">
      <c r="A171" s="151" t="s">
        <v>20</v>
      </c>
      <c r="B171" s="84" t="s">
        <v>90</v>
      </c>
      <c r="C171" s="77" t="s">
        <v>91</v>
      </c>
      <c r="D171" s="15" t="s">
        <v>8</v>
      </c>
      <c r="E171" s="85"/>
      <c r="F171" s="18"/>
      <c r="G171" s="18"/>
      <c r="H171" s="37"/>
      <c r="I171" s="33"/>
      <c r="J171" s="176"/>
    </row>
    <row r="172" spans="1:10" ht="18" x14ac:dyDescent="0.2">
      <c r="A172" s="149" t="s">
        <v>5</v>
      </c>
      <c r="B172" s="19">
        <f>B170+1</f>
        <v>138</v>
      </c>
      <c r="C172" s="106" t="s">
        <v>92</v>
      </c>
      <c r="D172" s="70" t="s">
        <v>9</v>
      </c>
      <c r="E172" s="85"/>
      <c r="F172" s="44" t="s">
        <v>93</v>
      </c>
      <c r="G172" s="199"/>
      <c r="H172" s="37"/>
      <c r="I172" s="33"/>
      <c r="J172" s="176"/>
    </row>
    <row r="173" spans="1:10" ht="38.25" x14ac:dyDescent="0.2">
      <c r="A173" s="149" t="s">
        <v>5</v>
      </c>
      <c r="B173" s="19">
        <f t="shared" ref="B173:B180" si="10">B172+1</f>
        <v>139</v>
      </c>
      <c r="C173" s="106" t="s">
        <v>555</v>
      </c>
      <c r="D173" s="70" t="s">
        <v>9</v>
      </c>
      <c r="E173" s="85"/>
      <c r="F173" s="229"/>
      <c r="G173" s="230"/>
      <c r="H173" s="37"/>
      <c r="I173" s="33"/>
      <c r="J173" s="176"/>
    </row>
    <row r="174" spans="1:10" ht="18" x14ac:dyDescent="0.2">
      <c r="A174" s="149" t="s">
        <v>5</v>
      </c>
      <c r="B174" s="19">
        <f t="shared" si="10"/>
        <v>140</v>
      </c>
      <c r="C174" s="106" t="s">
        <v>94</v>
      </c>
      <c r="D174" s="70" t="s">
        <v>9</v>
      </c>
      <c r="E174" s="85"/>
      <c r="F174" s="229"/>
      <c r="G174" s="230"/>
      <c r="H174" s="37"/>
      <c r="I174" s="33"/>
      <c r="J174" s="176"/>
    </row>
    <row r="175" spans="1:10" ht="18" x14ac:dyDescent="0.2">
      <c r="A175" s="149" t="s">
        <v>5</v>
      </c>
      <c r="B175" s="19">
        <f t="shared" si="10"/>
        <v>141</v>
      </c>
      <c r="C175" s="21" t="s">
        <v>252</v>
      </c>
      <c r="D175" s="70" t="s">
        <v>9</v>
      </c>
      <c r="E175" s="85"/>
      <c r="F175" s="229"/>
      <c r="G175" s="230"/>
      <c r="H175" s="37"/>
      <c r="I175" s="33"/>
      <c r="J175" s="176"/>
    </row>
    <row r="176" spans="1:10" ht="38.25" x14ac:dyDescent="0.2">
      <c r="A176" s="149" t="s">
        <v>5</v>
      </c>
      <c r="B176" s="19">
        <f t="shared" si="10"/>
        <v>142</v>
      </c>
      <c r="C176" s="21" t="s">
        <v>190</v>
      </c>
      <c r="D176" s="70" t="s">
        <v>9</v>
      </c>
      <c r="E176" s="85"/>
      <c r="F176" s="229"/>
      <c r="G176" s="230"/>
      <c r="H176" s="37"/>
      <c r="I176" s="33"/>
      <c r="J176" s="176"/>
    </row>
    <row r="177" spans="1:11" ht="18" x14ac:dyDescent="0.2">
      <c r="A177" s="149" t="s">
        <v>5</v>
      </c>
      <c r="B177" s="19">
        <f t="shared" si="10"/>
        <v>143</v>
      </c>
      <c r="C177" s="21" t="s">
        <v>253</v>
      </c>
      <c r="D177" s="70" t="s">
        <v>9</v>
      </c>
      <c r="E177" s="85"/>
      <c r="F177" s="44" t="s">
        <v>95</v>
      </c>
      <c r="G177" s="199"/>
      <c r="H177" s="37"/>
      <c r="I177" s="33"/>
      <c r="J177" s="176"/>
    </row>
    <row r="178" spans="1:11" ht="25.5" x14ac:dyDescent="0.2">
      <c r="A178" s="149" t="s">
        <v>5</v>
      </c>
      <c r="B178" s="19">
        <f t="shared" si="10"/>
        <v>144</v>
      </c>
      <c r="C178" s="106" t="s">
        <v>96</v>
      </c>
      <c r="D178" s="70" t="s">
        <v>9</v>
      </c>
      <c r="E178" s="85"/>
      <c r="F178" s="229"/>
      <c r="G178" s="230"/>
      <c r="H178" s="37"/>
      <c r="I178" s="33"/>
      <c r="J178" s="176"/>
    </row>
    <row r="179" spans="1:11" ht="18" x14ac:dyDescent="0.2">
      <c r="A179" s="149" t="s">
        <v>5</v>
      </c>
      <c r="B179" s="19">
        <f t="shared" si="10"/>
        <v>145</v>
      </c>
      <c r="C179" s="106" t="s">
        <v>254</v>
      </c>
      <c r="D179" s="70" t="s">
        <v>9</v>
      </c>
      <c r="E179" s="85"/>
      <c r="F179" s="229"/>
      <c r="G179" s="230"/>
      <c r="H179" s="37"/>
      <c r="I179" s="33"/>
      <c r="J179" s="176"/>
    </row>
    <row r="180" spans="1:11" ht="25.5" x14ac:dyDescent="0.2">
      <c r="A180" s="149" t="s">
        <v>5</v>
      </c>
      <c r="B180" s="19">
        <f t="shared" si="10"/>
        <v>146</v>
      </c>
      <c r="C180" s="106" t="s">
        <v>97</v>
      </c>
      <c r="D180" s="70" t="s">
        <v>9</v>
      </c>
      <c r="E180" s="85"/>
      <c r="F180" s="229"/>
      <c r="G180" s="230"/>
      <c r="H180" s="37"/>
      <c r="I180" s="33"/>
      <c r="J180" s="176"/>
    </row>
    <row r="181" spans="1:11" ht="15.75" x14ac:dyDescent="0.2">
      <c r="A181" s="151" t="s">
        <v>20</v>
      </c>
      <c r="B181" s="84" t="s">
        <v>98</v>
      </c>
      <c r="C181" s="77" t="s">
        <v>99</v>
      </c>
      <c r="D181" s="15" t="s">
        <v>8</v>
      </c>
      <c r="E181" s="85"/>
      <c r="F181" s="18"/>
      <c r="G181" s="18"/>
      <c r="H181" s="37"/>
      <c r="I181" s="33"/>
      <c r="J181" s="176"/>
    </row>
    <row r="182" spans="1:11" ht="18" x14ac:dyDescent="0.2">
      <c r="A182" s="149" t="s">
        <v>5</v>
      </c>
      <c r="B182" s="19">
        <f>B180+1</f>
        <v>147</v>
      </c>
      <c r="C182" s="21" t="s">
        <v>100</v>
      </c>
      <c r="D182" s="40" t="s">
        <v>9</v>
      </c>
      <c r="E182" s="85"/>
      <c r="F182" s="229"/>
      <c r="G182" s="230"/>
      <c r="H182" s="37"/>
      <c r="I182" s="33"/>
      <c r="J182" s="176"/>
    </row>
    <row r="183" spans="1:11" ht="25.5" x14ac:dyDescent="0.2">
      <c r="A183" s="149" t="s">
        <v>5</v>
      </c>
      <c r="B183" s="19">
        <f>B182+1</f>
        <v>148</v>
      </c>
      <c r="C183" s="106" t="s">
        <v>101</v>
      </c>
      <c r="D183" s="70" t="s">
        <v>9</v>
      </c>
      <c r="E183" s="85"/>
      <c r="F183" s="229"/>
      <c r="G183" s="230"/>
      <c r="H183" s="37"/>
      <c r="I183" s="33"/>
      <c r="J183" s="176"/>
    </row>
    <row r="184" spans="1:11" ht="38.25" x14ac:dyDescent="0.2">
      <c r="A184" s="149" t="s">
        <v>5</v>
      </c>
      <c r="B184" s="19">
        <f>B183+1</f>
        <v>149</v>
      </c>
      <c r="C184" s="21" t="s">
        <v>423</v>
      </c>
      <c r="D184" s="70" t="s">
        <v>9</v>
      </c>
      <c r="E184" s="94"/>
      <c r="F184" s="229"/>
      <c r="G184" s="230"/>
      <c r="H184" s="37"/>
      <c r="I184" s="95"/>
      <c r="J184" s="179"/>
    </row>
    <row r="185" spans="1:11" ht="38.25" x14ac:dyDescent="0.2">
      <c r="A185" s="149" t="s">
        <v>5</v>
      </c>
      <c r="B185" s="19">
        <f>B184+1</f>
        <v>150</v>
      </c>
      <c r="C185" s="191" t="s">
        <v>424</v>
      </c>
      <c r="D185" s="70" t="s">
        <v>9</v>
      </c>
      <c r="E185" s="85"/>
      <c r="F185" s="229"/>
      <c r="G185" s="230"/>
      <c r="H185" s="37"/>
      <c r="I185" s="33"/>
      <c r="J185" s="176"/>
    </row>
    <row r="186" spans="1:11" ht="25.5" x14ac:dyDescent="0.2">
      <c r="A186" s="149" t="s">
        <v>5</v>
      </c>
      <c r="B186" s="19">
        <f>B185+1</f>
        <v>151</v>
      </c>
      <c r="C186" s="191" t="s">
        <v>177</v>
      </c>
      <c r="D186" s="70" t="s">
        <v>9</v>
      </c>
      <c r="E186" s="94"/>
      <c r="F186" s="229"/>
      <c r="G186" s="230"/>
      <c r="H186" s="37"/>
      <c r="I186" s="95"/>
      <c r="J186" s="179"/>
    </row>
    <row r="187" spans="1:11" ht="13.5" thickBot="1" x14ac:dyDescent="0.25">
      <c r="A187" s="152" t="s">
        <v>14</v>
      </c>
      <c r="B187" s="45"/>
      <c r="C187" s="46"/>
      <c r="D187" s="47" t="s">
        <v>8</v>
      </c>
      <c r="E187" s="94"/>
      <c r="F187" s="49"/>
      <c r="G187" s="49"/>
      <c r="H187" s="37"/>
      <c r="I187" s="95"/>
      <c r="J187" s="179"/>
    </row>
    <row r="188" spans="1:11" ht="39" thickBot="1" x14ac:dyDescent="0.25">
      <c r="A188" s="149" t="s">
        <v>5</v>
      </c>
      <c r="B188" s="50" t="s">
        <v>102</v>
      </c>
      <c r="C188" s="51" t="s">
        <v>103</v>
      </c>
      <c r="D188" s="52" t="s">
        <v>8</v>
      </c>
      <c r="E188" s="67"/>
      <c r="F188" s="54" t="s">
        <v>17</v>
      </c>
      <c r="G188" s="2" t="s">
        <v>10</v>
      </c>
      <c r="H188" s="37"/>
      <c r="I188" s="55" t="str">
        <f>IF(G188="?","!","OK")</f>
        <v>!</v>
      </c>
      <c r="J188" s="178"/>
      <c r="K188" s="224"/>
    </row>
    <row r="189" spans="1:11" x14ac:dyDescent="0.2">
      <c r="A189" s="152" t="s">
        <v>14</v>
      </c>
      <c r="B189" s="45"/>
      <c r="C189" s="46"/>
      <c r="D189" s="96" t="s">
        <v>8</v>
      </c>
      <c r="E189" s="96" t="s">
        <v>8</v>
      </c>
      <c r="F189" s="49"/>
      <c r="G189" s="49"/>
      <c r="H189" s="37"/>
      <c r="I189" s="95"/>
      <c r="J189" s="179"/>
    </row>
    <row r="190" spans="1:11" ht="26.25" customHeight="1" x14ac:dyDescent="0.2">
      <c r="A190" s="149" t="s">
        <v>5</v>
      </c>
      <c r="B190" s="60" t="s">
        <v>104</v>
      </c>
      <c r="C190" s="97" t="s">
        <v>105</v>
      </c>
      <c r="D190" s="62" t="s">
        <v>8</v>
      </c>
      <c r="E190" s="85"/>
      <c r="F190" s="63"/>
      <c r="G190" s="63"/>
      <c r="H190" s="37"/>
      <c r="I190" s="33"/>
      <c r="J190" s="176"/>
    </row>
    <row r="191" spans="1:11" ht="15.75" x14ac:dyDescent="0.2">
      <c r="A191" s="151" t="s">
        <v>20</v>
      </c>
      <c r="B191" s="73" t="s">
        <v>106</v>
      </c>
      <c r="C191" s="98" t="s">
        <v>107</v>
      </c>
      <c r="D191" s="74" t="s">
        <v>8</v>
      </c>
      <c r="E191" s="85"/>
      <c r="F191" s="75"/>
      <c r="G191" s="75"/>
      <c r="H191" s="37"/>
      <c r="I191" s="33"/>
      <c r="J191" s="176"/>
    </row>
    <row r="192" spans="1:11" ht="25.5" x14ac:dyDescent="0.2">
      <c r="A192" s="149" t="s">
        <v>5</v>
      </c>
      <c r="B192" s="234">
        <f>B186+1</f>
        <v>152</v>
      </c>
      <c r="C192" s="231" t="s">
        <v>255</v>
      </c>
      <c r="D192" s="237" t="s">
        <v>9</v>
      </c>
      <c r="E192" s="85"/>
      <c r="F192" s="42" t="s">
        <v>406</v>
      </c>
      <c r="G192" s="1" t="s">
        <v>10</v>
      </c>
      <c r="H192" s="37"/>
      <c r="I192" s="33"/>
      <c r="J192" s="176"/>
    </row>
    <row r="193" spans="1:10" ht="25.5" x14ac:dyDescent="0.2">
      <c r="A193" s="149" t="s">
        <v>5</v>
      </c>
      <c r="B193" s="235"/>
      <c r="C193" s="232"/>
      <c r="D193" s="238"/>
      <c r="E193" s="85"/>
      <c r="F193" s="42" t="s">
        <v>407</v>
      </c>
      <c r="G193" s="1" t="s">
        <v>10</v>
      </c>
      <c r="H193" s="37"/>
      <c r="I193" s="33"/>
      <c r="J193" s="176"/>
    </row>
    <row r="194" spans="1:10" ht="38.25" x14ac:dyDescent="0.2">
      <c r="A194" s="149" t="s">
        <v>5</v>
      </c>
      <c r="B194" s="236"/>
      <c r="C194" s="233"/>
      <c r="D194" s="239"/>
      <c r="E194" s="85"/>
      <c r="F194" s="42" t="s">
        <v>408</v>
      </c>
      <c r="G194" s="1" t="s">
        <v>10</v>
      </c>
      <c r="H194" s="37"/>
      <c r="I194" s="33"/>
      <c r="J194" s="176"/>
    </row>
    <row r="195" spans="1:10" ht="38.25" x14ac:dyDescent="0.2">
      <c r="A195" s="149" t="s">
        <v>5</v>
      </c>
      <c r="B195" s="19">
        <f>B192+1</f>
        <v>153</v>
      </c>
      <c r="C195" s="21" t="s">
        <v>381</v>
      </c>
      <c r="D195" s="40" t="s">
        <v>9</v>
      </c>
      <c r="E195" s="85"/>
      <c r="F195" s="229"/>
      <c r="G195" s="230"/>
      <c r="H195" s="37"/>
      <c r="I195" s="33"/>
      <c r="J195" s="176"/>
    </row>
    <row r="196" spans="1:10" ht="18" x14ac:dyDescent="0.2">
      <c r="A196" s="149" t="s">
        <v>5</v>
      </c>
      <c r="B196" s="19">
        <f t="shared" ref="B196:B202" si="11">B195+1</f>
        <v>154</v>
      </c>
      <c r="C196" s="215" t="s">
        <v>109</v>
      </c>
      <c r="D196" s="40" t="s">
        <v>9</v>
      </c>
      <c r="E196" s="85"/>
      <c r="F196" s="229"/>
      <c r="G196" s="230"/>
      <c r="H196" s="37"/>
      <c r="I196" s="33"/>
      <c r="J196" s="176"/>
    </row>
    <row r="197" spans="1:10" ht="63.75" x14ac:dyDescent="0.2">
      <c r="A197" s="149" t="s">
        <v>5</v>
      </c>
      <c r="B197" s="19">
        <f t="shared" si="11"/>
        <v>155</v>
      </c>
      <c r="C197" s="215" t="s">
        <v>256</v>
      </c>
      <c r="D197" s="26" t="s">
        <v>9</v>
      </c>
      <c r="E197" s="85"/>
      <c r="F197" s="229"/>
      <c r="G197" s="230"/>
      <c r="H197" s="37"/>
      <c r="I197" s="33"/>
      <c r="J197" s="176"/>
    </row>
    <row r="198" spans="1:10" ht="25.5" x14ac:dyDescent="0.2">
      <c r="A198" s="149" t="s">
        <v>5</v>
      </c>
      <c r="B198" s="19">
        <f t="shared" si="11"/>
        <v>156</v>
      </c>
      <c r="C198" s="192" t="s">
        <v>257</v>
      </c>
      <c r="D198" s="40" t="s">
        <v>9</v>
      </c>
      <c r="E198" s="85"/>
      <c r="F198" s="229"/>
      <c r="G198" s="230"/>
      <c r="H198" s="37"/>
      <c r="I198" s="33"/>
      <c r="J198" s="176"/>
    </row>
    <row r="199" spans="1:10" ht="18" x14ac:dyDescent="0.2">
      <c r="A199" s="149" t="s">
        <v>5</v>
      </c>
      <c r="B199" s="19">
        <f t="shared" si="11"/>
        <v>157</v>
      </c>
      <c r="C199" s="106" t="s">
        <v>258</v>
      </c>
      <c r="D199" s="40" t="s">
        <v>9</v>
      </c>
      <c r="E199" s="85"/>
      <c r="F199" s="229"/>
      <c r="G199" s="230"/>
      <c r="H199" s="37"/>
      <c r="I199" s="33"/>
      <c r="J199" s="176"/>
    </row>
    <row r="200" spans="1:10" ht="38.25" x14ac:dyDescent="0.2">
      <c r="A200" s="149" t="s">
        <v>5</v>
      </c>
      <c r="B200" s="19">
        <f t="shared" si="11"/>
        <v>158</v>
      </c>
      <c r="C200" s="106" t="s">
        <v>259</v>
      </c>
      <c r="D200" s="40" t="s">
        <v>9</v>
      </c>
      <c r="E200" s="85"/>
      <c r="F200" s="229"/>
      <c r="G200" s="230"/>
      <c r="H200" s="37"/>
      <c r="I200" s="33"/>
      <c r="J200" s="176"/>
    </row>
    <row r="201" spans="1:10" ht="38.25" x14ac:dyDescent="0.2">
      <c r="A201" s="149" t="s">
        <v>5</v>
      </c>
      <c r="B201" s="19">
        <f t="shared" si="11"/>
        <v>159</v>
      </c>
      <c r="C201" s="76" t="s">
        <v>479</v>
      </c>
      <c r="D201" s="70" t="s">
        <v>9</v>
      </c>
      <c r="E201" s="85"/>
      <c r="F201" s="99" t="s">
        <v>497</v>
      </c>
      <c r="G201" s="35" t="s">
        <v>10</v>
      </c>
      <c r="H201" s="37"/>
      <c r="I201" s="33"/>
      <c r="J201" s="176"/>
    </row>
    <row r="202" spans="1:10" ht="25.5" x14ac:dyDescent="0.2">
      <c r="A202" s="149" t="s">
        <v>5</v>
      </c>
      <c r="B202" s="19">
        <f t="shared" si="11"/>
        <v>160</v>
      </c>
      <c r="C202" s="29" t="s">
        <v>382</v>
      </c>
      <c r="D202" s="70" t="s">
        <v>9</v>
      </c>
      <c r="E202" s="85"/>
      <c r="F202" s="99" t="s">
        <v>498</v>
      </c>
      <c r="G202" s="35" t="s">
        <v>10</v>
      </c>
      <c r="H202" s="37"/>
      <c r="I202" s="33"/>
      <c r="J202" s="176"/>
    </row>
    <row r="203" spans="1:10" ht="15.75" x14ac:dyDescent="0.2">
      <c r="A203" s="151" t="s">
        <v>20</v>
      </c>
      <c r="B203" s="84" t="s">
        <v>110</v>
      </c>
      <c r="C203" s="77" t="s">
        <v>111</v>
      </c>
      <c r="D203" s="15" t="s">
        <v>8</v>
      </c>
      <c r="E203" s="85"/>
      <c r="F203" s="18"/>
      <c r="G203" s="18"/>
      <c r="H203" s="37"/>
      <c r="I203" s="33"/>
      <c r="J203" s="176"/>
    </row>
    <row r="204" spans="1:10" ht="51" x14ac:dyDescent="0.2">
      <c r="A204" s="149" t="s">
        <v>5</v>
      </c>
      <c r="B204" s="19">
        <f>B202+1</f>
        <v>161</v>
      </c>
      <c r="C204" s="193" t="s">
        <v>260</v>
      </c>
      <c r="D204" s="40" t="s">
        <v>9</v>
      </c>
      <c r="E204" s="85"/>
      <c r="F204" s="99" t="s">
        <v>410</v>
      </c>
      <c r="G204" s="35" t="s">
        <v>10</v>
      </c>
      <c r="H204" s="37"/>
      <c r="I204" s="33"/>
      <c r="J204" s="176"/>
    </row>
    <row r="205" spans="1:10" ht="38.25" x14ac:dyDescent="0.2">
      <c r="A205" s="149" t="s">
        <v>5</v>
      </c>
      <c r="B205" s="19">
        <f t="shared" ref="B205:B210" si="12">B204+1</f>
        <v>162</v>
      </c>
      <c r="C205" s="106" t="s">
        <v>261</v>
      </c>
      <c r="D205" s="40" t="s">
        <v>9</v>
      </c>
      <c r="E205" s="85"/>
      <c r="F205" s="229"/>
      <c r="G205" s="230"/>
      <c r="H205" s="37"/>
      <c r="I205" s="33"/>
      <c r="J205" s="176"/>
    </row>
    <row r="206" spans="1:10" ht="38.25" x14ac:dyDescent="0.2">
      <c r="A206" s="149" t="s">
        <v>5</v>
      </c>
      <c r="B206" s="19">
        <f t="shared" si="12"/>
        <v>163</v>
      </c>
      <c r="C206" s="106" t="s">
        <v>262</v>
      </c>
      <c r="D206" s="40" t="s">
        <v>9</v>
      </c>
      <c r="E206" s="85"/>
      <c r="F206" s="229"/>
      <c r="G206" s="230"/>
      <c r="H206" s="37"/>
      <c r="I206" s="33"/>
      <c r="J206" s="176"/>
    </row>
    <row r="207" spans="1:10" ht="51" customHeight="1" x14ac:dyDescent="0.2">
      <c r="A207" s="149" t="s">
        <v>5</v>
      </c>
      <c r="B207" s="19">
        <f t="shared" si="12"/>
        <v>164</v>
      </c>
      <c r="C207" s="106" t="s">
        <v>409</v>
      </c>
      <c r="D207" s="40" t="s">
        <v>9</v>
      </c>
      <c r="E207" s="85"/>
      <c r="F207" s="229"/>
      <c r="G207" s="230"/>
      <c r="H207" s="37"/>
      <c r="I207" s="33"/>
      <c r="J207" s="176"/>
    </row>
    <row r="208" spans="1:10" ht="51" x14ac:dyDescent="0.2">
      <c r="A208" s="149" t="s">
        <v>5</v>
      </c>
      <c r="B208" s="19">
        <f t="shared" si="12"/>
        <v>165</v>
      </c>
      <c r="C208" s="106" t="s">
        <v>263</v>
      </c>
      <c r="D208" s="40" t="s">
        <v>9</v>
      </c>
      <c r="E208" s="85"/>
      <c r="F208" s="229"/>
      <c r="G208" s="230"/>
      <c r="H208" s="37"/>
      <c r="I208" s="33"/>
      <c r="J208" s="176"/>
    </row>
    <row r="209" spans="1:10" ht="89.25" x14ac:dyDescent="0.2">
      <c r="A209" s="149" t="s">
        <v>5</v>
      </c>
      <c r="B209" s="19">
        <f t="shared" si="12"/>
        <v>166</v>
      </c>
      <c r="C209" s="106" t="s">
        <v>264</v>
      </c>
      <c r="D209" s="40" t="s">
        <v>9</v>
      </c>
      <c r="E209" s="85"/>
      <c r="F209" s="229"/>
      <c r="G209" s="230"/>
      <c r="H209" s="37"/>
      <c r="I209" s="33"/>
      <c r="J209" s="176"/>
    </row>
    <row r="210" spans="1:10" ht="51" x14ac:dyDescent="0.2">
      <c r="A210" s="149" t="s">
        <v>5</v>
      </c>
      <c r="B210" s="19">
        <f t="shared" si="12"/>
        <v>167</v>
      </c>
      <c r="C210" s="215" t="s">
        <v>112</v>
      </c>
      <c r="D210" s="40" t="s">
        <v>9</v>
      </c>
      <c r="E210" s="85"/>
      <c r="F210" s="229"/>
      <c r="G210" s="230"/>
      <c r="H210" s="37"/>
      <c r="I210" s="33"/>
      <c r="J210" s="176"/>
    </row>
    <row r="211" spans="1:10" ht="15.75" x14ac:dyDescent="0.2">
      <c r="A211" s="151" t="s">
        <v>20</v>
      </c>
      <c r="B211" s="84" t="s">
        <v>265</v>
      </c>
      <c r="C211" s="77" t="s">
        <v>266</v>
      </c>
      <c r="D211" s="15" t="s">
        <v>8</v>
      </c>
      <c r="E211" s="85"/>
      <c r="F211" s="18"/>
      <c r="G211" s="18"/>
      <c r="H211" s="37"/>
      <c r="I211" s="33"/>
      <c r="J211" s="176"/>
    </row>
    <row r="212" spans="1:10" ht="38.25" x14ac:dyDescent="0.2">
      <c r="A212" s="149" t="s">
        <v>5</v>
      </c>
      <c r="B212" s="19">
        <f>B210+1</f>
        <v>168</v>
      </c>
      <c r="C212" s="106" t="s">
        <v>267</v>
      </c>
      <c r="D212" s="70" t="s">
        <v>9</v>
      </c>
      <c r="E212" s="85"/>
      <c r="F212" s="99" t="s">
        <v>411</v>
      </c>
      <c r="G212" s="35" t="s">
        <v>10</v>
      </c>
      <c r="H212" s="37"/>
      <c r="I212" s="33"/>
      <c r="J212" s="176"/>
    </row>
    <row r="213" spans="1:10" ht="38.25" x14ac:dyDescent="0.2">
      <c r="A213" s="149" t="s">
        <v>5</v>
      </c>
      <c r="B213" s="19">
        <f t="shared" ref="B213:B220" si="13">B212+1</f>
        <v>169</v>
      </c>
      <c r="C213" s="106" t="s">
        <v>268</v>
      </c>
      <c r="D213" s="70" t="s">
        <v>9</v>
      </c>
      <c r="E213" s="85"/>
      <c r="F213" s="229"/>
      <c r="G213" s="230"/>
      <c r="H213" s="37"/>
      <c r="I213" s="33"/>
      <c r="J213" s="176"/>
    </row>
    <row r="214" spans="1:10" ht="26.25" thickBot="1" x14ac:dyDescent="0.25">
      <c r="A214" s="149" t="s">
        <v>5</v>
      </c>
      <c r="B214" s="19">
        <f t="shared" si="13"/>
        <v>170</v>
      </c>
      <c r="C214" s="106" t="s">
        <v>269</v>
      </c>
      <c r="D214" s="70" t="s">
        <v>9</v>
      </c>
      <c r="E214" s="85"/>
      <c r="F214" s="229"/>
      <c r="G214" s="230"/>
      <c r="H214" s="37"/>
      <c r="I214" s="33"/>
      <c r="J214" s="176"/>
    </row>
    <row r="215" spans="1:10" ht="39" thickBot="1" x14ac:dyDescent="0.25">
      <c r="A215" s="149" t="s">
        <v>5</v>
      </c>
      <c r="B215" s="19">
        <f t="shared" si="13"/>
        <v>171</v>
      </c>
      <c r="C215" s="106" t="s">
        <v>511</v>
      </c>
      <c r="D215" s="91" t="s">
        <v>40</v>
      </c>
      <c r="E215" s="217">
        <v>100</v>
      </c>
      <c r="F215" s="44" t="s">
        <v>41</v>
      </c>
      <c r="G215" s="1" t="s">
        <v>10</v>
      </c>
      <c r="H215" s="37"/>
      <c r="I215" s="34">
        <f>IF(G215="Ja",E215,0)</f>
        <v>0</v>
      </c>
      <c r="J215" s="176"/>
    </row>
    <row r="216" spans="1:10" ht="18.75" thickBot="1" x14ac:dyDescent="0.25">
      <c r="A216" s="149" t="s">
        <v>5</v>
      </c>
      <c r="B216" s="19">
        <f t="shared" si="13"/>
        <v>172</v>
      </c>
      <c r="C216" s="106" t="s">
        <v>270</v>
      </c>
      <c r="D216" s="70" t="s">
        <v>9</v>
      </c>
      <c r="E216" s="93"/>
      <c r="F216" s="229"/>
      <c r="G216" s="230"/>
      <c r="H216" s="37"/>
      <c r="I216" s="33"/>
      <c r="J216" s="176"/>
    </row>
    <row r="217" spans="1:10" ht="51.75" thickBot="1" x14ac:dyDescent="0.25">
      <c r="A217" s="149" t="s">
        <v>5</v>
      </c>
      <c r="B217" s="19">
        <f t="shared" si="13"/>
        <v>173</v>
      </c>
      <c r="C217" s="21" t="s">
        <v>512</v>
      </c>
      <c r="D217" s="91" t="s">
        <v>40</v>
      </c>
      <c r="E217" s="217">
        <v>100</v>
      </c>
      <c r="F217" s="44" t="s">
        <v>41</v>
      </c>
      <c r="G217" s="1" t="s">
        <v>10</v>
      </c>
      <c r="H217" s="37"/>
      <c r="I217" s="34">
        <f>IF(G217="Ja",E217,0)</f>
        <v>0</v>
      </c>
      <c r="J217" s="176"/>
    </row>
    <row r="218" spans="1:10" ht="18" x14ac:dyDescent="0.2">
      <c r="A218" s="149" t="s">
        <v>5</v>
      </c>
      <c r="B218" s="19">
        <f t="shared" si="13"/>
        <v>174</v>
      </c>
      <c r="C218" s="106" t="s">
        <v>271</v>
      </c>
      <c r="D218" s="70" t="s">
        <v>9</v>
      </c>
      <c r="E218" s="85"/>
      <c r="F218" s="229"/>
      <c r="G218" s="230"/>
      <c r="H218" s="37"/>
      <c r="I218" s="33"/>
      <c r="J218" s="176"/>
    </row>
    <row r="219" spans="1:10" ht="25.5" x14ac:dyDescent="0.2">
      <c r="A219" s="149" t="s">
        <v>5</v>
      </c>
      <c r="B219" s="19">
        <f t="shared" si="13"/>
        <v>175</v>
      </c>
      <c r="C219" s="106" t="s">
        <v>272</v>
      </c>
      <c r="D219" s="70" t="s">
        <v>9</v>
      </c>
      <c r="E219" s="85"/>
      <c r="F219" s="229"/>
      <c r="G219" s="230"/>
      <c r="H219" s="37"/>
      <c r="I219" s="33"/>
      <c r="J219" s="176"/>
    </row>
    <row r="220" spans="1:10" ht="38.25" x14ac:dyDescent="0.2">
      <c r="A220" s="149" t="s">
        <v>5</v>
      </c>
      <c r="B220" s="19">
        <f t="shared" si="13"/>
        <v>176</v>
      </c>
      <c r="C220" s="106" t="s">
        <v>481</v>
      </c>
      <c r="D220" s="70" t="s">
        <v>9</v>
      </c>
      <c r="E220" s="85"/>
      <c r="F220" s="229"/>
      <c r="G220" s="230"/>
      <c r="H220" s="37"/>
      <c r="I220" s="33"/>
      <c r="J220" s="176"/>
    </row>
    <row r="221" spans="1:10" ht="15.75" x14ac:dyDescent="0.2">
      <c r="A221" s="151" t="s">
        <v>20</v>
      </c>
      <c r="B221" s="84" t="s">
        <v>273</v>
      </c>
      <c r="C221" s="77" t="s">
        <v>274</v>
      </c>
      <c r="D221" s="15" t="s">
        <v>8</v>
      </c>
      <c r="E221" s="85"/>
      <c r="F221" s="18"/>
      <c r="G221" s="18"/>
      <c r="H221" s="37"/>
      <c r="I221" s="33"/>
      <c r="J221" s="176"/>
    </row>
    <row r="222" spans="1:10" ht="38.25" x14ac:dyDescent="0.2">
      <c r="A222" s="149" t="s">
        <v>5</v>
      </c>
      <c r="B222" s="19">
        <f>B220+1</f>
        <v>177</v>
      </c>
      <c r="C222" s="106" t="s">
        <v>480</v>
      </c>
      <c r="D222" s="100" t="s">
        <v>9</v>
      </c>
      <c r="E222" s="85"/>
      <c r="F222" s="229"/>
      <c r="G222" s="230"/>
      <c r="H222" s="37"/>
      <c r="I222" s="33"/>
      <c r="J222" s="176"/>
    </row>
    <row r="223" spans="1:10" ht="38.25" x14ac:dyDescent="0.2">
      <c r="A223" s="149" t="s">
        <v>5</v>
      </c>
      <c r="B223" s="19">
        <f t="shared" ref="B223:B237" si="14">B222+1</f>
        <v>178</v>
      </c>
      <c r="C223" s="106" t="s">
        <v>275</v>
      </c>
      <c r="D223" s="100" t="s">
        <v>9</v>
      </c>
      <c r="E223" s="85"/>
      <c r="F223" s="229"/>
      <c r="G223" s="230"/>
      <c r="H223" s="37"/>
      <c r="I223" s="33"/>
      <c r="J223" s="176"/>
    </row>
    <row r="224" spans="1:10" ht="51" x14ac:dyDescent="0.2">
      <c r="A224" s="149" t="s">
        <v>5</v>
      </c>
      <c r="B224" s="19">
        <f t="shared" si="14"/>
        <v>179</v>
      </c>
      <c r="C224" s="106" t="s">
        <v>276</v>
      </c>
      <c r="D224" s="100" t="s">
        <v>9</v>
      </c>
      <c r="E224" s="85"/>
      <c r="F224" s="229"/>
      <c r="G224" s="230"/>
      <c r="H224" s="37"/>
      <c r="I224" s="33"/>
      <c r="J224" s="176"/>
    </row>
    <row r="225" spans="1:10" ht="38.25" x14ac:dyDescent="0.2">
      <c r="A225" s="149" t="s">
        <v>5</v>
      </c>
      <c r="B225" s="19">
        <f t="shared" si="14"/>
        <v>180</v>
      </c>
      <c r="C225" s="106" t="s">
        <v>500</v>
      </c>
      <c r="D225" s="100" t="s">
        <v>9</v>
      </c>
      <c r="E225" s="85"/>
      <c r="F225" s="229"/>
      <c r="G225" s="230"/>
      <c r="H225" s="37"/>
      <c r="I225" s="33"/>
      <c r="J225" s="176"/>
    </row>
    <row r="226" spans="1:10" ht="63.75" x14ac:dyDescent="0.2">
      <c r="A226" s="149" t="s">
        <v>5</v>
      </c>
      <c r="B226" s="19">
        <f t="shared" si="14"/>
        <v>181</v>
      </c>
      <c r="C226" s="106" t="s">
        <v>277</v>
      </c>
      <c r="D226" s="100" t="s">
        <v>9</v>
      </c>
      <c r="E226" s="85"/>
      <c r="F226" s="229"/>
      <c r="G226" s="230"/>
      <c r="H226" s="37"/>
      <c r="I226" s="33"/>
      <c r="J226" s="176"/>
    </row>
    <row r="227" spans="1:10" ht="25.5" x14ac:dyDescent="0.2">
      <c r="A227" s="149" t="s">
        <v>5</v>
      </c>
      <c r="B227" s="19">
        <f t="shared" si="14"/>
        <v>182</v>
      </c>
      <c r="C227" s="106" t="s">
        <v>278</v>
      </c>
      <c r="D227" s="100" t="s">
        <v>9</v>
      </c>
      <c r="E227" s="85"/>
      <c r="F227" s="229"/>
      <c r="G227" s="230"/>
      <c r="H227" s="37"/>
      <c r="I227" s="33"/>
      <c r="J227" s="176"/>
    </row>
    <row r="228" spans="1:10" ht="25.5" x14ac:dyDescent="0.2">
      <c r="A228" s="149" t="s">
        <v>5</v>
      </c>
      <c r="B228" s="19">
        <f t="shared" si="14"/>
        <v>183</v>
      </c>
      <c r="C228" s="106" t="s">
        <v>279</v>
      </c>
      <c r="D228" s="100" t="s">
        <v>9</v>
      </c>
      <c r="E228" s="85"/>
      <c r="F228" s="229"/>
      <c r="G228" s="230"/>
      <c r="H228" s="37"/>
      <c r="I228" s="33"/>
      <c r="J228" s="176"/>
    </row>
    <row r="229" spans="1:10" ht="63.75" x14ac:dyDescent="0.2">
      <c r="A229" s="149" t="s">
        <v>5</v>
      </c>
      <c r="B229" s="19">
        <f t="shared" si="14"/>
        <v>184</v>
      </c>
      <c r="C229" s="106" t="s">
        <v>280</v>
      </c>
      <c r="D229" s="100" t="s">
        <v>9</v>
      </c>
      <c r="E229" s="85"/>
      <c r="F229" s="229"/>
      <c r="G229" s="230"/>
      <c r="H229" s="37"/>
      <c r="I229" s="33"/>
      <c r="J229" s="176"/>
    </row>
    <row r="230" spans="1:10" ht="25.5" x14ac:dyDescent="0.2">
      <c r="A230" s="149" t="s">
        <v>5</v>
      </c>
      <c r="B230" s="19">
        <f t="shared" si="14"/>
        <v>185</v>
      </c>
      <c r="C230" s="106" t="s">
        <v>281</v>
      </c>
      <c r="D230" s="100" t="s">
        <v>9</v>
      </c>
      <c r="E230" s="85"/>
      <c r="F230" s="229"/>
      <c r="G230" s="230"/>
      <c r="H230" s="37"/>
      <c r="I230" s="33"/>
      <c r="J230" s="176"/>
    </row>
    <row r="231" spans="1:10" ht="25.5" x14ac:dyDescent="0.2">
      <c r="A231" s="149" t="s">
        <v>5</v>
      </c>
      <c r="B231" s="19">
        <f t="shared" si="14"/>
        <v>186</v>
      </c>
      <c r="C231" s="106" t="s">
        <v>282</v>
      </c>
      <c r="D231" s="100" t="s">
        <v>9</v>
      </c>
      <c r="E231" s="85"/>
      <c r="F231" s="229"/>
      <c r="G231" s="230"/>
      <c r="H231" s="37"/>
      <c r="I231" s="33"/>
      <c r="J231" s="176"/>
    </row>
    <row r="232" spans="1:10" ht="25.5" x14ac:dyDescent="0.2">
      <c r="A232" s="149" t="s">
        <v>5</v>
      </c>
      <c r="B232" s="19">
        <f t="shared" si="14"/>
        <v>187</v>
      </c>
      <c r="C232" s="106" t="s">
        <v>283</v>
      </c>
      <c r="D232" s="100" t="s">
        <v>9</v>
      </c>
      <c r="E232" s="85"/>
      <c r="F232" s="229"/>
      <c r="G232" s="230"/>
      <c r="H232" s="37"/>
      <c r="I232" s="33"/>
      <c r="J232" s="176"/>
    </row>
    <row r="233" spans="1:10" s="221" customFormat="1" ht="25.5" x14ac:dyDescent="0.2">
      <c r="A233" s="149" t="s">
        <v>5</v>
      </c>
      <c r="B233" s="19">
        <f t="shared" si="14"/>
        <v>188</v>
      </c>
      <c r="C233" s="106" t="s">
        <v>284</v>
      </c>
      <c r="D233" s="100" t="s">
        <v>9</v>
      </c>
      <c r="E233" s="85"/>
      <c r="F233" s="229"/>
      <c r="G233" s="230"/>
      <c r="H233" s="37"/>
      <c r="I233" s="33"/>
      <c r="J233" s="176"/>
    </row>
    <row r="234" spans="1:10" ht="25.5" x14ac:dyDescent="0.2">
      <c r="A234" s="149" t="s">
        <v>5</v>
      </c>
      <c r="B234" s="19">
        <f t="shared" si="14"/>
        <v>189</v>
      </c>
      <c r="C234" s="106" t="s">
        <v>285</v>
      </c>
      <c r="D234" s="40" t="s">
        <v>9</v>
      </c>
      <c r="E234" s="85"/>
      <c r="F234" s="229"/>
      <c r="G234" s="230"/>
      <c r="H234" s="37"/>
      <c r="I234" s="33"/>
      <c r="J234" s="176"/>
    </row>
    <row r="235" spans="1:10" s="221" customFormat="1" ht="25.5" x14ac:dyDescent="0.2">
      <c r="A235" s="149" t="s">
        <v>5</v>
      </c>
      <c r="B235" s="19">
        <f t="shared" si="14"/>
        <v>190</v>
      </c>
      <c r="C235" s="106" t="s">
        <v>286</v>
      </c>
      <c r="D235" s="40" t="s">
        <v>9</v>
      </c>
      <c r="E235" s="85"/>
      <c r="F235" s="229"/>
      <c r="G235" s="230"/>
      <c r="H235" s="37"/>
      <c r="I235" s="33"/>
      <c r="J235" s="176"/>
    </row>
    <row r="236" spans="1:10" ht="63.75" x14ac:dyDescent="0.2">
      <c r="A236" s="149" t="s">
        <v>5</v>
      </c>
      <c r="B236" s="19">
        <f t="shared" si="14"/>
        <v>191</v>
      </c>
      <c r="C236" s="106" t="s">
        <v>431</v>
      </c>
      <c r="D236" s="40" t="s">
        <v>9</v>
      </c>
      <c r="E236" s="85"/>
      <c r="F236" s="20" t="s">
        <v>445</v>
      </c>
      <c r="G236" s="225">
        <v>26</v>
      </c>
      <c r="H236" s="37"/>
      <c r="I236" s="33"/>
      <c r="J236" s="176"/>
    </row>
    <row r="237" spans="1:10" ht="102" x14ac:dyDescent="0.2">
      <c r="A237" s="149" t="s">
        <v>5</v>
      </c>
      <c r="B237" s="19">
        <f t="shared" si="14"/>
        <v>192</v>
      </c>
      <c r="C237" s="106" t="s">
        <v>287</v>
      </c>
      <c r="D237" s="101" t="s">
        <v>180</v>
      </c>
      <c r="E237" s="85"/>
      <c r="F237" s="42" t="s">
        <v>597</v>
      </c>
      <c r="G237" s="1" t="s">
        <v>10</v>
      </c>
      <c r="H237" s="37"/>
      <c r="I237" s="33"/>
      <c r="J237" s="176"/>
    </row>
    <row r="238" spans="1:10" ht="15.75" x14ac:dyDescent="0.2">
      <c r="A238" s="151" t="s">
        <v>20</v>
      </c>
      <c r="B238" s="84" t="s">
        <v>288</v>
      </c>
      <c r="C238" s="77" t="s">
        <v>289</v>
      </c>
      <c r="D238" s="15" t="s">
        <v>8</v>
      </c>
      <c r="E238" s="85"/>
      <c r="F238" s="18"/>
      <c r="G238" s="18"/>
      <c r="H238" s="37"/>
      <c r="I238" s="33"/>
      <c r="J238" s="176"/>
    </row>
    <row r="239" spans="1:10" ht="25.5" customHeight="1" x14ac:dyDescent="0.2">
      <c r="A239" s="149" t="s">
        <v>5</v>
      </c>
      <c r="B239" s="19">
        <f>B237+1</f>
        <v>193</v>
      </c>
      <c r="C239" s="106" t="s">
        <v>290</v>
      </c>
      <c r="D239" s="40" t="s">
        <v>9</v>
      </c>
      <c r="E239" s="85"/>
      <c r="F239" s="229"/>
      <c r="G239" s="230"/>
      <c r="H239" s="37"/>
      <c r="I239" s="33"/>
      <c r="J239" s="176"/>
    </row>
    <row r="240" spans="1:10" ht="63.75" x14ac:dyDescent="0.2">
      <c r="A240" s="149" t="s">
        <v>5</v>
      </c>
      <c r="B240" s="19">
        <f t="shared" ref="B240:B301" si="15">B239+1</f>
        <v>194</v>
      </c>
      <c r="C240" s="106" t="s">
        <v>291</v>
      </c>
      <c r="D240" s="40" t="s">
        <v>9</v>
      </c>
      <c r="E240" s="85"/>
      <c r="F240" s="99" t="s">
        <v>537</v>
      </c>
      <c r="G240" s="35" t="s">
        <v>10</v>
      </c>
      <c r="H240" s="37"/>
      <c r="I240" s="33"/>
      <c r="J240" s="176"/>
    </row>
    <row r="241" spans="1:12" ht="25.5" x14ac:dyDescent="0.2">
      <c r="A241" s="149" t="s">
        <v>5</v>
      </c>
      <c r="B241" s="19">
        <f t="shared" si="15"/>
        <v>195</v>
      </c>
      <c r="C241" s="106" t="s">
        <v>292</v>
      </c>
      <c r="D241" s="40" t="s">
        <v>9</v>
      </c>
      <c r="E241" s="85"/>
      <c r="F241" s="229"/>
      <c r="G241" s="230"/>
      <c r="H241" s="37"/>
      <c r="I241" s="33"/>
      <c r="J241" s="176"/>
    </row>
    <row r="242" spans="1:12" ht="39" thickBot="1" x14ac:dyDescent="0.25">
      <c r="A242" s="149" t="s">
        <v>5</v>
      </c>
      <c r="B242" s="19">
        <f t="shared" si="15"/>
        <v>196</v>
      </c>
      <c r="C242" s="21" t="s">
        <v>482</v>
      </c>
      <c r="D242" s="40" t="s">
        <v>9</v>
      </c>
      <c r="E242" s="85"/>
      <c r="F242" s="229"/>
      <c r="G242" s="230"/>
      <c r="H242" s="37"/>
      <c r="I242" s="33"/>
      <c r="J242" s="176"/>
    </row>
    <row r="243" spans="1:12" ht="39" thickBot="1" x14ac:dyDescent="0.25">
      <c r="A243" s="149" t="s">
        <v>5</v>
      </c>
      <c r="B243" s="19">
        <f t="shared" si="15"/>
        <v>197</v>
      </c>
      <c r="C243" s="21" t="s">
        <v>513</v>
      </c>
      <c r="D243" s="26" t="s">
        <v>40</v>
      </c>
      <c r="E243" s="102">
        <v>350</v>
      </c>
      <c r="F243" s="20" t="s">
        <v>383</v>
      </c>
      <c r="G243" s="226"/>
      <c r="H243" s="103"/>
      <c r="I243" s="34">
        <f>IF($G243="?",0,IF($G243&lt;=30,0,IF($G243&gt;=33.5,$E243,(ROUNDDOWN($G243,1)-30)*100)))</f>
        <v>0</v>
      </c>
      <c r="J243" s="176"/>
    </row>
    <row r="244" spans="1:12" ht="90" thickBot="1" x14ac:dyDescent="0.25">
      <c r="A244" s="149" t="s">
        <v>5</v>
      </c>
      <c r="B244" s="19">
        <f t="shared" si="15"/>
        <v>198</v>
      </c>
      <c r="C244" s="21" t="s">
        <v>514</v>
      </c>
      <c r="D244" s="40" t="s">
        <v>40</v>
      </c>
      <c r="E244" s="102">
        <v>400</v>
      </c>
      <c r="F244" s="20" t="s">
        <v>384</v>
      </c>
      <c r="G244" s="226"/>
      <c r="H244" s="103"/>
      <c r="I244" s="34">
        <f>IF($G244="?",0,IF($G244&lt;=19,0,IF($G244&gt;=27,$E244,(ROUNDDOWN($G244,1)-19)*50)))</f>
        <v>0</v>
      </c>
      <c r="J244" s="176"/>
      <c r="L244" s="222"/>
    </row>
    <row r="245" spans="1:12" ht="102.75" thickBot="1" x14ac:dyDescent="0.25">
      <c r="A245" s="149" t="s">
        <v>5</v>
      </c>
      <c r="B245" s="19">
        <f t="shared" si="15"/>
        <v>199</v>
      </c>
      <c r="C245" s="106" t="s">
        <v>515</v>
      </c>
      <c r="D245" s="40" t="s">
        <v>40</v>
      </c>
      <c r="E245" s="102">
        <v>330</v>
      </c>
      <c r="F245" s="20" t="s">
        <v>385</v>
      </c>
      <c r="G245" s="226"/>
      <c r="H245" s="103"/>
      <c r="I245" s="34">
        <f>IF($G245=0,0,IF($G245&gt;23,0,IF($G245&lt;=12,$E245,-(ROUNDUP($G245,1)-23)*30)))</f>
        <v>0</v>
      </c>
      <c r="J245" s="176"/>
      <c r="L245" s="223"/>
    </row>
    <row r="246" spans="1:12" ht="64.5" thickBot="1" x14ac:dyDescent="0.25">
      <c r="A246" s="149" t="s">
        <v>5</v>
      </c>
      <c r="B246" s="19">
        <f t="shared" si="15"/>
        <v>200</v>
      </c>
      <c r="C246" s="104" t="s">
        <v>386</v>
      </c>
      <c r="D246" s="40" t="s">
        <v>9</v>
      </c>
      <c r="E246" s="85"/>
      <c r="F246" s="229"/>
      <c r="G246" s="230"/>
      <c r="H246" s="37"/>
      <c r="I246" s="33"/>
      <c r="J246" s="176"/>
    </row>
    <row r="247" spans="1:12" ht="90" thickBot="1" x14ac:dyDescent="0.25">
      <c r="A247" s="149" t="s">
        <v>5</v>
      </c>
      <c r="B247" s="19">
        <f t="shared" si="15"/>
        <v>201</v>
      </c>
      <c r="C247" s="104" t="s">
        <v>516</v>
      </c>
      <c r="D247" s="40" t="s">
        <v>40</v>
      </c>
      <c r="E247" s="102">
        <v>300</v>
      </c>
      <c r="F247" s="20" t="s">
        <v>538</v>
      </c>
      <c r="G247" s="226"/>
      <c r="H247" s="103"/>
      <c r="I247" s="34">
        <f>IF($G247="?",0,IF($G247&lt;=23,0,IF($G247&gt;=26,$E247,(ROUNDDOWN($G247,1)-23)*100)))</f>
        <v>0</v>
      </c>
      <c r="J247" s="176"/>
    </row>
    <row r="248" spans="1:12" ht="25.5" x14ac:dyDescent="0.2">
      <c r="A248" s="149" t="s">
        <v>5</v>
      </c>
      <c r="B248" s="19">
        <f t="shared" si="15"/>
        <v>202</v>
      </c>
      <c r="C248" s="106" t="s">
        <v>432</v>
      </c>
      <c r="D248" s="40" t="s">
        <v>9</v>
      </c>
      <c r="E248" s="94"/>
      <c r="F248" s="229"/>
      <c r="G248" s="230"/>
      <c r="H248" s="37"/>
      <c r="I248" s="95"/>
      <c r="J248" s="179"/>
    </row>
    <row r="249" spans="1:12" ht="18" x14ac:dyDescent="0.2">
      <c r="A249" s="149" t="s">
        <v>5</v>
      </c>
      <c r="B249" s="19">
        <f t="shared" si="15"/>
        <v>203</v>
      </c>
      <c r="C249" s="106" t="s">
        <v>293</v>
      </c>
      <c r="D249" s="40" t="s">
        <v>9</v>
      </c>
      <c r="E249" s="85"/>
      <c r="F249" s="229"/>
      <c r="G249" s="230"/>
      <c r="H249" s="37"/>
      <c r="I249" s="33"/>
      <c r="J249" s="176"/>
    </row>
    <row r="250" spans="1:12" ht="51" x14ac:dyDescent="0.2">
      <c r="A250" s="149" t="s">
        <v>5</v>
      </c>
      <c r="B250" s="19">
        <f t="shared" si="15"/>
        <v>204</v>
      </c>
      <c r="C250" s="106" t="s">
        <v>294</v>
      </c>
      <c r="D250" s="100" t="s">
        <v>9</v>
      </c>
      <c r="E250" s="94"/>
      <c r="F250" s="229"/>
      <c r="G250" s="230"/>
      <c r="H250" s="37"/>
      <c r="I250" s="95"/>
      <c r="J250" s="179"/>
    </row>
    <row r="251" spans="1:12" ht="25.5" x14ac:dyDescent="0.2">
      <c r="A251" s="149" t="s">
        <v>5</v>
      </c>
      <c r="B251" s="19">
        <f t="shared" si="15"/>
        <v>205</v>
      </c>
      <c r="C251" s="106" t="s">
        <v>295</v>
      </c>
      <c r="D251" s="100" t="s">
        <v>9</v>
      </c>
      <c r="E251" s="67"/>
      <c r="F251" s="229"/>
      <c r="G251" s="230"/>
      <c r="H251" s="37"/>
      <c r="I251" s="33"/>
      <c r="J251" s="176"/>
    </row>
    <row r="252" spans="1:12" ht="25.5" x14ac:dyDescent="0.2">
      <c r="A252" s="149" t="s">
        <v>5</v>
      </c>
      <c r="B252" s="19">
        <f t="shared" si="15"/>
        <v>206</v>
      </c>
      <c r="C252" s="106" t="s">
        <v>296</v>
      </c>
      <c r="D252" s="100" t="s">
        <v>9</v>
      </c>
      <c r="E252" s="67"/>
      <c r="F252" s="229"/>
      <c r="G252" s="230"/>
      <c r="H252" s="37"/>
      <c r="I252" s="33"/>
      <c r="J252" s="176"/>
    </row>
    <row r="253" spans="1:12" ht="25.5" x14ac:dyDescent="0.2">
      <c r="A253" s="149" t="s">
        <v>5</v>
      </c>
      <c r="B253" s="19">
        <f t="shared" si="15"/>
        <v>207</v>
      </c>
      <c r="C253" s="106" t="s">
        <v>297</v>
      </c>
      <c r="D253" s="100" t="s">
        <v>9</v>
      </c>
      <c r="E253" s="67"/>
      <c r="F253" s="229"/>
      <c r="G253" s="230"/>
      <c r="H253" s="37"/>
      <c r="I253" s="33"/>
      <c r="J253" s="176"/>
    </row>
    <row r="254" spans="1:12" ht="63.75" x14ac:dyDescent="0.2">
      <c r="A254" s="149" t="s">
        <v>5</v>
      </c>
      <c r="B254" s="19">
        <f t="shared" si="15"/>
        <v>208</v>
      </c>
      <c r="C254" s="106" t="s">
        <v>298</v>
      </c>
      <c r="D254" s="100" t="s">
        <v>9</v>
      </c>
      <c r="E254" s="67"/>
      <c r="F254" s="229"/>
      <c r="G254" s="230"/>
      <c r="H254" s="37"/>
      <c r="I254" s="33"/>
      <c r="J254" s="176"/>
    </row>
    <row r="255" spans="1:12" ht="64.5" thickBot="1" x14ac:dyDescent="0.25">
      <c r="A255" s="149" t="s">
        <v>5</v>
      </c>
      <c r="B255" s="19">
        <f t="shared" si="15"/>
        <v>209</v>
      </c>
      <c r="C255" s="106" t="s">
        <v>299</v>
      </c>
      <c r="D255" s="100" t="s">
        <v>9</v>
      </c>
      <c r="E255" s="67"/>
      <c r="F255" s="229"/>
      <c r="G255" s="230"/>
      <c r="H255" s="37"/>
      <c r="I255" s="33"/>
      <c r="J255" s="176"/>
    </row>
    <row r="256" spans="1:12" ht="55.5" customHeight="1" thickBot="1" x14ac:dyDescent="0.25">
      <c r="A256" s="149" t="s">
        <v>5</v>
      </c>
      <c r="B256" s="234">
        <f t="shared" si="15"/>
        <v>210</v>
      </c>
      <c r="C256" s="258" t="s">
        <v>556</v>
      </c>
      <c r="D256" s="254" t="s">
        <v>40</v>
      </c>
      <c r="E256" s="256">
        <v>350</v>
      </c>
      <c r="F256" s="20" t="s">
        <v>539</v>
      </c>
      <c r="G256" s="1" t="s">
        <v>10</v>
      </c>
      <c r="H256" s="37"/>
      <c r="I256" s="34">
        <f>IF(G256="Ja",E256,0)</f>
        <v>0</v>
      </c>
      <c r="J256" s="176"/>
    </row>
    <row r="257" spans="1:10" ht="51" x14ac:dyDescent="0.2">
      <c r="A257" s="149" t="s">
        <v>5</v>
      </c>
      <c r="B257" s="236"/>
      <c r="C257" s="253"/>
      <c r="D257" s="255"/>
      <c r="E257" s="257"/>
      <c r="F257" s="20" t="s">
        <v>541</v>
      </c>
      <c r="G257" s="1" t="s">
        <v>10</v>
      </c>
      <c r="H257" s="37" t="s">
        <v>540</v>
      </c>
      <c r="I257" s="33"/>
      <c r="J257" s="176"/>
    </row>
    <row r="258" spans="1:10" ht="25.5" x14ac:dyDescent="0.2">
      <c r="A258" s="149" t="s">
        <v>5</v>
      </c>
      <c r="B258" s="19">
        <f>B256+1</f>
        <v>211</v>
      </c>
      <c r="C258" s="106" t="s">
        <v>300</v>
      </c>
      <c r="D258" s="100" t="s">
        <v>9</v>
      </c>
      <c r="E258" s="67"/>
      <c r="F258" s="229"/>
      <c r="G258" s="230"/>
      <c r="H258" s="37"/>
      <c r="I258" s="33"/>
      <c r="J258" s="176"/>
    </row>
    <row r="259" spans="1:10" ht="51.75" thickBot="1" x14ac:dyDescent="0.25">
      <c r="A259" s="149" t="s">
        <v>5</v>
      </c>
      <c r="B259" s="19">
        <f t="shared" si="15"/>
        <v>212</v>
      </c>
      <c r="C259" s="104" t="s">
        <v>387</v>
      </c>
      <c r="D259" s="100" t="s">
        <v>9</v>
      </c>
      <c r="E259" s="85"/>
      <c r="F259" s="229"/>
      <c r="G259" s="230"/>
      <c r="H259" s="37"/>
      <c r="I259" s="33"/>
      <c r="J259" s="176"/>
    </row>
    <row r="260" spans="1:10" ht="39" customHeight="1" thickBot="1" x14ac:dyDescent="0.25">
      <c r="A260" s="149" t="s">
        <v>5</v>
      </c>
      <c r="B260" s="234">
        <f t="shared" si="15"/>
        <v>213</v>
      </c>
      <c r="C260" s="252" t="s">
        <v>557</v>
      </c>
      <c r="D260" s="254" t="s">
        <v>40</v>
      </c>
      <c r="E260" s="256">
        <v>300</v>
      </c>
      <c r="F260" s="20" t="s">
        <v>543</v>
      </c>
      <c r="G260" s="227"/>
      <c r="H260" s="103"/>
      <c r="I260" s="105">
        <f>IF($G260="?",0,IF($G260&lt;8,0,IF($G260&gt;=13,$E260,(ROUNDDOWN($G260,0)-7)*50)))</f>
        <v>0</v>
      </c>
      <c r="J260" s="180"/>
    </row>
    <row r="261" spans="1:10" ht="52.5" customHeight="1" x14ac:dyDescent="0.2">
      <c r="A261" s="149" t="s">
        <v>5</v>
      </c>
      <c r="B261" s="236"/>
      <c r="C261" s="253"/>
      <c r="D261" s="255"/>
      <c r="E261" s="257"/>
      <c r="F261" s="20" t="s">
        <v>542</v>
      </c>
      <c r="G261" s="35" t="s">
        <v>10</v>
      </c>
      <c r="H261" s="103"/>
      <c r="I261" s="33"/>
      <c r="J261" s="180"/>
    </row>
    <row r="262" spans="1:10" ht="18" x14ac:dyDescent="0.2">
      <c r="A262" s="149" t="s">
        <v>5</v>
      </c>
      <c r="B262" s="19">
        <f>B260+1</f>
        <v>214</v>
      </c>
      <c r="C262" s="106" t="s">
        <v>558</v>
      </c>
      <c r="D262" s="100" t="s">
        <v>9</v>
      </c>
      <c r="E262" s="67"/>
      <c r="F262" s="229"/>
      <c r="G262" s="230"/>
      <c r="H262" s="37"/>
      <c r="I262" s="33"/>
      <c r="J262" s="176"/>
    </row>
    <row r="263" spans="1:10" s="184" customFormat="1" ht="63.75" x14ac:dyDescent="0.2">
      <c r="A263" s="149" t="s">
        <v>5</v>
      </c>
      <c r="B263" s="19">
        <f t="shared" si="15"/>
        <v>215</v>
      </c>
      <c r="C263" s="106" t="s">
        <v>301</v>
      </c>
      <c r="D263" s="100" t="s">
        <v>9</v>
      </c>
      <c r="E263" s="67"/>
      <c r="F263" s="229"/>
      <c r="G263" s="230"/>
      <c r="H263" s="37"/>
      <c r="I263" s="33"/>
      <c r="J263" s="176"/>
    </row>
    <row r="264" spans="1:10" ht="89.25" x14ac:dyDescent="0.2">
      <c r="A264" s="149" t="s">
        <v>5</v>
      </c>
      <c r="B264" s="19">
        <f t="shared" si="15"/>
        <v>216</v>
      </c>
      <c r="C264" s="106" t="s">
        <v>302</v>
      </c>
      <c r="D264" s="100" t="s">
        <v>9</v>
      </c>
      <c r="E264" s="67"/>
      <c r="F264" s="229"/>
      <c r="G264" s="230"/>
      <c r="H264" s="37"/>
      <c r="I264" s="33"/>
      <c r="J264" s="176"/>
    </row>
    <row r="265" spans="1:10" ht="25.5" x14ac:dyDescent="0.2">
      <c r="A265" s="149" t="s">
        <v>5</v>
      </c>
      <c r="B265" s="19">
        <f t="shared" si="15"/>
        <v>217</v>
      </c>
      <c r="C265" s="106" t="s">
        <v>433</v>
      </c>
      <c r="D265" s="100" t="s">
        <v>9</v>
      </c>
      <c r="E265" s="67"/>
      <c r="F265" s="229"/>
      <c r="G265" s="230"/>
      <c r="H265" s="37"/>
      <c r="I265" s="33"/>
      <c r="J265" s="176"/>
    </row>
    <row r="266" spans="1:10" ht="38.25" x14ac:dyDescent="0.2">
      <c r="A266" s="149" t="s">
        <v>5</v>
      </c>
      <c r="B266" s="19">
        <f t="shared" si="15"/>
        <v>218</v>
      </c>
      <c r="C266" s="106" t="s">
        <v>559</v>
      </c>
      <c r="D266" s="100" t="s">
        <v>9</v>
      </c>
      <c r="E266" s="67"/>
      <c r="F266" s="229"/>
      <c r="G266" s="230"/>
      <c r="H266" s="37"/>
      <c r="I266" s="33"/>
      <c r="J266" s="176"/>
    </row>
    <row r="267" spans="1:10" ht="38.25" x14ac:dyDescent="0.2">
      <c r="A267" s="149" t="s">
        <v>5</v>
      </c>
      <c r="B267" s="19">
        <f t="shared" si="15"/>
        <v>219</v>
      </c>
      <c r="C267" s="173" t="s">
        <v>388</v>
      </c>
      <c r="D267" s="100" t="s">
        <v>9</v>
      </c>
      <c r="E267" s="67"/>
      <c r="F267" s="229"/>
      <c r="G267" s="230"/>
      <c r="H267" s="37"/>
      <c r="I267" s="33"/>
      <c r="J267" s="176"/>
    </row>
    <row r="268" spans="1:10" ht="25.5" x14ac:dyDescent="0.2">
      <c r="A268" s="149" t="s">
        <v>5</v>
      </c>
      <c r="B268" s="19">
        <f t="shared" si="15"/>
        <v>220</v>
      </c>
      <c r="C268" s="106" t="s">
        <v>390</v>
      </c>
      <c r="D268" s="100" t="s">
        <v>9</v>
      </c>
      <c r="E268" s="67"/>
      <c r="F268" s="20" t="s">
        <v>389</v>
      </c>
      <c r="G268" s="228"/>
      <c r="H268" s="37"/>
      <c r="I268" s="33"/>
      <c r="J268" s="176"/>
    </row>
    <row r="269" spans="1:10" ht="51" x14ac:dyDescent="0.2">
      <c r="A269" s="149" t="s">
        <v>5</v>
      </c>
      <c r="B269" s="19">
        <f t="shared" si="15"/>
        <v>221</v>
      </c>
      <c r="C269" s="106" t="s">
        <v>303</v>
      </c>
      <c r="D269" s="100" t="s">
        <v>9</v>
      </c>
      <c r="E269" s="67"/>
      <c r="F269" s="229"/>
      <c r="G269" s="230"/>
      <c r="H269" s="37"/>
      <c r="I269" s="33"/>
      <c r="J269" s="176"/>
    </row>
    <row r="270" spans="1:10" ht="51" x14ac:dyDescent="0.2">
      <c r="A270" s="149" t="s">
        <v>5</v>
      </c>
      <c r="B270" s="19">
        <f t="shared" si="15"/>
        <v>222</v>
      </c>
      <c r="C270" s="106" t="s">
        <v>304</v>
      </c>
      <c r="D270" s="100" t="s">
        <v>9</v>
      </c>
      <c r="E270" s="67"/>
      <c r="F270" s="229"/>
      <c r="G270" s="230"/>
      <c r="H270" s="37"/>
      <c r="I270" s="33"/>
      <c r="J270" s="176"/>
    </row>
    <row r="271" spans="1:10" ht="38.25" x14ac:dyDescent="0.2">
      <c r="A271" s="149" t="s">
        <v>5</v>
      </c>
      <c r="B271" s="19">
        <f t="shared" si="15"/>
        <v>223</v>
      </c>
      <c r="C271" s="106" t="s">
        <v>305</v>
      </c>
      <c r="D271" s="100" t="s">
        <v>9</v>
      </c>
      <c r="E271" s="67"/>
      <c r="F271" s="229"/>
      <c r="G271" s="230"/>
      <c r="H271" s="37"/>
      <c r="I271" s="33"/>
      <c r="J271" s="176"/>
    </row>
    <row r="272" spans="1:10" ht="39" thickBot="1" x14ac:dyDescent="0.25">
      <c r="A272" s="149" t="s">
        <v>5</v>
      </c>
      <c r="B272" s="19">
        <f t="shared" si="15"/>
        <v>224</v>
      </c>
      <c r="C272" s="106" t="s">
        <v>306</v>
      </c>
      <c r="D272" s="100" t="s">
        <v>9</v>
      </c>
      <c r="E272" s="67"/>
      <c r="F272" s="229"/>
      <c r="G272" s="230"/>
      <c r="H272" s="37"/>
      <c r="I272" s="33"/>
      <c r="J272" s="176"/>
    </row>
    <row r="273" spans="1:10" ht="51.75" thickBot="1" x14ac:dyDescent="0.25">
      <c r="A273" s="149" t="s">
        <v>5</v>
      </c>
      <c r="B273" s="19">
        <f t="shared" si="15"/>
        <v>225</v>
      </c>
      <c r="C273" s="106" t="s">
        <v>307</v>
      </c>
      <c r="D273" s="100" t="s">
        <v>40</v>
      </c>
      <c r="E273" s="102">
        <v>50</v>
      </c>
      <c r="F273" s="20" t="s">
        <v>391</v>
      </c>
      <c r="G273" s="1" t="s">
        <v>10</v>
      </c>
      <c r="H273" s="37"/>
      <c r="I273" s="34">
        <f>IF(G273="Ja",E273,0)</f>
        <v>0</v>
      </c>
      <c r="J273" s="176"/>
    </row>
    <row r="274" spans="1:10" ht="25.5" x14ac:dyDescent="0.2">
      <c r="A274" s="149" t="s">
        <v>5</v>
      </c>
      <c r="B274" s="19">
        <f t="shared" si="15"/>
        <v>226</v>
      </c>
      <c r="C274" s="106" t="s">
        <v>308</v>
      </c>
      <c r="D274" s="100" t="s">
        <v>9</v>
      </c>
      <c r="E274" s="67"/>
      <c r="F274" s="229"/>
      <c r="G274" s="230"/>
      <c r="H274" s="37"/>
      <c r="I274" s="33"/>
      <c r="J274" s="176"/>
    </row>
    <row r="275" spans="1:10" ht="51" x14ac:dyDescent="0.2">
      <c r="A275" s="149" t="s">
        <v>5</v>
      </c>
      <c r="B275" s="19">
        <f t="shared" si="15"/>
        <v>227</v>
      </c>
      <c r="C275" s="173" t="s">
        <v>560</v>
      </c>
      <c r="D275" s="100" t="s">
        <v>9</v>
      </c>
      <c r="E275" s="67"/>
      <c r="F275" s="229"/>
      <c r="G275" s="230"/>
      <c r="H275" s="37"/>
      <c r="I275" s="33"/>
      <c r="J275" s="176"/>
    </row>
    <row r="276" spans="1:10" ht="64.5" thickBot="1" x14ac:dyDescent="0.25">
      <c r="A276" s="149" t="s">
        <v>5</v>
      </c>
      <c r="B276" s="19">
        <f t="shared" si="15"/>
        <v>228</v>
      </c>
      <c r="C276" s="194" t="s">
        <v>309</v>
      </c>
      <c r="D276" s="100" t="s">
        <v>9</v>
      </c>
      <c r="E276" s="67"/>
      <c r="F276" s="229"/>
      <c r="G276" s="230"/>
      <c r="H276" s="37"/>
      <c r="I276" s="33"/>
      <c r="J276" s="176"/>
    </row>
    <row r="277" spans="1:10" ht="64.5" thickBot="1" x14ac:dyDescent="0.25">
      <c r="A277" s="145" t="s">
        <v>5</v>
      </c>
      <c r="B277" s="234">
        <f t="shared" si="15"/>
        <v>229</v>
      </c>
      <c r="C277" s="259" t="s">
        <v>561</v>
      </c>
      <c r="D277" s="254" t="s">
        <v>40</v>
      </c>
      <c r="E277" s="256">
        <v>350</v>
      </c>
      <c r="F277" s="20" t="s">
        <v>545</v>
      </c>
      <c r="G277" s="1" t="s">
        <v>10</v>
      </c>
      <c r="H277" s="37"/>
      <c r="I277" s="34">
        <f>IF(G277="Ja",E277,0)</f>
        <v>0</v>
      </c>
      <c r="J277" s="176"/>
    </row>
    <row r="278" spans="1:10" ht="51.75" thickBot="1" x14ac:dyDescent="0.25">
      <c r="A278" s="149" t="s">
        <v>5</v>
      </c>
      <c r="B278" s="236"/>
      <c r="C278" s="260"/>
      <c r="D278" s="255"/>
      <c r="E278" s="257"/>
      <c r="F278" s="20" t="s">
        <v>544</v>
      </c>
      <c r="G278" s="1" t="s">
        <v>10</v>
      </c>
      <c r="H278" s="37" t="s">
        <v>540</v>
      </c>
      <c r="I278" s="33"/>
      <c r="J278" s="176"/>
    </row>
    <row r="279" spans="1:10" ht="64.5" thickBot="1" x14ac:dyDescent="0.25">
      <c r="A279" s="149" t="s">
        <v>5</v>
      </c>
      <c r="B279" s="19">
        <f>B277+1</f>
        <v>230</v>
      </c>
      <c r="C279" s="106" t="s">
        <v>508</v>
      </c>
      <c r="D279" s="100" t="s">
        <v>40</v>
      </c>
      <c r="E279" s="102">
        <v>100</v>
      </c>
      <c r="F279" s="20" t="s">
        <v>391</v>
      </c>
      <c r="G279" s="1" t="s">
        <v>10</v>
      </c>
      <c r="H279" s="37"/>
      <c r="I279" s="34">
        <f>IF(G279="Ja",E279,0)</f>
        <v>0</v>
      </c>
      <c r="J279" s="176"/>
    </row>
    <row r="280" spans="1:10" ht="38.25" x14ac:dyDescent="0.2">
      <c r="A280" s="149" t="s">
        <v>5</v>
      </c>
      <c r="B280" s="19">
        <f t="shared" si="15"/>
        <v>231</v>
      </c>
      <c r="C280" s="106" t="s">
        <v>562</v>
      </c>
      <c r="D280" s="100" t="s">
        <v>9</v>
      </c>
      <c r="E280" s="67"/>
      <c r="F280" s="229"/>
      <c r="G280" s="230"/>
      <c r="H280" s="37"/>
      <c r="I280" s="33"/>
      <c r="J280" s="176"/>
    </row>
    <row r="281" spans="1:10" ht="89.25" x14ac:dyDescent="0.2">
      <c r="A281" s="149" t="s">
        <v>5</v>
      </c>
      <c r="B281" s="19">
        <f t="shared" si="15"/>
        <v>232</v>
      </c>
      <c r="C281" s="106" t="s">
        <v>310</v>
      </c>
      <c r="D281" s="100" t="s">
        <v>9</v>
      </c>
      <c r="E281" s="67"/>
      <c r="F281" s="229"/>
      <c r="G281" s="230"/>
      <c r="H281" s="37"/>
      <c r="I281" s="33"/>
      <c r="J281" s="176"/>
    </row>
    <row r="282" spans="1:10" ht="51" x14ac:dyDescent="0.2">
      <c r="A282" s="149" t="s">
        <v>5</v>
      </c>
      <c r="B282" s="19">
        <f t="shared" si="15"/>
        <v>233</v>
      </c>
      <c r="C282" s="106" t="s">
        <v>311</v>
      </c>
      <c r="D282" s="100" t="s">
        <v>9</v>
      </c>
      <c r="E282" s="67"/>
      <c r="F282" s="229"/>
      <c r="G282" s="230"/>
      <c r="H282" s="37"/>
      <c r="I282" s="33"/>
      <c r="J282" s="176"/>
    </row>
    <row r="283" spans="1:10" ht="76.5" x14ac:dyDescent="0.2">
      <c r="A283" s="149" t="s">
        <v>5</v>
      </c>
      <c r="B283" s="19">
        <f t="shared" si="15"/>
        <v>234</v>
      </c>
      <c r="C283" s="106" t="s">
        <v>392</v>
      </c>
      <c r="D283" s="107" t="s">
        <v>180</v>
      </c>
      <c r="E283" s="67"/>
      <c r="F283" s="42" t="s">
        <v>598</v>
      </c>
      <c r="G283" s="1" t="s">
        <v>10</v>
      </c>
      <c r="H283" s="37"/>
      <c r="I283" s="33"/>
      <c r="J283" s="176"/>
    </row>
    <row r="284" spans="1:10" ht="51" x14ac:dyDescent="0.2">
      <c r="A284" s="149" t="s">
        <v>5</v>
      </c>
      <c r="B284" s="19">
        <f t="shared" si="15"/>
        <v>235</v>
      </c>
      <c r="C284" s="106" t="s">
        <v>312</v>
      </c>
      <c r="D284" s="100" t="s">
        <v>9</v>
      </c>
      <c r="E284" s="67"/>
      <c r="F284" s="229"/>
      <c r="G284" s="230"/>
      <c r="H284" s="37"/>
      <c r="I284" s="33"/>
      <c r="J284" s="176"/>
    </row>
    <row r="285" spans="1:10" ht="15.75" x14ac:dyDescent="0.2">
      <c r="A285" s="151" t="s">
        <v>20</v>
      </c>
      <c r="B285" s="84" t="s">
        <v>313</v>
      </c>
      <c r="C285" s="77" t="s">
        <v>314</v>
      </c>
      <c r="D285" s="15" t="s">
        <v>8</v>
      </c>
      <c r="E285" s="85"/>
      <c r="F285" s="18"/>
      <c r="G285" s="18"/>
      <c r="H285" s="37"/>
      <c r="I285" s="33"/>
      <c r="J285" s="176"/>
    </row>
    <row r="286" spans="1:10" ht="63.75" x14ac:dyDescent="0.2">
      <c r="A286" s="149" t="s">
        <v>5</v>
      </c>
      <c r="B286" s="19">
        <f>B284+1</f>
        <v>236</v>
      </c>
      <c r="C286" s="106" t="s">
        <v>563</v>
      </c>
      <c r="D286" s="108" t="s">
        <v>9</v>
      </c>
      <c r="E286" s="67"/>
      <c r="F286" s="229"/>
      <c r="G286" s="230"/>
      <c r="H286" s="37"/>
      <c r="I286" s="33"/>
      <c r="J286" s="176"/>
    </row>
    <row r="287" spans="1:10" ht="38.25" x14ac:dyDescent="0.2">
      <c r="A287" s="149" t="s">
        <v>5</v>
      </c>
      <c r="B287" s="19">
        <f t="shared" si="15"/>
        <v>237</v>
      </c>
      <c r="C287" s="106" t="s">
        <v>315</v>
      </c>
      <c r="D287" s="108" t="s">
        <v>9</v>
      </c>
      <c r="E287" s="67"/>
      <c r="F287" s="229"/>
      <c r="G287" s="230"/>
      <c r="H287" s="37"/>
      <c r="I287" s="33"/>
      <c r="J287" s="176"/>
    </row>
    <row r="288" spans="1:10" ht="51" x14ac:dyDescent="0.2">
      <c r="A288" s="149" t="s">
        <v>5</v>
      </c>
      <c r="B288" s="19">
        <f t="shared" si="15"/>
        <v>238</v>
      </c>
      <c r="C288" s="106" t="s">
        <v>316</v>
      </c>
      <c r="D288" s="108" t="s">
        <v>9</v>
      </c>
      <c r="E288" s="67"/>
      <c r="F288" s="229"/>
      <c r="G288" s="230"/>
      <c r="H288" s="37"/>
      <c r="I288" s="33"/>
      <c r="J288" s="176"/>
    </row>
    <row r="289" spans="1:10" ht="18" x14ac:dyDescent="0.2">
      <c r="A289" s="149" t="s">
        <v>5</v>
      </c>
      <c r="B289" s="19">
        <f t="shared" si="15"/>
        <v>239</v>
      </c>
      <c r="C289" s="106" t="s">
        <v>317</v>
      </c>
      <c r="D289" s="108" t="s">
        <v>9</v>
      </c>
      <c r="E289" s="67"/>
      <c r="F289" s="229"/>
      <c r="G289" s="230"/>
      <c r="H289" s="37"/>
      <c r="I289" s="33"/>
      <c r="J289" s="176"/>
    </row>
    <row r="290" spans="1:10" ht="25.5" x14ac:dyDescent="0.2">
      <c r="A290" s="149" t="s">
        <v>5</v>
      </c>
      <c r="B290" s="19">
        <f t="shared" si="15"/>
        <v>240</v>
      </c>
      <c r="C290" s="106" t="s">
        <v>318</v>
      </c>
      <c r="D290" s="108" t="s">
        <v>9</v>
      </c>
      <c r="E290" s="67"/>
      <c r="F290" s="229"/>
      <c r="G290" s="230"/>
      <c r="H290" s="37"/>
      <c r="I290" s="33"/>
      <c r="J290" s="176"/>
    </row>
    <row r="291" spans="1:10" ht="18" x14ac:dyDescent="0.2">
      <c r="A291" s="149" t="s">
        <v>5</v>
      </c>
      <c r="B291" s="19">
        <f t="shared" si="15"/>
        <v>241</v>
      </c>
      <c r="C291" s="106" t="s">
        <v>319</v>
      </c>
      <c r="D291" s="108" t="s">
        <v>9</v>
      </c>
      <c r="E291" s="67"/>
      <c r="F291" s="229"/>
      <c r="G291" s="230"/>
      <c r="H291" s="37"/>
      <c r="I291" s="33"/>
      <c r="J291" s="176"/>
    </row>
    <row r="292" spans="1:10" ht="51" x14ac:dyDescent="0.2">
      <c r="A292" s="149" t="s">
        <v>5</v>
      </c>
      <c r="B292" s="19">
        <f t="shared" si="15"/>
        <v>242</v>
      </c>
      <c r="C292" s="106" t="s">
        <v>320</v>
      </c>
      <c r="D292" s="108" t="s">
        <v>9</v>
      </c>
      <c r="E292" s="67"/>
      <c r="F292" s="229"/>
      <c r="G292" s="230"/>
      <c r="H292" s="37"/>
      <c r="I292" s="33"/>
      <c r="J292" s="176"/>
    </row>
    <row r="293" spans="1:10" ht="25.5" x14ac:dyDescent="0.2">
      <c r="A293" s="149" t="s">
        <v>5</v>
      </c>
      <c r="B293" s="19">
        <f t="shared" si="15"/>
        <v>243</v>
      </c>
      <c r="C293" s="106" t="s">
        <v>321</v>
      </c>
      <c r="D293" s="108" t="s">
        <v>9</v>
      </c>
      <c r="E293" s="67"/>
      <c r="F293" s="229"/>
      <c r="G293" s="230"/>
      <c r="H293" s="37"/>
      <c r="I293" s="33"/>
      <c r="J293" s="176"/>
    </row>
    <row r="294" spans="1:10" ht="25.5" x14ac:dyDescent="0.2">
      <c r="A294" s="149" t="s">
        <v>5</v>
      </c>
      <c r="B294" s="19">
        <f t="shared" si="15"/>
        <v>244</v>
      </c>
      <c r="C294" s="106" t="s">
        <v>393</v>
      </c>
      <c r="D294" s="108" t="s">
        <v>9</v>
      </c>
      <c r="E294" s="67"/>
      <c r="F294" s="229"/>
      <c r="G294" s="230"/>
      <c r="H294" s="37"/>
      <c r="I294" s="33"/>
      <c r="J294" s="176"/>
    </row>
    <row r="295" spans="1:10" ht="63.75" x14ac:dyDescent="0.2">
      <c r="A295" s="149" t="s">
        <v>5</v>
      </c>
      <c r="B295" s="19">
        <f t="shared" si="15"/>
        <v>245</v>
      </c>
      <c r="C295" s="106" t="s">
        <v>322</v>
      </c>
      <c r="D295" s="108" t="s">
        <v>9</v>
      </c>
      <c r="E295" s="67"/>
      <c r="F295" s="229"/>
      <c r="G295" s="230"/>
      <c r="H295" s="37"/>
      <c r="I295" s="33"/>
      <c r="J295" s="176"/>
    </row>
    <row r="296" spans="1:10" ht="25.5" x14ac:dyDescent="0.2">
      <c r="A296" s="149" t="s">
        <v>5</v>
      </c>
      <c r="B296" s="19">
        <f t="shared" si="15"/>
        <v>246</v>
      </c>
      <c r="C296" s="106" t="s">
        <v>323</v>
      </c>
      <c r="D296" s="108" t="s">
        <v>9</v>
      </c>
      <c r="E296" s="67"/>
      <c r="F296" s="229"/>
      <c r="G296" s="230"/>
      <c r="H296" s="37"/>
      <c r="I296" s="33"/>
      <c r="J296" s="176"/>
    </row>
    <row r="297" spans="1:10" ht="25.5" x14ac:dyDescent="0.2">
      <c r="A297" s="149" t="s">
        <v>5</v>
      </c>
      <c r="B297" s="19">
        <f t="shared" si="15"/>
        <v>247</v>
      </c>
      <c r="C297" s="104" t="s">
        <v>394</v>
      </c>
      <c r="D297" s="108" t="s">
        <v>9</v>
      </c>
      <c r="E297" s="67"/>
      <c r="F297" s="229"/>
      <c r="G297" s="230"/>
      <c r="H297" s="37"/>
      <c r="I297" s="33"/>
      <c r="J297" s="176"/>
    </row>
    <row r="298" spans="1:10" ht="38.25" x14ac:dyDescent="0.2">
      <c r="A298" s="149" t="s">
        <v>5</v>
      </c>
      <c r="B298" s="19">
        <f t="shared" si="15"/>
        <v>248</v>
      </c>
      <c r="C298" s="106" t="s">
        <v>324</v>
      </c>
      <c r="D298" s="108" t="s">
        <v>9</v>
      </c>
      <c r="E298" s="67"/>
      <c r="F298" s="229"/>
      <c r="G298" s="230"/>
      <c r="H298" s="37"/>
      <c r="I298" s="33"/>
      <c r="J298" s="176"/>
    </row>
    <row r="299" spans="1:10" ht="38.25" x14ac:dyDescent="0.2">
      <c r="A299" s="149" t="s">
        <v>5</v>
      </c>
      <c r="B299" s="19">
        <f t="shared" si="15"/>
        <v>249</v>
      </c>
      <c r="C299" s="106" t="s">
        <v>325</v>
      </c>
      <c r="D299" s="108" t="s">
        <v>9</v>
      </c>
      <c r="E299" s="67"/>
      <c r="F299" s="229"/>
      <c r="G299" s="230"/>
      <c r="H299" s="37"/>
      <c r="I299" s="33"/>
      <c r="J299" s="176"/>
    </row>
    <row r="300" spans="1:10" ht="38.25" x14ac:dyDescent="0.2">
      <c r="A300" s="149" t="s">
        <v>5</v>
      </c>
      <c r="B300" s="19">
        <f t="shared" si="15"/>
        <v>250</v>
      </c>
      <c r="C300" s="106" t="s">
        <v>326</v>
      </c>
      <c r="D300" s="108" t="s">
        <v>9</v>
      </c>
      <c r="E300" s="67"/>
      <c r="F300" s="229"/>
      <c r="G300" s="230"/>
      <c r="H300" s="37"/>
      <c r="I300" s="33"/>
      <c r="J300" s="176"/>
    </row>
    <row r="301" spans="1:10" ht="38.25" x14ac:dyDescent="0.2">
      <c r="A301" s="149" t="s">
        <v>5</v>
      </c>
      <c r="B301" s="19">
        <f t="shared" si="15"/>
        <v>251</v>
      </c>
      <c r="C301" s="106" t="s">
        <v>327</v>
      </c>
      <c r="D301" s="108" t="s">
        <v>9</v>
      </c>
      <c r="E301" s="67"/>
      <c r="F301" s="229"/>
      <c r="G301" s="230"/>
      <c r="H301" s="37"/>
      <c r="I301" s="33"/>
      <c r="J301" s="176"/>
    </row>
    <row r="302" spans="1:10" ht="38.25" x14ac:dyDescent="0.2">
      <c r="A302" s="149" t="s">
        <v>5</v>
      </c>
      <c r="B302" s="19">
        <f t="shared" ref="B302:B303" si="16">B301+1</f>
        <v>252</v>
      </c>
      <c r="C302" s="158" t="s">
        <v>328</v>
      </c>
      <c r="D302" s="108" t="s">
        <v>9</v>
      </c>
      <c r="E302" s="67"/>
      <c r="F302" s="229"/>
      <c r="G302" s="230"/>
      <c r="H302" s="37"/>
      <c r="I302" s="33"/>
      <c r="J302" s="176"/>
    </row>
    <row r="303" spans="1:10" ht="63.75" x14ac:dyDescent="0.2">
      <c r="A303" s="149" t="s">
        <v>5</v>
      </c>
      <c r="B303" s="19">
        <f t="shared" si="16"/>
        <v>253</v>
      </c>
      <c r="C303" s="158" t="s">
        <v>329</v>
      </c>
      <c r="D303" s="107" t="s">
        <v>180</v>
      </c>
      <c r="E303" s="67"/>
      <c r="F303" s="42" t="s">
        <v>599</v>
      </c>
      <c r="G303" s="1" t="s">
        <v>10</v>
      </c>
      <c r="H303" s="37"/>
      <c r="I303" s="33"/>
      <c r="J303" s="176"/>
    </row>
    <row r="304" spans="1:10" ht="15.75" x14ac:dyDescent="0.2">
      <c r="A304" s="151" t="s">
        <v>20</v>
      </c>
      <c r="B304" s="84" t="s">
        <v>330</v>
      </c>
      <c r="C304" s="77" t="s">
        <v>331</v>
      </c>
      <c r="D304" s="15" t="s">
        <v>8</v>
      </c>
      <c r="E304" s="85"/>
      <c r="F304" s="18"/>
      <c r="G304" s="18"/>
      <c r="H304" s="37"/>
      <c r="I304" s="33"/>
      <c r="J304" s="176"/>
    </row>
    <row r="305" spans="1:10" ht="51.75" thickBot="1" x14ac:dyDescent="0.25">
      <c r="A305" s="109" t="s">
        <v>5</v>
      </c>
      <c r="B305" s="212">
        <f>B303+1</f>
        <v>254</v>
      </c>
      <c r="C305" s="218" t="s">
        <v>395</v>
      </c>
      <c r="D305" s="204" t="s">
        <v>9</v>
      </c>
      <c r="E305" s="67"/>
      <c r="F305" s="42" t="s">
        <v>546</v>
      </c>
      <c r="G305" s="1" t="s">
        <v>10</v>
      </c>
      <c r="H305" s="37"/>
      <c r="I305" s="33"/>
      <c r="J305" s="176"/>
    </row>
    <row r="306" spans="1:10" ht="64.5" thickBot="1" x14ac:dyDescent="0.25">
      <c r="A306" s="149" t="s">
        <v>5</v>
      </c>
      <c r="B306" s="19">
        <f>B305+1</f>
        <v>255</v>
      </c>
      <c r="C306" s="104" t="s">
        <v>564</v>
      </c>
      <c r="D306" s="100" t="s">
        <v>40</v>
      </c>
      <c r="E306" s="102">
        <v>300</v>
      </c>
      <c r="F306" s="20" t="s">
        <v>434</v>
      </c>
      <c r="G306" s="227"/>
      <c r="H306" s="103"/>
      <c r="I306" s="160">
        <f>IF($G306="?",0,IF($G306&gt;=500,$E306,IF($G306&gt;=400,$E306-100,0)))</f>
        <v>0</v>
      </c>
      <c r="J306" s="181"/>
    </row>
    <row r="307" spans="1:10" ht="38.25" x14ac:dyDescent="0.2">
      <c r="A307" s="149" t="s">
        <v>5</v>
      </c>
      <c r="B307" s="19">
        <f t="shared" ref="B307:B333" si="17">B306+1</f>
        <v>256</v>
      </c>
      <c r="C307" s="106" t="s">
        <v>332</v>
      </c>
      <c r="D307" s="108" t="s">
        <v>9</v>
      </c>
      <c r="E307" s="67"/>
      <c r="F307" s="229"/>
      <c r="G307" s="230"/>
      <c r="H307" s="37"/>
      <c r="I307" s="33"/>
      <c r="J307" s="176"/>
    </row>
    <row r="308" spans="1:10" ht="25.5" x14ac:dyDescent="0.2">
      <c r="A308" s="149" t="s">
        <v>5</v>
      </c>
      <c r="B308" s="19">
        <f t="shared" si="17"/>
        <v>257</v>
      </c>
      <c r="C308" s="106" t="s">
        <v>333</v>
      </c>
      <c r="D308" s="108" t="s">
        <v>9</v>
      </c>
      <c r="E308" s="67"/>
      <c r="F308" s="229"/>
      <c r="G308" s="230"/>
      <c r="H308" s="37"/>
      <c r="I308" s="33"/>
      <c r="J308" s="176"/>
    </row>
    <row r="309" spans="1:10" ht="25.5" x14ac:dyDescent="0.2">
      <c r="A309" s="149" t="s">
        <v>5</v>
      </c>
      <c r="B309" s="19">
        <f t="shared" si="17"/>
        <v>258</v>
      </c>
      <c r="C309" s="106" t="s">
        <v>334</v>
      </c>
      <c r="D309" s="108" t="s">
        <v>9</v>
      </c>
      <c r="E309" s="67"/>
      <c r="F309" s="229"/>
      <c r="G309" s="230"/>
      <c r="H309" s="37"/>
      <c r="I309" s="33"/>
      <c r="J309" s="176"/>
    </row>
    <row r="310" spans="1:10" ht="39" thickBot="1" x14ac:dyDescent="0.25">
      <c r="A310" s="149" t="s">
        <v>5</v>
      </c>
      <c r="B310" s="19">
        <f t="shared" si="17"/>
        <v>259</v>
      </c>
      <c r="C310" s="106" t="s">
        <v>335</v>
      </c>
      <c r="D310" s="108" t="s">
        <v>9</v>
      </c>
      <c r="E310" s="67"/>
      <c r="F310" s="229"/>
      <c r="G310" s="230"/>
      <c r="H310" s="37"/>
      <c r="I310" s="33"/>
      <c r="J310" s="176"/>
    </row>
    <row r="311" spans="1:10" ht="51.75" thickBot="1" x14ac:dyDescent="0.25">
      <c r="A311" s="149" t="s">
        <v>5</v>
      </c>
      <c r="B311" s="19">
        <f t="shared" si="17"/>
        <v>260</v>
      </c>
      <c r="C311" s="106" t="s">
        <v>517</v>
      </c>
      <c r="D311" s="100" t="s">
        <v>40</v>
      </c>
      <c r="E311" s="102">
        <v>50</v>
      </c>
      <c r="F311" s="20" t="s">
        <v>391</v>
      </c>
      <c r="G311" s="1" t="s">
        <v>10</v>
      </c>
      <c r="H311" s="37"/>
      <c r="I311" s="34">
        <f>IF(G311="Ja",E311,0)</f>
        <v>0</v>
      </c>
      <c r="J311" s="176"/>
    </row>
    <row r="312" spans="1:10" ht="25.5" x14ac:dyDescent="0.2">
      <c r="A312" s="149" t="s">
        <v>5</v>
      </c>
      <c r="B312" s="19">
        <f t="shared" si="17"/>
        <v>261</v>
      </c>
      <c r="C312" s="106" t="s">
        <v>336</v>
      </c>
      <c r="D312" s="108" t="s">
        <v>9</v>
      </c>
      <c r="E312" s="67"/>
      <c r="F312" s="229"/>
      <c r="G312" s="230"/>
      <c r="H312" s="37"/>
      <c r="I312" s="33"/>
      <c r="J312" s="176"/>
    </row>
    <row r="313" spans="1:10" ht="63.75" x14ac:dyDescent="0.2">
      <c r="A313" s="149" t="s">
        <v>5</v>
      </c>
      <c r="B313" s="19">
        <f t="shared" si="17"/>
        <v>262</v>
      </c>
      <c r="C313" s="104" t="s">
        <v>396</v>
      </c>
      <c r="D313" s="108" t="s">
        <v>9</v>
      </c>
      <c r="E313" s="67"/>
      <c r="F313" s="229"/>
      <c r="G313" s="230"/>
      <c r="H313" s="37"/>
      <c r="I313" s="33"/>
      <c r="J313" s="176"/>
    </row>
    <row r="314" spans="1:10" ht="76.5" x14ac:dyDescent="0.2">
      <c r="A314" s="149" t="s">
        <v>5</v>
      </c>
      <c r="B314" s="19">
        <f t="shared" si="17"/>
        <v>263</v>
      </c>
      <c r="C314" s="218" t="s">
        <v>442</v>
      </c>
      <c r="D314" s="108" t="s">
        <v>9</v>
      </c>
      <c r="E314" s="67"/>
      <c r="F314" s="229"/>
      <c r="G314" s="230"/>
      <c r="H314" s="37"/>
      <c r="I314" s="33"/>
      <c r="J314" s="176"/>
    </row>
    <row r="315" spans="1:10" ht="76.5" x14ac:dyDescent="0.2">
      <c r="A315" s="149" t="s">
        <v>5</v>
      </c>
      <c r="B315" s="19" t="str">
        <f>CONCATENATE(B314,"a")</f>
        <v>263a</v>
      </c>
      <c r="C315" s="156" t="s">
        <v>483</v>
      </c>
      <c r="D315" s="206"/>
      <c r="E315" s="67"/>
      <c r="F315" s="229"/>
      <c r="G315" s="230"/>
      <c r="H315" s="37"/>
      <c r="I315" s="33"/>
      <c r="J315" s="176"/>
    </row>
    <row r="316" spans="1:10" ht="76.5" x14ac:dyDescent="0.2">
      <c r="A316" s="149" t="s">
        <v>5</v>
      </c>
      <c r="B316" s="19">
        <f>B314+1</f>
        <v>264</v>
      </c>
      <c r="C316" s="106" t="s">
        <v>337</v>
      </c>
      <c r="D316" s="108" t="s">
        <v>9</v>
      </c>
      <c r="E316" s="67"/>
      <c r="F316" s="229"/>
      <c r="G316" s="230"/>
      <c r="H316" s="37"/>
      <c r="I316" s="33"/>
      <c r="J316" s="176"/>
    </row>
    <row r="317" spans="1:10" ht="64.5" thickBot="1" x14ac:dyDescent="0.25">
      <c r="A317" s="149" t="s">
        <v>5</v>
      </c>
      <c r="B317" s="19">
        <f t="shared" si="17"/>
        <v>265</v>
      </c>
      <c r="C317" s="106" t="s">
        <v>535</v>
      </c>
      <c r="D317" s="108" t="s">
        <v>9</v>
      </c>
      <c r="E317" s="67"/>
      <c r="F317" s="229"/>
      <c r="G317" s="230"/>
      <c r="H317" s="37"/>
      <c r="I317" s="33"/>
      <c r="J317" s="176"/>
    </row>
    <row r="318" spans="1:10" ht="51.75" thickBot="1" x14ac:dyDescent="0.25">
      <c r="A318" s="149" t="s">
        <v>5</v>
      </c>
      <c r="B318" s="19">
        <f t="shared" si="17"/>
        <v>266</v>
      </c>
      <c r="C318" s="106" t="s">
        <v>518</v>
      </c>
      <c r="D318" s="100" t="s">
        <v>40</v>
      </c>
      <c r="E318" s="102">
        <v>50</v>
      </c>
      <c r="F318" s="20" t="s">
        <v>391</v>
      </c>
      <c r="G318" s="1" t="s">
        <v>10</v>
      </c>
      <c r="H318" s="37"/>
      <c r="I318" s="34">
        <f>IF(G318="Ja",E318,0)</f>
        <v>0</v>
      </c>
      <c r="J318" s="176"/>
    </row>
    <row r="319" spans="1:10" ht="38.25" x14ac:dyDescent="0.2">
      <c r="A319" s="149" t="s">
        <v>5</v>
      </c>
      <c r="B319" s="19">
        <f t="shared" si="17"/>
        <v>267</v>
      </c>
      <c r="C319" s="106" t="s">
        <v>338</v>
      </c>
      <c r="D319" s="108" t="s">
        <v>9</v>
      </c>
      <c r="E319" s="67"/>
      <c r="F319" s="229"/>
      <c r="G319" s="230"/>
      <c r="H319" s="37"/>
      <c r="I319" s="33"/>
      <c r="J319" s="176"/>
    </row>
    <row r="320" spans="1:10" ht="38.25" x14ac:dyDescent="0.2">
      <c r="A320" s="149" t="s">
        <v>5</v>
      </c>
      <c r="B320" s="19">
        <f t="shared" si="17"/>
        <v>268</v>
      </c>
      <c r="C320" s="185" t="s">
        <v>527</v>
      </c>
      <c r="D320" s="108" t="s">
        <v>9</v>
      </c>
      <c r="E320" s="67"/>
      <c r="F320" s="229"/>
      <c r="G320" s="230"/>
      <c r="H320" s="37"/>
      <c r="I320" s="33"/>
      <c r="J320" s="176"/>
    </row>
    <row r="321" spans="1:10" ht="38.25" x14ac:dyDescent="0.2">
      <c r="A321" s="149" t="s">
        <v>5</v>
      </c>
      <c r="B321" s="19">
        <f t="shared" si="17"/>
        <v>269</v>
      </c>
      <c r="C321" s="185" t="s">
        <v>526</v>
      </c>
      <c r="D321" s="108" t="s">
        <v>9</v>
      </c>
      <c r="E321" s="67"/>
      <c r="F321" s="229"/>
      <c r="G321" s="230"/>
      <c r="H321" s="37"/>
      <c r="I321" s="33"/>
      <c r="J321" s="176"/>
    </row>
    <row r="322" spans="1:10" ht="76.5" x14ac:dyDescent="0.2">
      <c r="A322" s="149" t="s">
        <v>5</v>
      </c>
      <c r="B322" s="19">
        <f t="shared" si="17"/>
        <v>270</v>
      </c>
      <c r="C322" s="166" t="s">
        <v>339</v>
      </c>
      <c r="D322" s="108" t="s">
        <v>9</v>
      </c>
      <c r="E322" s="67"/>
      <c r="F322" s="229"/>
      <c r="G322" s="230"/>
      <c r="H322" s="37"/>
      <c r="I322" s="33"/>
      <c r="J322" s="176"/>
    </row>
    <row r="323" spans="1:10" ht="25.5" x14ac:dyDescent="0.2">
      <c r="A323" s="149" t="s">
        <v>5</v>
      </c>
      <c r="B323" s="19">
        <f t="shared" si="17"/>
        <v>271</v>
      </c>
      <c r="C323" s="106" t="s">
        <v>340</v>
      </c>
      <c r="D323" s="108" t="s">
        <v>9</v>
      </c>
      <c r="E323" s="67"/>
      <c r="F323" s="229"/>
      <c r="G323" s="230"/>
      <c r="H323" s="37"/>
      <c r="I323" s="33"/>
      <c r="J323" s="176"/>
    </row>
    <row r="324" spans="1:10" ht="25.5" x14ac:dyDescent="0.2">
      <c r="A324" s="149" t="s">
        <v>5</v>
      </c>
      <c r="B324" s="19">
        <f t="shared" si="17"/>
        <v>272</v>
      </c>
      <c r="C324" s="106" t="s">
        <v>341</v>
      </c>
      <c r="D324" s="108" t="s">
        <v>9</v>
      </c>
      <c r="E324" s="67"/>
      <c r="F324" s="229"/>
      <c r="G324" s="230"/>
      <c r="H324" s="37"/>
      <c r="I324" s="33"/>
      <c r="J324" s="176"/>
    </row>
    <row r="325" spans="1:10" ht="25.5" x14ac:dyDescent="0.2">
      <c r="A325" s="149" t="s">
        <v>5</v>
      </c>
      <c r="B325" s="19">
        <f t="shared" si="17"/>
        <v>273</v>
      </c>
      <c r="C325" s="106" t="s">
        <v>342</v>
      </c>
      <c r="D325" s="108" t="s">
        <v>9</v>
      </c>
      <c r="E325" s="67"/>
      <c r="F325" s="229"/>
      <c r="G325" s="230"/>
      <c r="H325" s="37"/>
      <c r="I325" s="33"/>
      <c r="J325" s="176"/>
    </row>
    <row r="326" spans="1:10" ht="38.25" x14ac:dyDescent="0.2">
      <c r="A326" s="149" t="s">
        <v>5</v>
      </c>
      <c r="B326" s="19">
        <f t="shared" si="17"/>
        <v>274</v>
      </c>
      <c r="C326" s="106" t="s">
        <v>343</v>
      </c>
      <c r="D326" s="108" t="s">
        <v>9</v>
      </c>
      <c r="E326" s="67"/>
      <c r="F326" s="229"/>
      <c r="G326" s="230"/>
      <c r="H326" s="37"/>
      <c r="I326" s="33"/>
      <c r="J326" s="176"/>
    </row>
    <row r="327" spans="1:10" ht="25.5" x14ac:dyDescent="0.2">
      <c r="A327" s="149" t="s">
        <v>5</v>
      </c>
      <c r="B327" s="19">
        <f t="shared" si="17"/>
        <v>275</v>
      </c>
      <c r="C327" s="106" t="s">
        <v>529</v>
      </c>
      <c r="D327" s="108" t="s">
        <v>9</v>
      </c>
      <c r="E327" s="67"/>
      <c r="F327" s="229"/>
      <c r="G327" s="230"/>
      <c r="H327" s="37"/>
      <c r="I327" s="33"/>
      <c r="J327" s="176"/>
    </row>
    <row r="328" spans="1:10" ht="25.5" x14ac:dyDescent="0.2">
      <c r="A328" s="149" t="s">
        <v>5</v>
      </c>
      <c r="B328" s="19">
        <f t="shared" si="17"/>
        <v>276</v>
      </c>
      <c r="C328" s="106" t="s">
        <v>528</v>
      </c>
      <c r="D328" s="108" t="s">
        <v>9</v>
      </c>
      <c r="E328" s="67"/>
      <c r="F328" s="229"/>
      <c r="G328" s="230"/>
      <c r="H328" s="37"/>
      <c r="I328" s="33"/>
      <c r="J328" s="176"/>
    </row>
    <row r="329" spans="1:10" ht="39" thickBot="1" x14ac:dyDescent="0.25">
      <c r="A329" s="149" t="s">
        <v>5</v>
      </c>
      <c r="B329" s="19">
        <f t="shared" si="17"/>
        <v>277</v>
      </c>
      <c r="C329" s="106" t="s">
        <v>530</v>
      </c>
      <c r="D329" s="108" t="s">
        <v>9</v>
      </c>
      <c r="E329" s="67"/>
      <c r="F329" s="229"/>
      <c r="G329" s="230"/>
      <c r="H329" s="37"/>
      <c r="I329" s="33"/>
      <c r="J329" s="176"/>
    </row>
    <row r="330" spans="1:10" ht="77.25" thickBot="1" x14ac:dyDescent="0.25">
      <c r="A330" s="149" t="s">
        <v>5</v>
      </c>
      <c r="B330" s="19">
        <f t="shared" si="17"/>
        <v>278</v>
      </c>
      <c r="C330" s="106" t="s">
        <v>519</v>
      </c>
      <c r="D330" s="100" t="s">
        <v>40</v>
      </c>
      <c r="E330" s="102">
        <v>50</v>
      </c>
      <c r="F330" s="20" t="s">
        <v>391</v>
      </c>
      <c r="G330" s="1" t="s">
        <v>10</v>
      </c>
      <c r="H330" s="37"/>
      <c r="I330" s="34">
        <f>IF(G330="Ja",E330,0)</f>
        <v>0</v>
      </c>
      <c r="J330" s="176"/>
    </row>
    <row r="331" spans="1:10" ht="89.25" x14ac:dyDescent="0.2">
      <c r="A331" s="149" t="s">
        <v>5</v>
      </c>
      <c r="B331" s="19">
        <f t="shared" si="17"/>
        <v>279</v>
      </c>
      <c r="C331" s="106" t="s">
        <v>550</v>
      </c>
      <c r="D331" s="108" t="s">
        <v>9</v>
      </c>
      <c r="E331" s="67"/>
      <c r="F331" s="229"/>
      <c r="G331" s="230"/>
      <c r="H331" s="37"/>
      <c r="I331" s="33"/>
      <c r="J331" s="176"/>
    </row>
    <row r="332" spans="1:10" ht="38.25" x14ac:dyDescent="0.2">
      <c r="A332" s="149" t="s">
        <v>5</v>
      </c>
      <c r="B332" s="19">
        <f t="shared" si="17"/>
        <v>280</v>
      </c>
      <c r="C332" s="106" t="s">
        <v>554</v>
      </c>
      <c r="D332" s="108" t="s">
        <v>9</v>
      </c>
      <c r="E332" s="85"/>
      <c r="F332" s="229"/>
      <c r="G332" s="230"/>
      <c r="H332" s="37"/>
      <c r="I332" s="33"/>
      <c r="J332" s="176"/>
    </row>
    <row r="333" spans="1:10" ht="38.25" x14ac:dyDescent="0.2">
      <c r="A333" s="149" t="s">
        <v>5</v>
      </c>
      <c r="B333" s="19">
        <f t="shared" si="17"/>
        <v>281</v>
      </c>
      <c r="C333" s="201" t="s">
        <v>551</v>
      </c>
      <c r="D333" s="108" t="s">
        <v>9</v>
      </c>
      <c r="E333" s="85"/>
      <c r="F333" s="229"/>
      <c r="G333" s="230"/>
      <c r="H333" s="37"/>
      <c r="I333" s="33"/>
      <c r="J333" s="176"/>
    </row>
    <row r="334" spans="1:10" ht="13.5" thickBot="1" x14ac:dyDescent="0.25">
      <c r="A334" s="150" t="s">
        <v>14</v>
      </c>
      <c r="B334" s="45"/>
      <c r="C334" s="46"/>
      <c r="D334" s="110" t="s">
        <v>8</v>
      </c>
      <c r="E334" s="94"/>
      <c r="F334" s="49"/>
      <c r="G334" s="49"/>
      <c r="H334" s="37"/>
      <c r="I334" s="33"/>
      <c r="J334" s="176"/>
    </row>
    <row r="335" spans="1:10" ht="39" thickBot="1" x14ac:dyDescent="0.25">
      <c r="A335" s="149" t="s">
        <v>5</v>
      </c>
      <c r="B335" s="50" t="s">
        <v>113</v>
      </c>
      <c r="C335" s="51" t="s">
        <v>114</v>
      </c>
      <c r="D335" s="52" t="s">
        <v>8</v>
      </c>
      <c r="E335" s="111"/>
      <c r="F335" s="54" t="s">
        <v>17</v>
      </c>
      <c r="G335" s="2" t="s">
        <v>10</v>
      </c>
      <c r="H335" s="37"/>
      <c r="I335" s="55" t="str">
        <f>IF(G335="?","!","OK")</f>
        <v>!</v>
      </c>
      <c r="J335" s="178"/>
    </row>
    <row r="336" spans="1:10" x14ac:dyDescent="0.2">
      <c r="A336" s="150" t="s">
        <v>14</v>
      </c>
      <c r="B336" s="56"/>
      <c r="C336" s="112"/>
      <c r="D336" s="96" t="s">
        <v>8</v>
      </c>
      <c r="E336" s="94"/>
      <c r="F336" s="113"/>
      <c r="G336" s="113"/>
      <c r="H336" s="37"/>
      <c r="I336" s="33"/>
      <c r="J336" s="176"/>
    </row>
    <row r="337" spans="1:10" ht="18" x14ac:dyDescent="0.2">
      <c r="A337" s="149" t="s">
        <v>5</v>
      </c>
      <c r="B337" s="60" t="s">
        <v>115</v>
      </c>
      <c r="C337" s="114" t="s">
        <v>116</v>
      </c>
      <c r="D337" s="62" t="s">
        <v>8</v>
      </c>
      <c r="E337" s="62" t="s">
        <v>8</v>
      </c>
      <c r="F337" s="63"/>
      <c r="G337" s="63"/>
      <c r="H337" s="37"/>
      <c r="I337" s="33"/>
      <c r="J337" s="176"/>
    </row>
    <row r="338" spans="1:10" ht="15.75" x14ac:dyDescent="0.2">
      <c r="A338" s="151" t="s">
        <v>20</v>
      </c>
      <c r="B338" s="73" t="s">
        <v>117</v>
      </c>
      <c r="C338" s="65" t="s">
        <v>118</v>
      </c>
      <c r="D338" s="74" t="s">
        <v>8</v>
      </c>
      <c r="E338" s="85"/>
      <c r="F338" s="75"/>
      <c r="G338" s="75"/>
      <c r="H338" s="37"/>
      <c r="I338" s="33"/>
      <c r="J338" s="176"/>
    </row>
    <row r="339" spans="1:10" ht="38.25" x14ac:dyDescent="0.2">
      <c r="A339" s="149" t="s">
        <v>5</v>
      </c>
      <c r="B339" s="69">
        <f>B333+1</f>
        <v>282</v>
      </c>
      <c r="C339" s="21" t="s">
        <v>176</v>
      </c>
      <c r="D339" s="115" t="s">
        <v>9</v>
      </c>
      <c r="E339" s="85"/>
      <c r="F339" s="229"/>
      <c r="G339" s="230"/>
      <c r="H339" s="37"/>
      <c r="I339" s="33"/>
      <c r="J339" s="176"/>
    </row>
    <row r="340" spans="1:10" ht="63.75" x14ac:dyDescent="0.2">
      <c r="A340" s="149" t="s">
        <v>5</v>
      </c>
      <c r="B340" s="19">
        <f t="shared" ref="B340:B357" si="18">B339+1</f>
        <v>283</v>
      </c>
      <c r="C340" s="106" t="s">
        <v>443</v>
      </c>
      <c r="D340" s="115" t="s">
        <v>9</v>
      </c>
      <c r="E340" s="85"/>
      <c r="F340" s="229"/>
      <c r="G340" s="230"/>
      <c r="H340" s="37"/>
      <c r="I340" s="33"/>
      <c r="J340" s="176"/>
    </row>
    <row r="341" spans="1:10" ht="51" x14ac:dyDescent="0.2">
      <c r="A341" s="149" t="s">
        <v>5</v>
      </c>
      <c r="B341" s="19">
        <f t="shared" si="18"/>
        <v>284</v>
      </c>
      <c r="C341" s="106" t="s">
        <v>344</v>
      </c>
      <c r="D341" s="115" t="s">
        <v>9</v>
      </c>
      <c r="E341" s="85"/>
      <c r="F341" s="229"/>
      <c r="G341" s="230"/>
      <c r="H341" s="37"/>
      <c r="I341" s="33"/>
      <c r="J341" s="176"/>
    </row>
    <row r="342" spans="1:10" ht="38.25" x14ac:dyDescent="0.2">
      <c r="A342" s="149" t="s">
        <v>5</v>
      </c>
      <c r="B342" s="19">
        <f t="shared" si="18"/>
        <v>285</v>
      </c>
      <c r="C342" s="106" t="s">
        <v>345</v>
      </c>
      <c r="D342" s="115" t="s">
        <v>9</v>
      </c>
      <c r="E342" s="85"/>
      <c r="F342" s="229"/>
      <c r="G342" s="230"/>
      <c r="H342" s="37"/>
      <c r="I342" s="33"/>
      <c r="J342" s="176"/>
    </row>
    <row r="343" spans="1:10" ht="25.5" x14ac:dyDescent="0.2">
      <c r="A343" s="149" t="s">
        <v>5</v>
      </c>
      <c r="B343" s="19">
        <f t="shared" si="18"/>
        <v>286</v>
      </c>
      <c r="C343" s="21" t="s">
        <v>397</v>
      </c>
      <c r="D343" s="115" t="s">
        <v>9</v>
      </c>
      <c r="E343" s="85"/>
      <c r="F343" s="229"/>
      <c r="G343" s="230"/>
      <c r="H343" s="37"/>
      <c r="I343" s="33"/>
      <c r="J343" s="176"/>
    </row>
    <row r="344" spans="1:10" ht="25.5" x14ac:dyDescent="0.2">
      <c r="A344" s="149" t="s">
        <v>5</v>
      </c>
      <c r="B344" s="19">
        <f t="shared" si="18"/>
        <v>287</v>
      </c>
      <c r="C344" s="106" t="s">
        <v>346</v>
      </c>
      <c r="D344" s="115" t="s">
        <v>9</v>
      </c>
      <c r="E344" s="67"/>
      <c r="F344" s="229"/>
      <c r="G344" s="230"/>
      <c r="H344" s="37"/>
      <c r="I344" s="33"/>
      <c r="J344" s="176"/>
    </row>
    <row r="345" spans="1:10" ht="25.5" x14ac:dyDescent="0.2">
      <c r="A345" s="149" t="s">
        <v>5</v>
      </c>
      <c r="B345" s="19">
        <f t="shared" si="18"/>
        <v>288</v>
      </c>
      <c r="C345" s="106" t="s">
        <v>119</v>
      </c>
      <c r="D345" s="115" t="s">
        <v>9</v>
      </c>
      <c r="E345" s="67"/>
      <c r="F345" s="229"/>
      <c r="G345" s="230"/>
      <c r="H345" s="37"/>
      <c r="I345" s="33"/>
      <c r="J345" s="176"/>
    </row>
    <row r="346" spans="1:10" ht="51" x14ac:dyDescent="0.2">
      <c r="A346" s="149" t="s">
        <v>5</v>
      </c>
      <c r="B346" s="19">
        <f t="shared" si="18"/>
        <v>289</v>
      </c>
      <c r="C346" s="193" t="s">
        <v>178</v>
      </c>
      <c r="D346" s="115" t="s">
        <v>9</v>
      </c>
      <c r="E346" s="85"/>
      <c r="F346" s="229"/>
      <c r="G346" s="230"/>
      <c r="H346" s="37"/>
      <c r="I346" s="33"/>
      <c r="J346" s="176"/>
    </row>
    <row r="347" spans="1:10" ht="25.5" x14ac:dyDescent="0.2">
      <c r="A347" s="149" t="s">
        <v>5</v>
      </c>
      <c r="B347" s="19">
        <f t="shared" si="18"/>
        <v>290</v>
      </c>
      <c r="C347" s="173" t="s">
        <v>347</v>
      </c>
      <c r="D347" s="115" t="s">
        <v>9</v>
      </c>
      <c r="E347" s="85"/>
      <c r="F347" s="229"/>
      <c r="G347" s="230"/>
      <c r="H347" s="37"/>
      <c r="I347" s="33"/>
      <c r="J347" s="176"/>
    </row>
    <row r="348" spans="1:10" ht="51" x14ac:dyDescent="0.2">
      <c r="A348" s="149" t="s">
        <v>5</v>
      </c>
      <c r="B348" s="19">
        <f t="shared" si="18"/>
        <v>291</v>
      </c>
      <c r="C348" s="106" t="s">
        <v>348</v>
      </c>
      <c r="D348" s="115" t="s">
        <v>9</v>
      </c>
      <c r="E348" s="85"/>
      <c r="F348" s="229"/>
      <c r="G348" s="230"/>
      <c r="H348" s="37"/>
      <c r="I348" s="33"/>
      <c r="J348" s="176"/>
    </row>
    <row r="349" spans="1:10" ht="63.75" x14ac:dyDescent="0.2">
      <c r="A349" s="149" t="s">
        <v>5</v>
      </c>
      <c r="B349" s="19">
        <f t="shared" si="18"/>
        <v>292</v>
      </c>
      <c r="C349" s="106" t="s">
        <v>349</v>
      </c>
      <c r="D349" s="115" t="s">
        <v>9</v>
      </c>
      <c r="E349" s="85"/>
      <c r="F349" s="229"/>
      <c r="G349" s="230"/>
      <c r="H349" s="37"/>
      <c r="I349" s="33"/>
      <c r="J349" s="176"/>
    </row>
    <row r="350" spans="1:10" ht="76.5" x14ac:dyDescent="0.2">
      <c r="A350" s="149" t="s">
        <v>5</v>
      </c>
      <c r="B350" s="19">
        <f t="shared" si="18"/>
        <v>293</v>
      </c>
      <c r="C350" s="106" t="s">
        <v>350</v>
      </c>
      <c r="D350" s="115" t="s">
        <v>9</v>
      </c>
      <c r="E350" s="85"/>
      <c r="F350" s="229"/>
      <c r="G350" s="230"/>
      <c r="H350" s="37"/>
      <c r="I350" s="33"/>
      <c r="J350" s="176"/>
    </row>
    <row r="351" spans="1:10" ht="127.5" x14ac:dyDescent="0.2">
      <c r="A351" s="149" t="s">
        <v>5</v>
      </c>
      <c r="B351" s="19">
        <f t="shared" si="18"/>
        <v>294</v>
      </c>
      <c r="C351" s="195" t="s">
        <v>351</v>
      </c>
      <c r="D351" s="115" t="s">
        <v>9</v>
      </c>
      <c r="E351" s="85"/>
      <c r="F351" s="229"/>
      <c r="G351" s="230"/>
      <c r="H351" s="37"/>
      <c r="I351" s="33"/>
      <c r="J351" s="176"/>
    </row>
    <row r="352" spans="1:10" ht="140.25" x14ac:dyDescent="0.2">
      <c r="A352" s="149" t="s">
        <v>5</v>
      </c>
      <c r="B352" s="19">
        <f t="shared" si="18"/>
        <v>295</v>
      </c>
      <c r="C352" s="158" t="s">
        <v>531</v>
      </c>
      <c r="D352" s="70" t="s">
        <v>9</v>
      </c>
      <c r="E352" s="93"/>
      <c r="F352" s="229"/>
      <c r="G352" s="230"/>
      <c r="H352" s="37"/>
      <c r="I352" s="33"/>
      <c r="J352" s="176"/>
    </row>
    <row r="353" spans="1:10" ht="38.25" x14ac:dyDescent="0.2">
      <c r="A353" s="149" t="s">
        <v>5</v>
      </c>
      <c r="B353" s="19">
        <f t="shared" si="18"/>
        <v>296</v>
      </c>
      <c r="C353" s="106" t="s">
        <v>352</v>
      </c>
      <c r="D353" s="100" t="s">
        <v>9</v>
      </c>
      <c r="E353" s="85"/>
      <c r="F353" s="229"/>
      <c r="G353" s="230"/>
      <c r="H353" s="37"/>
      <c r="I353" s="33"/>
      <c r="J353" s="176"/>
    </row>
    <row r="354" spans="1:10" ht="38.25" x14ac:dyDescent="0.2">
      <c r="A354" s="149" t="s">
        <v>5</v>
      </c>
      <c r="B354" s="19">
        <f t="shared" si="18"/>
        <v>297</v>
      </c>
      <c r="C354" s="158" t="s">
        <v>353</v>
      </c>
      <c r="D354" s="100" t="s">
        <v>9</v>
      </c>
      <c r="E354" s="85"/>
      <c r="F354" s="229"/>
      <c r="G354" s="230"/>
      <c r="H354" s="37"/>
      <c r="I354" s="33"/>
      <c r="J354" s="176"/>
    </row>
    <row r="355" spans="1:10" ht="25.5" x14ac:dyDescent="0.2">
      <c r="A355" s="149" t="s">
        <v>5</v>
      </c>
      <c r="B355" s="19">
        <f t="shared" si="18"/>
        <v>298</v>
      </c>
      <c r="C355" s="215" t="s">
        <v>120</v>
      </c>
      <c r="D355" s="100" t="s">
        <v>9</v>
      </c>
      <c r="E355" s="85"/>
      <c r="F355" s="229"/>
      <c r="G355" s="230"/>
      <c r="H355" s="37"/>
      <c r="I355" s="33"/>
      <c r="J355" s="176"/>
    </row>
    <row r="356" spans="1:10" ht="18" x14ac:dyDescent="0.2">
      <c r="A356" s="149" t="s">
        <v>5</v>
      </c>
      <c r="B356" s="19">
        <f t="shared" si="18"/>
        <v>299</v>
      </c>
      <c r="C356" s="106" t="s">
        <v>121</v>
      </c>
      <c r="D356" s="100" t="s">
        <v>9</v>
      </c>
      <c r="E356" s="85"/>
      <c r="F356" s="229"/>
      <c r="G356" s="230"/>
      <c r="H356" s="37"/>
      <c r="I356" s="33"/>
      <c r="J356" s="176"/>
    </row>
    <row r="357" spans="1:10" ht="25.5" x14ac:dyDescent="0.2">
      <c r="A357" s="149" t="s">
        <v>5</v>
      </c>
      <c r="B357" s="19">
        <f t="shared" si="18"/>
        <v>300</v>
      </c>
      <c r="C357" s="106" t="s">
        <v>354</v>
      </c>
      <c r="D357" s="100" t="s">
        <v>9</v>
      </c>
      <c r="E357" s="85"/>
      <c r="F357" s="229"/>
      <c r="G357" s="230"/>
      <c r="H357" s="37"/>
      <c r="I357" s="33"/>
      <c r="J357" s="176"/>
    </row>
    <row r="358" spans="1:10" ht="15.75" x14ac:dyDescent="0.2">
      <c r="A358" s="151" t="s">
        <v>20</v>
      </c>
      <c r="B358" s="84" t="s">
        <v>122</v>
      </c>
      <c r="C358" s="77" t="s">
        <v>123</v>
      </c>
      <c r="D358" s="15" t="s">
        <v>8</v>
      </c>
      <c r="E358" s="85"/>
      <c r="F358" s="18"/>
      <c r="G358" s="18"/>
      <c r="H358" s="37"/>
      <c r="I358" s="116"/>
      <c r="J358" s="182"/>
    </row>
    <row r="359" spans="1:10" ht="127.5" x14ac:dyDescent="0.2">
      <c r="A359" s="149" t="s">
        <v>5</v>
      </c>
      <c r="B359" s="19">
        <f>B357+1</f>
        <v>301</v>
      </c>
      <c r="C359" s="158" t="s">
        <v>355</v>
      </c>
      <c r="D359" s="40" t="s">
        <v>9</v>
      </c>
      <c r="E359" s="85"/>
      <c r="F359" s="229"/>
      <c r="G359" s="230"/>
      <c r="H359" s="37"/>
      <c r="I359" s="116"/>
      <c r="J359" s="182"/>
    </row>
    <row r="360" spans="1:10" ht="38.25" x14ac:dyDescent="0.2">
      <c r="A360" s="149" t="s">
        <v>5</v>
      </c>
      <c r="B360" s="19">
        <f t="shared" ref="B360:B370" si="19">B359+1</f>
        <v>302</v>
      </c>
      <c r="C360" s="158" t="s">
        <v>124</v>
      </c>
      <c r="D360" s="40" t="s">
        <v>9</v>
      </c>
      <c r="E360" s="85"/>
      <c r="F360" s="229"/>
      <c r="G360" s="230"/>
      <c r="H360" s="37"/>
      <c r="I360" s="116"/>
      <c r="J360" s="182"/>
    </row>
    <row r="361" spans="1:10" ht="18" x14ac:dyDescent="0.2">
      <c r="A361" s="149" t="s">
        <v>5</v>
      </c>
      <c r="B361" s="19">
        <f t="shared" si="19"/>
        <v>303</v>
      </c>
      <c r="C361" s="106" t="s">
        <v>125</v>
      </c>
      <c r="D361" s="40" t="s">
        <v>9</v>
      </c>
      <c r="E361" s="85"/>
      <c r="F361" s="229"/>
      <c r="G361" s="230"/>
      <c r="H361" s="37"/>
      <c r="I361" s="116"/>
      <c r="J361" s="182"/>
    </row>
    <row r="362" spans="1:10" ht="38.25" x14ac:dyDescent="0.2">
      <c r="A362" s="149" t="s">
        <v>5</v>
      </c>
      <c r="B362" s="19">
        <f t="shared" si="19"/>
        <v>304</v>
      </c>
      <c r="C362" s="106" t="s">
        <v>126</v>
      </c>
      <c r="D362" s="40" t="s">
        <v>9</v>
      </c>
      <c r="E362" s="85"/>
      <c r="F362" s="229"/>
      <c r="G362" s="230"/>
      <c r="H362" s="37"/>
      <c r="I362" s="116"/>
      <c r="J362" s="182"/>
    </row>
    <row r="363" spans="1:10" ht="38.25" x14ac:dyDescent="0.2">
      <c r="A363" s="149" t="s">
        <v>5</v>
      </c>
      <c r="B363" s="19">
        <f t="shared" si="19"/>
        <v>305</v>
      </c>
      <c r="C363" s="173" t="s">
        <v>188</v>
      </c>
      <c r="D363" s="40" t="s">
        <v>9</v>
      </c>
      <c r="E363" s="85"/>
      <c r="F363" s="229"/>
      <c r="G363" s="230"/>
      <c r="H363" s="37"/>
      <c r="I363" s="116"/>
      <c r="J363" s="182"/>
    </row>
    <row r="364" spans="1:10" ht="25.5" x14ac:dyDescent="0.2">
      <c r="A364" s="149" t="s">
        <v>5</v>
      </c>
      <c r="B364" s="19">
        <f t="shared" si="19"/>
        <v>306</v>
      </c>
      <c r="C364" s="158" t="s">
        <v>179</v>
      </c>
      <c r="D364" s="40" t="s">
        <v>9</v>
      </c>
      <c r="E364" s="23"/>
      <c r="F364" s="229"/>
      <c r="G364" s="230"/>
      <c r="H364" s="37"/>
      <c r="I364" s="116"/>
      <c r="J364" s="182"/>
    </row>
    <row r="365" spans="1:10" ht="38.25" x14ac:dyDescent="0.2">
      <c r="A365" s="149" t="s">
        <v>5</v>
      </c>
      <c r="B365" s="19">
        <f t="shared" si="19"/>
        <v>307</v>
      </c>
      <c r="C365" s="173" t="s">
        <v>356</v>
      </c>
      <c r="D365" s="26" t="s">
        <v>9</v>
      </c>
      <c r="E365" s="85"/>
      <c r="F365" s="229"/>
      <c r="G365" s="230"/>
      <c r="H365" s="37"/>
      <c r="I365" s="116"/>
      <c r="J365" s="182"/>
    </row>
    <row r="366" spans="1:10" ht="25.5" x14ac:dyDescent="0.2">
      <c r="A366" s="149" t="s">
        <v>5</v>
      </c>
      <c r="B366" s="19">
        <f t="shared" si="19"/>
        <v>308</v>
      </c>
      <c r="C366" s="106" t="s">
        <v>357</v>
      </c>
      <c r="D366" s="26" t="s">
        <v>9</v>
      </c>
      <c r="E366" s="85"/>
      <c r="F366" s="229"/>
      <c r="G366" s="230"/>
      <c r="H366" s="37"/>
      <c r="I366" s="116"/>
      <c r="J366" s="182"/>
    </row>
    <row r="367" spans="1:10" ht="38.25" x14ac:dyDescent="0.2">
      <c r="A367" s="149" t="s">
        <v>5</v>
      </c>
      <c r="B367" s="19">
        <f t="shared" si="19"/>
        <v>309</v>
      </c>
      <c r="C367" s="106" t="s">
        <v>552</v>
      </c>
      <c r="D367" s="26" t="s">
        <v>9</v>
      </c>
      <c r="E367" s="85"/>
      <c r="F367" s="229"/>
      <c r="G367" s="230"/>
      <c r="H367" s="37"/>
      <c r="I367" s="116"/>
      <c r="J367" s="182"/>
    </row>
    <row r="368" spans="1:10" ht="38.25" x14ac:dyDescent="0.2">
      <c r="A368" s="149" t="s">
        <v>5</v>
      </c>
      <c r="B368" s="19">
        <f t="shared" si="19"/>
        <v>310</v>
      </c>
      <c r="C368" s="106" t="s">
        <v>358</v>
      </c>
      <c r="D368" s="40" t="s">
        <v>9</v>
      </c>
      <c r="E368" s="85"/>
      <c r="F368" s="229"/>
      <c r="G368" s="230"/>
      <c r="H368" s="37"/>
      <c r="I368" s="116"/>
      <c r="J368" s="182"/>
    </row>
    <row r="369" spans="1:10" ht="25.5" x14ac:dyDescent="0.2">
      <c r="A369" s="149" t="s">
        <v>5</v>
      </c>
      <c r="B369" s="19">
        <f t="shared" si="19"/>
        <v>311</v>
      </c>
      <c r="C369" s="158" t="s">
        <v>164</v>
      </c>
      <c r="D369" s="40" t="s">
        <v>9</v>
      </c>
      <c r="E369" s="85"/>
      <c r="F369" s="229"/>
      <c r="G369" s="230"/>
      <c r="H369" s="37"/>
      <c r="I369" s="116"/>
      <c r="J369" s="182"/>
    </row>
    <row r="370" spans="1:10" ht="18" x14ac:dyDescent="0.2">
      <c r="A370" s="149" t="s">
        <v>5</v>
      </c>
      <c r="B370" s="19">
        <f t="shared" si="19"/>
        <v>312</v>
      </c>
      <c r="C370" s="158" t="s">
        <v>165</v>
      </c>
      <c r="D370" s="213" t="s">
        <v>9</v>
      </c>
      <c r="E370" s="85"/>
      <c r="F370" s="229"/>
      <c r="G370" s="230"/>
      <c r="H370" s="37"/>
      <c r="I370" s="116"/>
      <c r="J370" s="182"/>
    </row>
    <row r="371" spans="1:10" ht="13.5" thickBot="1" x14ac:dyDescent="0.25">
      <c r="A371" s="150" t="s">
        <v>14</v>
      </c>
      <c r="B371" s="45"/>
      <c r="C371" s="46"/>
      <c r="D371" s="117" t="s">
        <v>8</v>
      </c>
      <c r="E371" s="94"/>
      <c r="F371" s="118"/>
      <c r="G371" s="118"/>
      <c r="H371" s="37"/>
      <c r="I371" s="116"/>
      <c r="J371" s="182"/>
    </row>
    <row r="372" spans="1:10" ht="39" thickBot="1" x14ac:dyDescent="0.25">
      <c r="A372" s="149" t="s">
        <v>5</v>
      </c>
      <c r="B372" s="50" t="s">
        <v>127</v>
      </c>
      <c r="C372" s="51" t="s">
        <v>128</v>
      </c>
      <c r="D372" s="52" t="s">
        <v>8</v>
      </c>
      <c r="E372" s="111"/>
      <c r="F372" s="54" t="s">
        <v>17</v>
      </c>
      <c r="G372" s="2" t="s">
        <v>10</v>
      </c>
      <c r="H372" s="37"/>
      <c r="I372" s="55" t="str">
        <f>IF(G372="?","!","OK")</f>
        <v>!</v>
      </c>
      <c r="J372" s="178"/>
    </row>
    <row r="373" spans="1:10" x14ac:dyDescent="0.2">
      <c r="A373" s="150" t="s">
        <v>14</v>
      </c>
      <c r="B373" s="56"/>
      <c r="C373" s="112"/>
      <c r="D373" s="119" t="s">
        <v>8</v>
      </c>
      <c r="E373" s="120"/>
      <c r="F373" s="118"/>
      <c r="G373" s="118"/>
      <c r="H373" s="37"/>
      <c r="I373" s="116"/>
      <c r="J373" s="182"/>
    </row>
    <row r="374" spans="1:10" ht="18" x14ac:dyDescent="0.2">
      <c r="A374" s="149" t="s">
        <v>5</v>
      </c>
      <c r="B374" s="60" t="s">
        <v>129</v>
      </c>
      <c r="C374" s="114" t="s">
        <v>130</v>
      </c>
      <c r="D374" s="15" t="s">
        <v>8</v>
      </c>
      <c r="E374" s="62" t="s">
        <v>8</v>
      </c>
      <c r="F374" s="75"/>
      <c r="G374" s="75"/>
      <c r="H374" s="37"/>
      <c r="I374" s="116"/>
      <c r="J374" s="182"/>
    </row>
    <row r="375" spans="1:10" ht="18" x14ac:dyDescent="0.2">
      <c r="A375" s="149" t="s">
        <v>5</v>
      </c>
      <c r="B375" s="19">
        <f>B370+1</f>
        <v>313</v>
      </c>
      <c r="C375" s="121" t="s">
        <v>420</v>
      </c>
      <c r="D375" s="70" t="s">
        <v>9</v>
      </c>
      <c r="E375" s="93"/>
      <c r="F375" s="229"/>
      <c r="G375" s="230"/>
      <c r="H375" s="37"/>
      <c r="I375" s="33"/>
      <c r="J375" s="176"/>
    </row>
    <row r="376" spans="1:10" ht="38.25" x14ac:dyDescent="0.2">
      <c r="A376" s="149" t="s">
        <v>5</v>
      </c>
      <c r="B376" s="19">
        <f>B375+1</f>
        <v>314</v>
      </c>
      <c r="C376" s="122" t="s">
        <v>571</v>
      </c>
      <c r="D376" s="92" t="s">
        <v>180</v>
      </c>
      <c r="E376" s="85"/>
      <c r="F376" s="20" t="s">
        <v>412</v>
      </c>
      <c r="G376" s="3" t="s">
        <v>10</v>
      </c>
      <c r="H376" s="37"/>
      <c r="I376" s="33"/>
      <c r="J376" s="176"/>
    </row>
    <row r="377" spans="1:10" ht="38.25" x14ac:dyDescent="0.2">
      <c r="A377" s="149" t="s">
        <v>5</v>
      </c>
      <c r="B377" s="19">
        <f t="shared" ref="B377:B384" si="20">B376+1</f>
        <v>315</v>
      </c>
      <c r="C377" s="122" t="s">
        <v>572</v>
      </c>
      <c r="D377" s="92" t="s">
        <v>180</v>
      </c>
      <c r="E377" s="85"/>
      <c r="F377" s="20" t="s">
        <v>413</v>
      </c>
      <c r="G377" s="3" t="s">
        <v>10</v>
      </c>
      <c r="H377" s="37"/>
      <c r="I377" s="33"/>
      <c r="J377" s="176"/>
    </row>
    <row r="378" spans="1:10" ht="38.25" x14ac:dyDescent="0.2">
      <c r="A378" s="149" t="s">
        <v>5</v>
      </c>
      <c r="B378" s="19">
        <f t="shared" si="20"/>
        <v>316</v>
      </c>
      <c r="C378" s="122" t="s">
        <v>573</v>
      </c>
      <c r="D378" s="92" t="s">
        <v>180</v>
      </c>
      <c r="E378" s="85"/>
      <c r="F378" s="20" t="s">
        <v>414</v>
      </c>
      <c r="G378" s="3" t="s">
        <v>10</v>
      </c>
      <c r="H378" s="37"/>
      <c r="I378" s="33"/>
      <c r="J378" s="176"/>
    </row>
    <row r="379" spans="1:10" ht="38.25" x14ac:dyDescent="0.2">
      <c r="A379" s="149" t="s">
        <v>5</v>
      </c>
      <c r="B379" s="19">
        <f t="shared" si="20"/>
        <v>317</v>
      </c>
      <c r="C379" s="122" t="s">
        <v>435</v>
      </c>
      <c r="D379" s="92" t="s">
        <v>180</v>
      </c>
      <c r="E379" s="85"/>
      <c r="F379" s="20" t="s">
        <v>415</v>
      </c>
      <c r="G379" s="3" t="s">
        <v>10</v>
      </c>
      <c r="H379" s="37"/>
      <c r="I379" s="33"/>
      <c r="J379" s="176"/>
    </row>
    <row r="380" spans="1:10" ht="18" x14ac:dyDescent="0.2">
      <c r="A380" s="149" t="s">
        <v>5</v>
      </c>
      <c r="B380" s="19">
        <f t="shared" si="20"/>
        <v>318</v>
      </c>
      <c r="C380" s="122" t="s">
        <v>398</v>
      </c>
      <c r="D380" s="70" t="s">
        <v>9</v>
      </c>
      <c r="E380" s="85"/>
      <c r="F380" s="229"/>
      <c r="G380" s="230"/>
      <c r="H380" s="37"/>
      <c r="I380" s="33"/>
      <c r="J380" s="176"/>
    </row>
    <row r="381" spans="1:10" ht="38.25" x14ac:dyDescent="0.2">
      <c r="A381" s="149" t="s">
        <v>5</v>
      </c>
      <c r="B381" s="19">
        <f t="shared" si="20"/>
        <v>319</v>
      </c>
      <c r="C381" s="122" t="s">
        <v>574</v>
      </c>
      <c r="D381" s="92" t="s">
        <v>180</v>
      </c>
      <c r="E381" s="85"/>
      <c r="F381" s="20" t="s">
        <v>416</v>
      </c>
      <c r="G381" s="3" t="s">
        <v>10</v>
      </c>
      <c r="H381" s="37"/>
      <c r="I381" s="33"/>
      <c r="J381" s="176"/>
    </row>
    <row r="382" spans="1:10" ht="38.25" x14ac:dyDescent="0.2">
      <c r="A382" s="149" t="s">
        <v>5</v>
      </c>
      <c r="B382" s="19">
        <f t="shared" si="20"/>
        <v>320</v>
      </c>
      <c r="C382" s="122" t="s">
        <v>575</v>
      </c>
      <c r="D382" s="92" t="s">
        <v>180</v>
      </c>
      <c r="E382" s="85"/>
      <c r="F382" s="20" t="s">
        <v>417</v>
      </c>
      <c r="G382" s="3" t="s">
        <v>10</v>
      </c>
      <c r="H382" s="37"/>
      <c r="I382" s="33"/>
      <c r="J382" s="176"/>
    </row>
    <row r="383" spans="1:10" ht="38.25" x14ac:dyDescent="0.2">
      <c r="A383" s="149" t="s">
        <v>5</v>
      </c>
      <c r="B383" s="19">
        <f t="shared" si="20"/>
        <v>321</v>
      </c>
      <c r="C383" s="122" t="s">
        <v>576</v>
      </c>
      <c r="D383" s="92" t="s">
        <v>180</v>
      </c>
      <c r="E383" s="85"/>
      <c r="F383" s="20" t="s">
        <v>418</v>
      </c>
      <c r="G383" s="3" t="s">
        <v>10</v>
      </c>
      <c r="H383" s="37"/>
      <c r="I383" s="33"/>
      <c r="J383" s="176"/>
    </row>
    <row r="384" spans="1:10" ht="38.25" x14ac:dyDescent="0.2">
      <c r="A384" s="149" t="s">
        <v>5</v>
      </c>
      <c r="B384" s="19">
        <f t="shared" si="20"/>
        <v>322</v>
      </c>
      <c r="C384" s="122" t="s">
        <v>436</v>
      </c>
      <c r="D384" s="92" t="s">
        <v>180</v>
      </c>
      <c r="E384" s="85"/>
      <c r="F384" s="20" t="s">
        <v>419</v>
      </c>
      <c r="G384" s="3" t="s">
        <v>10</v>
      </c>
      <c r="H384" s="37"/>
      <c r="I384" s="33"/>
      <c r="J384" s="176"/>
    </row>
    <row r="385" spans="1:10" ht="18" x14ac:dyDescent="0.2">
      <c r="A385" s="149" t="s">
        <v>5</v>
      </c>
      <c r="B385" s="19">
        <f t="shared" ref="B385:B408" si="21">B384+1</f>
        <v>323</v>
      </c>
      <c r="C385" s="122" t="s">
        <v>170</v>
      </c>
      <c r="D385" s="70" t="s">
        <v>9</v>
      </c>
      <c r="E385" s="85"/>
      <c r="F385" s="229"/>
      <c r="G385" s="230"/>
      <c r="H385" s="37"/>
      <c r="I385" s="33"/>
      <c r="J385" s="176"/>
    </row>
    <row r="386" spans="1:10" ht="18" x14ac:dyDescent="0.2">
      <c r="A386" s="149" t="s">
        <v>5</v>
      </c>
      <c r="B386" s="19">
        <f t="shared" si="21"/>
        <v>324</v>
      </c>
      <c r="C386" s="122" t="s">
        <v>182</v>
      </c>
      <c r="D386" s="70" t="s">
        <v>9</v>
      </c>
      <c r="E386" s="85"/>
      <c r="F386" s="229"/>
      <c r="G386" s="230"/>
      <c r="H386" s="37"/>
      <c r="I386" s="33"/>
      <c r="J386" s="176"/>
    </row>
    <row r="387" spans="1:10" ht="18" x14ac:dyDescent="0.2">
      <c r="A387" s="149" t="s">
        <v>5</v>
      </c>
      <c r="B387" s="19">
        <f t="shared" si="21"/>
        <v>325</v>
      </c>
      <c r="C387" s="122" t="s">
        <v>183</v>
      </c>
      <c r="D387" s="70" t="s">
        <v>9</v>
      </c>
      <c r="E387" s="85"/>
      <c r="F387" s="229"/>
      <c r="G387" s="230"/>
      <c r="H387" s="37"/>
      <c r="I387" s="33"/>
      <c r="J387" s="176"/>
    </row>
    <row r="388" spans="1:10" ht="25.5" x14ac:dyDescent="0.2">
      <c r="A388" s="149" t="s">
        <v>5</v>
      </c>
      <c r="B388" s="19">
        <f t="shared" si="21"/>
        <v>326</v>
      </c>
      <c r="C388" s="122" t="s">
        <v>437</v>
      </c>
      <c r="D388" s="92" t="s">
        <v>180</v>
      </c>
      <c r="E388" s="85"/>
      <c r="F388" s="20" t="s">
        <v>503</v>
      </c>
      <c r="G388" s="3" t="s">
        <v>10</v>
      </c>
      <c r="H388" s="37"/>
      <c r="I388" s="33"/>
      <c r="J388" s="176"/>
    </row>
    <row r="389" spans="1:10" ht="18" x14ac:dyDescent="0.2">
      <c r="A389" s="149" t="s">
        <v>5</v>
      </c>
      <c r="B389" s="19">
        <f t="shared" si="21"/>
        <v>327</v>
      </c>
      <c r="C389" s="122" t="s">
        <v>184</v>
      </c>
      <c r="D389" s="91" t="s">
        <v>9</v>
      </c>
      <c r="E389" s="85"/>
      <c r="F389" s="229"/>
      <c r="G389" s="230"/>
      <c r="H389" s="37"/>
      <c r="I389" s="33"/>
      <c r="J389" s="176"/>
    </row>
    <row r="390" spans="1:10" ht="25.5" x14ac:dyDescent="0.2">
      <c r="A390" s="149" t="s">
        <v>5</v>
      </c>
      <c r="B390" s="19">
        <f t="shared" si="21"/>
        <v>328</v>
      </c>
      <c r="C390" s="122" t="s">
        <v>438</v>
      </c>
      <c r="D390" s="92" t="s">
        <v>180</v>
      </c>
      <c r="E390" s="85"/>
      <c r="F390" s="20" t="s">
        <v>504</v>
      </c>
      <c r="G390" s="3" t="s">
        <v>10</v>
      </c>
      <c r="H390" s="37"/>
      <c r="I390" s="33"/>
      <c r="J390" s="176"/>
    </row>
    <row r="391" spans="1:10" ht="18" x14ac:dyDescent="0.2">
      <c r="A391" s="149" t="s">
        <v>5</v>
      </c>
      <c r="B391" s="19">
        <f t="shared" si="21"/>
        <v>329</v>
      </c>
      <c r="C391" s="167" t="s">
        <v>484</v>
      </c>
      <c r="D391" s="91" t="s">
        <v>9</v>
      </c>
      <c r="E391" s="85"/>
      <c r="F391" s="229"/>
      <c r="G391" s="230"/>
      <c r="H391" s="37"/>
      <c r="I391" s="33"/>
      <c r="J391" s="176"/>
    </row>
    <row r="392" spans="1:10" ht="25.5" x14ac:dyDescent="0.2">
      <c r="A392" s="149" t="s">
        <v>5</v>
      </c>
      <c r="B392" s="19">
        <f t="shared" si="21"/>
        <v>330</v>
      </c>
      <c r="C392" s="122" t="s">
        <v>485</v>
      </c>
      <c r="D392" s="92" t="s">
        <v>180</v>
      </c>
      <c r="E392" s="85"/>
      <c r="F392" s="20" t="s">
        <v>505</v>
      </c>
      <c r="G392" s="3" t="s">
        <v>10</v>
      </c>
      <c r="H392" s="37"/>
      <c r="I392" s="33"/>
      <c r="J392" s="176"/>
    </row>
    <row r="393" spans="1:10" ht="38.25" x14ac:dyDescent="0.2">
      <c r="A393" s="149" t="s">
        <v>5</v>
      </c>
      <c r="B393" s="19">
        <f t="shared" si="21"/>
        <v>331</v>
      </c>
      <c r="C393" s="122" t="s">
        <v>502</v>
      </c>
      <c r="D393" s="92" t="s">
        <v>180</v>
      </c>
      <c r="E393" s="85"/>
      <c r="F393" s="20" t="s">
        <v>506</v>
      </c>
      <c r="G393" s="3" t="s">
        <v>10</v>
      </c>
      <c r="H393" s="37"/>
      <c r="I393" s="33"/>
      <c r="J393" s="176"/>
    </row>
    <row r="394" spans="1:10" ht="38.25" x14ac:dyDescent="0.2">
      <c r="A394" s="149" t="s">
        <v>5</v>
      </c>
      <c r="B394" s="19">
        <f t="shared" si="21"/>
        <v>332</v>
      </c>
      <c r="C394" s="122" t="s">
        <v>501</v>
      </c>
      <c r="D394" s="92" t="s">
        <v>180</v>
      </c>
      <c r="E394" s="85"/>
      <c r="F394" s="20" t="s">
        <v>507</v>
      </c>
      <c r="G394" s="3" t="s">
        <v>10</v>
      </c>
      <c r="H394" s="37"/>
      <c r="I394" s="33"/>
      <c r="J394" s="176"/>
    </row>
    <row r="395" spans="1:10" ht="25.5" x14ac:dyDescent="0.2">
      <c r="A395" s="149" t="s">
        <v>5</v>
      </c>
      <c r="B395" s="19">
        <f t="shared" si="21"/>
        <v>333</v>
      </c>
      <c r="C395" s="21" t="s">
        <v>486</v>
      </c>
      <c r="D395" s="70" t="s">
        <v>9</v>
      </c>
      <c r="E395" s="85"/>
      <c r="F395" s="229"/>
      <c r="G395" s="230"/>
      <c r="H395" s="37"/>
      <c r="I395" s="33"/>
      <c r="J395" s="176"/>
    </row>
    <row r="396" spans="1:10" ht="38.25" x14ac:dyDescent="0.2">
      <c r="A396" s="149" t="s">
        <v>5</v>
      </c>
      <c r="B396" s="19">
        <f t="shared" si="21"/>
        <v>334</v>
      </c>
      <c r="C396" s="21" t="s">
        <v>487</v>
      </c>
      <c r="D396" s="92" t="s">
        <v>180</v>
      </c>
      <c r="E396" s="85"/>
      <c r="F396" s="20" t="s">
        <v>577</v>
      </c>
      <c r="G396" s="3" t="s">
        <v>10</v>
      </c>
      <c r="H396" s="37"/>
      <c r="I396" s="33"/>
      <c r="J396" s="176"/>
    </row>
    <row r="397" spans="1:10" ht="38.25" x14ac:dyDescent="0.2">
      <c r="A397" s="149" t="s">
        <v>5</v>
      </c>
      <c r="B397" s="19">
        <f t="shared" si="21"/>
        <v>335</v>
      </c>
      <c r="C397" s="21" t="s">
        <v>488</v>
      </c>
      <c r="D397" s="92" t="s">
        <v>180</v>
      </c>
      <c r="E397" s="85"/>
      <c r="F397" s="20" t="s">
        <v>578</v>
      </c>
      <c r="G397" s="3" t="s">
        <v>10</v>
      </c>
      <c r="H397" s="37"/>
      <c r="I397" s="33"/>
      <c r="J397" s="176"/>
    </row>
    <row r="398" spans="1:10" ht="38.25" x14ac:dyDescent="0.2">
      <c r="A398" s="149" t="s">
        <v>5</v>
      </c>
      <c r="B398" s="19">
        <f t="shared" si="21"/>
        <v>336</v>
      </c>
      <c r="C398" s="21" t="s">
        <v>421</v>
      </c>
      <c r="D398" s="92" t="s">
        <v>180</v>
      </c>
      <c r="E398" s="85"/>
      <c r="F398" s="20" t="s">
        <v>579</v>
      </c>
      <c r="G398" s="3" t="s">
        <v>10</v>
      </c>
      <c r="H398" s="37"/>
      <c r="I398" s="33"/>
      <c r="J398" s="176"/>
    </row>
    <row r="399" spans="1:10" ht="18" x14ac:dyDescent="0.2">
      <c r="A399" s="149" t="s">
        <v>5</v>
      </c>
      <c r="B399" s="19">
        <f t="shared" si="21"/>
        <v>337</v>
      </c>
      <c r="C399" s="106" t="s">
        <v>359</v>
      </c>
      <c r="D399" s="70" t="s">
        <v>9</v>
      </c>
      <c r="E399" s="85"/>
      <c r="F399" s="229"/>
      <c r="G399" s="230"/>
      <c r="H399" s="37"/>
      <c r="I399" s="33"/>
      <c r="J399" s="176"/>
    </row>
    <row r="400" spans="1:10" ht="51" x14ac:dyDescent="0.2">
      <c r="A400" s="149" t="s">
        <v>5</v>
      </c>
      <c r="B400" s="19">
        <f t="shared" si="21"/>
        <v>338</v>
      </c>
      <c r="C400" s="106" t="s">
        <v>422</v>
      </c>
      <c r="D400" s="70" t="s">
        <v>9</v>
      </c>
      <c r="E400" s="85"/>
      <c r="F400" s="229"/>
      <c r="G400" s="230"/>
      <c r="H400" s="37"/>
      <c r="I400" s="33"/>
      <c r="J400" s="176"/>
    </row>
    <row r="401" spans="1:10" ht="63.75" customHeight="1" x14ac:dyDescent="0.2">
      <c r="A401" s="149" t="s">
        <v>5</v>
      </c>
      <c r="B401" s="19">
        <f t="shared" si="21"/>
        <v>339</v>
      </c>
      <c r="C401" s="106" t="s">
        <v>489</v>
      </c>
      <c r="D401" s="70" t="s">
        <v>9</v>
      </c>
      <c r="E401" s="85"/>
      <c r="F401" s="229"/>
      <c r="G401" s="230"/>
      <c r="H401" s="37"/>
      <c r="I401" s="33"/>
      <c r="J401" s="176"/>
    </row>
    <row r="402" spans="1:10" ht="76.5" x14ac:dyDescent="0.2">
      <c r="A402" s="149" t="s">
        <v>5</v>
      </c>
      <c r="B402" s="19">
        <f t="shared" ref="B402:B406" si="22">B401+1</f>
        <v>340</v>
      </c>
      <c r="C402" s="122" t="s">
        <v>490</v>
      </c>
      <c r="D402" s="92" t="s">
        <v>180</v>
      </c>
      <c r="E402" s="85"/>
      <c r="F402" s="20" t="s">
        <v>580</v>
      </c>
      <c r="G402" s="3" t="s">
        <v>10</v>
      </c>
      <c r="H402" s="37"/>
      <c r="I402" s="33"/>
      <c r="J402" s="176"/>
    </row>
    <row r="403" spans="1:10" ht="63.75" x14ac:dyDescent="0.2">
      <c r="A403" s="149" t="s">
        <v>5</v>
      </c>
      <c r="B403" s="19">
        <f t="shared" si="22"/>
        <v>341</v>
      </c>
      <c r="C403" s="106" t="s">
        <v>360</v>
      </c>
      <c r="D403" s="70" t="s">
        <v>9</v>
      </c>
      <c r="E403" s="85"/>
      <c r="F403" s="229"/>
      <c r="G403" s="230"/>
      <c r="H403" s="37"/>
      <c r="I403" s="33"/>
      <c r="J403" s="176"/>
    </row>
    <row r="404" spans="1:10" ht="76.5" x14ac:dyDescent="0.2">
      <c r="A404" s="149" t="s">
        <v>5</v>
      </c>
      <c r="B404" s="19">
        <f t="shared" si="22"/>
        <v>342</v>
      </c>
      <c r="C404" s="21" t="s">
        <v>425</v>
      </c>
      <c r="D404" s="92" t="s">
        <v>180</v>
      </c>
      <c r="E404" s="85"/>
      <c r="F404" s="20" t="s">
        <v>581</v>
      </c>
      <c r="G404" s="3" t="s">
        <v>10</v>
      </c>
      <c r="H404" s="37"/>
      <c r="I404" s="33"/>
      <c r="J404" s="176"/>
    </row>
    <row r="405" spans="1:10" ht="38.25" x14ac:dyDescent="0.2">
      <c r="A405" s="149" t="s">
        <v>5</v>
      </c>
      <c r="B405" s="19">
        <f t="shared" si="22"/>
        <v>343</v>
      </c>
      <c r="C405" s="106" t="s">
        <v>361</v>
      </c>
      <c r="D405" s="70" t="s">
        <v>9</v>
      </c>
      <c r="E405" s="85"/>
      <c r="F405" s="229"/>
      <c r="G405" s="230"/>
      <c r="H405" s="37"/>
      <c r="I405" s="33"/>
      <c r="J405" s="176"/>
    </row>
    <row r="406" spans="1:10" ht="51" x14ac:dyDescent="0.2">
      <c r="A406" s="149" t="s">
        <v>5</v>
      </c>
      <c r="B406" s="19">
        <f t="shared" si="22"/>
        <v>344</v>
      </c>
      <c r="C406" s="21" t="s">
        <v>426</v>
      </c>
      <c r="D406" s="92" t="s">
        <v>180</v>
      </c>
      <c r="E406" s="85"/>
      <c r="F406" s="20" t="s">
        <v>582</v>
      </c>
      <c r="G406" s="3" t="s">
        <v>10</v>
      </c>
      <c r="H406" s="37"/>
      <c r="I406" s="33"/>
      <c r="J406" s="176"/>
    </row>
    <row r="407" spans="1:10" ht="51" x14ac:dyDescent="0.2">
      <c r="A407" s="149" t="s">
        <v>5</v>
      </c>
      <c r="B407" s="19">
        <f t="shared" si="21"/>
        <v>345</v>
      </c>
      <c r="C407" s="173" t="s">
        <v>362</v>
      </c>
      <c r="D407" s="70" t="s">
        <v>9</v>
      </c>
      <c r="E407" s="85"/>
      <c r="F407" s="229"/>
      <c r="G407" s="230"/>
      <c r="H407" s="37"/>
      <c r="I407" s="33"/>
      <c r="J407" s="176"/>
    </row>
    <row r="408" spans="1:10" ht="25.5" x14ac:dyDescent="0.2">
      <c r="A408" s="149" t="s">
        <v>5</v>
      </c>
      <c r="B408" s="19">
        <f t="shared" si="21"/>
        <v>346</v>
      </c>
      <c r="C408" s="106" t="s">
        <v>131</v>
      </c>
      <c r="D408" s="70" t="s">
        <v>9</v>
      </c>
      <c r="E408" s="85"/>
      <c r="F408" s="229"/>
      <c r="G408" s="230"/>
      <c r="H408" s="37"/>
      <c r="I408" s="33"/>
      <c r="J408" s="176"/>
    </row>
    <row r="409" spans="1:10" ht="102" x14ac:dyDescent="0.2">
      <c r="A409" s="149" t="s">
        <v>5</v>
      </c>
      <c r="B409" s="19">
        <f>B408+1</f>
        <v>347</v>
      </c>
      <c r="C409" s="196" t="s">
        <v>399</v>
      </c>
      <c r="D409" s="70" t="s">
        <v>9</v>
      </c>
      <c r="E409" s="85"/>
      <c r="F409" s="229"/>
      <c r="G409" s="230"/>
      <c r="H409" s="37"/>
      <c r="I409" s="33"/>
      <c r="J409" s="176"/>
    </row>
    <row r="410" spans="1:10" ht="13.5" thickBot="1" x14ac:dyDescent="0.25">
      <c r="A410" s="150" t="s">
        <v>14</v>
      </c>
      <c r="B410" s="45"/>
      <c r="C410" s="46"/>
      <c r="D410" s="117" t="s">
        <v>8</v>
      </c>
      <c r="E410" s="94"/>
      <c r="F410" s="118"/>
      <c r="G410" s="118"/>
      <c r="H410" s="37"/>
      <c r="I410" s="116"/>
      <c r="J410" s="182"/>
    </row>
    <row r="411" spans="1:10" ht="39" thickBot="1" x14ac:dyDescent="0.25">
      <c r="A411" s="149" t="s">
        <v>5</v>
      </c>
      <c r="B411" s="50" t="s">
        <v>132</v>
      </c>
      <c r="C411" s="51" t="s">
        <v>133</v>
      </c>
      <c r="D411" s="52" t="s">
        <v>8</v>
      </c>
      <c r="E411" s="111"/>
      <c r="F411" s="54" t="s">
        <v>17</v>
      </c>
      <c r="G411" s="2" t="s">
        <v>10</v>
      </c>
      <c r="H411" s="37"/>
      <c r="I411" s="55" t="str">
        <f>IF(G411="?","!","OK")</f>
        <v>!</v>
      </c>
      <c r="J411" s="178"/>
    </row>
    <row r="412" spans="1:10" x14ac:dyDescent="0.2">
      <c r="A412" s="150" t="s">
        <v>14</v>
      </c>
      <c r="B412" s="56"/>
      <c r="C412" s="56"/>
      <c r="D412" s="119" t="s">
        <v>8</v>
      </c>
      <c r="E412" s="120"/>
      <c r="F412" s="118"/>
      <c r="G412" s="118"/>
      <c r="H412" s="37"/>
      <c r="I412" s="116"/>
      <c r="J412" s="182"/>
    </row>
    <row r="413" spans="1:10" ht="18" x14ac:dyDescent="0.2">
      <c r="A413" s="149" t="s">
        <v>5</v>
      </c>
      <c r="B413" s="60" t="s">
        <v>134</v>
      </c>
      <c r="C413" s="114" t="s">
        <v>135</v>
      </c>
      <c r="D413" s="62" t="s">
        <v>8</v>
      </c>
      <c r="E413" s="62" t="s">
        <v>8</v>
      </c>
      <c r="F413" s="37"/>
      <c r="G413" s="37"/>
      <c r="H413" s="37"/>
      <c r="I413" s="116"/>
      <c r="J413" s="182"/>
    </row>
    <row r="414" spans="1:10" ht="15.75" x14ac:dyDescent="0.2">
      <c r="A414" s="151" t="s">
        <v>20</v>
      </c>
      <c r="B414" s="73" t="s">
        <v>136</v>
      </c>
      <c r="C414" s="65" t="s">
        <v>107</v>
      </c>
      <c r="D414" s="74" t="s">
        <v>8</v>
      </c>
      <c r="E414" s="67"/>
      <c r="F414" s="75"/>
      <c r="G414" s="75"/>
      <c r="H414" s="37"/>
      <c r="I414" s="116"/>
      <c r="J414" s="182"/>
    </row>
    <row r="415" spans="1:10" ht="76.5" x14ac:dyDescent="0.2">
      <c r="A415" s="149" t="s">
        <v>5</v>
      </c>
      <c r="B415" s="19">
        <f>B409+1</f>
        <v>348</v>
      </c>
      <c r="C415" s="106" t="s">
        <v>491</v>
      </c>
      <c r="D415" s="70" t="s">
        <v>9</v>
      </c>
      <c r="E415" s="85"/>
      <c r="F415" s="229"/>
      <c r="G415" s="230"/>
      <c r="H415" s="37"/>
      <c r="I415" s="116"/>
      <c r="J415" s="182"/>
    </row>
    <row r="416" spans="1:10" ht="38.25" x14ac:dyDescent="0.2">
      <c r="A416" s="149" t="s">
        <v>5</v>
      </c>
      <c r="B416" s="19">
        <f t="shared" ref="B416:B422" si="23">B415+1</f>
        <v>349</v>
      </c>
      <c r="C416" s="106" t="s">
        <v>137</v>
      </c>
      <c r="D416" s="70" t="s">
        <v>9</v>
      </c>
      <c r="E416" s="85"/>
      <c r="F416" s="229"/>
      <c r="G416" s="230"/>
      <c r="H416" s="37"/>
      <c r="I416" s="116"/>
      <c r="J416" s="182"/>
    </row>
    <row r="417" spans="1:10" ht="25.5" x14ac:dyDescent="0.2">
      <c r="A417" s="149" t="s">
        <v>5</v>
      </c>
      <c r="B417" s="19">
        <f t="shared" si="23"/>
        <v>350</v>
      </c>
      <c r="C417" s="215" t="s">
        <v>138</v>
      </c>
      <c r="D417" s="70" t="s">
        <v>9</v>
      </c>
      <c r="E417" s="85"/>
      <c r="F417" s="229"/>
      <c r="G417" s="230"/>
      <c r="H417" s="37"/>
      <c r="I417" s="116"/>
      <c r="J417" s="182"/>
    </row>
    <row r="418" spans="1:10" ht="25.5" x14ac:dyDescent="0.2">
      <c r="A418" s="149" t="s">
        <v>5</v>
      </c>
      <c r="B418" s="19">
        <f t="shared" si="23"/>
        <v>351</v>
      </c>
      <c r="C418" s="215" t="s">
        <v>139</v>
      </c>
      <c r="D418" s="70" t="s">
        <v>9</v>
      </c>
      <c r="E418" s="85"/>
      <c r="F418" s="229"/>
      <c r="G418" s="230"/>
      <c r="H418" s="37"/>
      <c r="I418" s="116"/>
      <c r="J418" s="182"/>
    </row>
    <row r="419" spans="1:10" ht="51" x14ac:dyDescent="0.2">
      <c r="A419" s="149" t="s">
        <v>5</v>
      </c>
      <c r="B419" s="19">
        <f t="shared" si="23"/>
        <v>352</v>
      </c>
      <c r="C419" s="106" t="s">
        <v>140</v>
      </c>
      <c r="D419" s="70" t="s">
        <v>9</v>
      </c>
      <c r="E419" s="85"/>
      <c r="F419" s="229"/>
      <c r="G419" s="230"/>
      <c r="H419" s="37"/>
      <c r="I419" s="116"/>
      <c r="J419" s="182"/>
    </row>
    <row r="420" spans="1:10" ht="51" x14ac:dyDescent="0.2">
      <c r="A420" s="149" t="s">
        <v>5</v>
      </c>
      <c r="B420" s="19">
        <f t="shared" si="23"/>
        <v>353</v>
      </c>
      <c r="C420" s="106" t="s">
        <v>363</v>
      </c>
      <c r="D420" s="70" t="s">
        <v>9</v>
      </c>
      <c r="E420" s="85"/>
      <c r="F420" s="229"/>
      <c r="G420" s="230"/>
      <c r="H420" s="37"/>
      <c r="I420" s="116"/>
      <c r="J420" s="182"/>
    </row>
    <row r="421" spans="1:10" ht="38.25" x14ac:dyDescent="0.2">
      <c r="A421" s="149" t="s">
        <v>5</v>
      </c>
      <c r="B421" s="19">
        <f t="shared" si="23"/>
        <v>354</v>
      </c>
      <c r="C421" s="200" t="s">
        <v>364</v>
      </c>
      <c r="D421" s="70" t="s">
        <v>9</v>
      </c>
      <c r="E421" s="85"/>
      <c r="F421" s="229"/>
      <c r="G421" s="230"/>
      <c r="H421" s="37"/>
      <c r="I421" s="116"/>
      <c r="J421" s="182"/>
    </row>
    <row r="422" spans="1:10" ht="38.25" x14ac:dyDescent="0.2">
      <c r="A422" s="149" t="s">
        <v>5</v>
      </c>
      <c r="B422" s="19">
        <f t="shared" si="23"/>
        <v>355</v>
      </c>
      <c r="C422" s="106" t="s">
        <v>365</v>
      </c>
      <c r="D422" s="70" t="s">
        <v>9</v>
      </c>
      <c r="E422" s="85"/>
      <c r="F422" s="229"/>
      <c r="G422" s="230"/>
      <c r="H422" s="37"/>
      <c r="I422" s="116"/>
      <c r="J422" s="182"/>
    </row>
    <row r="423" spans="1:10" ht="51" x14ac:dyDescent="0.2">
      <c r="A423" s="149" t="s">
        <v>5</v>
      </c>
      <c r="B423" s="19">
        <f t="shared" ref="B423:B428" si="24">B422+1</f>
        <v>356</v>
      </c>
      <c r="C423" s="201" t="s">
        <v>492</v>
      </c>
      <c r="D423" s="40" t="s">
        <v>9</v>
      </c>
      <c r="E423" s="85"/>
      <c r="F423" s="229"/>
      <c r="G423" s="230"/>
      <c r="H423" s="37"/>
      <c r="I423" s="116"/>
      <c r="J423" s="182"/>
    </row>
    <row r="424" spans="1:10" ht="38.25" x14ac:dyDescent="0.2">
      <c r="A424" s="149" t="s">
        <v>5</v>
      </c>
      <c r="B424" s="19">
        <f t="shared" si="24"/>
        <v>357</v>
      </c>
      <c r="C424" s="202" t="s">
        <v>366</v>
      </c>
      <c r="D424" s="40" t="s">
        <v>9</v>
      </c>
      <c r="E424" s="85"/>
      <c r="F424" s="229"/>
      <c r="G424" s="230"/>
      <c r="H424" s="37"/>
      <c r="I424" s="116"/>
      <c r="J424" s="182"/>
    </row>
    <row r="425" spans="1:10" ht="25.5" x14ac:dyDescent="0.2">
      <c r="A425" s="149" t="s">
        <v>5</v>
      </c>
      <c r="B425" s="19">
        <f t="shared" si="24"/>
        <v>358</v>
      </c>
      <c r="C425" s="203" t="s">
        <v>367</v>
      </c>
      <c r="D425" s="40" t="s">
        <v>9</v>
      </c>
      <c r="E425" s="85"/>
      <c r="F425" s="229"/>
      <c r="G425" s="230"/>
      <c r="H425" s="37"/>
      <c r="I425" s="116"/>
      <c r="J425" s="182"/>
    </row>
    <row r="426" spans="1:10" ht="18" x14ac:dyDescent="0.2">
      <c r="A426" s="149" t="s">
        <v>5</v>
      </c>
      <c r="B426" s="19">
        <f t="shared" si="24"/>
        <v>359</v>
      </c>
      <c r="C426" s="215" t="s">
        <v>368</v>
      </c>
      <c r="D426" s="40" t="s">
        <v>9</v>
      </c>
      <c r="E426" s="85"/>
      <c r="F426" s="229"/>
      <c r="G426" s="230"/>
      <c r="H426" s="37"/>
      <c r="I426" s="116"/>
      <c r="J426" s="182"/>
    </row>
    <row r="427" spans="1:10" ht="38.25" x14ac:dyDescent="0.2">
      <c r="A427" s="149" t="s">
        <v>5</v>
      </c>
      <c r="B427" s="19">
        <f t="shared" si="24"/>
        <v>360</v>
      </c>
      <c r="C427" s="123" t="s">
        <v>369</v>
      </c>
      <c r="D427" s="40" t="s">
        <v>9</v>
      </c>
      <c r="E427" s="85"/>
      <c r="F427" s="229"/>
      <c r="G427" s="230"/>
      <c r="H427" s="37"/>
      <c r="I427" s="116"/>
      <c r="J427" s="182"/>
    </row>
    <row r="428" spans="1:10" ht="38.25" x14ac:dyDescent="0.2">
      <c r="A428" s="149" t="s">
        <v>5</v>
      </c>
      <c r="B428" s="19">
        <f t="shared" si="24"/>
        <v>361</v>
      </c>
      <c r="C428" s="123" t="s">
        <v>370</v>
      </c>
      <c r="D428" s="70" t="s">
        <v>9</v>
      </c>
      <c r="E428" s="85"/>
      <c r="F428" s="229"/>
      <c r="G428" s="230"/>
      <c r="H428" s="37"/>
      <c r="I428" s="116"/>
      <c r="J428" s="182"/>
    </row>
    <row r="429" spans="1:10" ht="38.25" x14ac:dyDescent="0.2">
      <c r="A429" s="149" t="s">
        <v>5</v>
      </c>
      <c r="B429" s="19">
        <f t="shared" ref="B429:B433" si="25">B428+1</f>
        <v>362</v>
      </c>
      <c r="C429" s="104" t="s">
        <v>141</v>
      </c>
      <c r="D429" s="70" t="s">
        <v>9</v>
      </c>
      <c r="E429" s="85"/>
      <c r="F429" s="229"/>
      <c r="G429" s="230"/>
      <c r="H429" s="37"/>
      <c r="I429" s="116"/>
      <c r="J429" s="182"/>
    </row>
    <row r="430" spans="1:10" ht="51" x14ac:dyDescent="0.2">
      <c r="A430" s="149" t="s">
        <v>5</v>
      </c>
      <c r="B430" s="19">
        <f t="shared" si="25"/>
        <v>363</v>
      </c>
      <c r="C430" s="76" t="s">
        <v>371</v>
      </c>
      <c r="D430" s="107" t="s">
        <v>180</v>
      </c>
      <c r="E430" s="85"/>
      <c r="F430" s="20" t="s">
        <v>583</v>
      </c>
      <c r="G430" s="3" t="s">
        <v>10</v>
      </c>
      <c r="H430" s="37"/>
      <c r="I430" s="116"/>
      <c r="J430" s="182"/>
    </row>
    <row r="431" spans="1:10" ht="38.25" x14ac:dyDescent="0.2">
      <c r="A431" s="261" t="s">
        <v>5</v>
      </c>
      <c r="B431" s="262">
        <f t="shared" si="25"/>
        <v>364</v>
      </c>
      <c r="C431" s="263" t="s">
        <v>600</v>
      </c>
      <c r="D431" s="264" t="s">
        <v>180</v>
      </c>
      <c r="E431" s="265"/>
      <c r="F431" s="266" t="s">
        <v>601</v>
      </c>
      <c r="G431" s="267" t="s">
        <v>10</v>
      </c>
      <c r="H431" s="268"/>
      <c r="I431" s="269"/>
      <c r="J431" s="182"/>
    </row>
    <row r="432" spans="1:10" ht="26.25" thickBot="1" x14ac:dyDescent="0.25">
      <c r="A432" s="149" t="s">
        <v>5</v>
      </c>
      <c r="B432" s="262">
        <f t="shared" si="25"/>
        <v>365</v>
      </c>
      <c r="C432" s="104" t="s">
        <v>372</v>
      </c>
      <c r="D432" s="70" t="s">
        <v>9</v>
      </c>
      <c r="E432" s="85"/>
      <c r="F432" s="229"/>
      <c r="G432" s="230"/>
      <c r="H432" s="37"/>
      <c r="I432" s="116"/>
      <c r="J432" s="182"/>
    </row>
    <row r="433" spans="1:10" ht="102.75" thickBot="1" x14ac:dyDescent="0.25">
      <c r="A433" s="149" t="s">
        <v>5</v>
      </c>
      <c r="B433" s="19">
        <f t="shared" si="25"/>
        <v>366</v>
      </c>
      <c r="C433" s="104" t="s">
        <v>536</v>
      </c>
      <c r="D433" s="70" t="s">
        <v>40</v>
      </c>
      <c r="E433" s="102">
        <v>100</v>
      </c>
      <c r="F433" s="20" t="s">
        <v>520</v>
      </c>
      <c r="G433" s="1"/>
      <c r="H433" s="37"/>
      <c r="I433" s="34">
        <f>IF($G433="?",0,IF($G433&gt;1,$E433,IF($G433=1,$E433/2,0)))</f>
        <v>0</v>
      </c>
      <c r="J433" s="176"/>
    </row>
    <row r="434" spans="1:10" ht="13.5" thickBot="1" x14ac:dyDescent="0.25">
      <c r="A434" s="150" t="s">
        <v>14</v>
      </c>
      <c r="B434" s="45"/>
      <c r="C434" s="46"/>
      <c r="D434" s="117" t="s">
        <v>8</v>
      </c>
      <c r="E434" s="94"/>
      <c r="F434" s="118"/>
      <c r="G434" s="118"/>
      <c r="H434" s="37"/>
      <c r="I434" s="95"/>
      <c r="J434" s="179"/>
    </row>
    <row r="435" spans="1:10" ht="39" thickBot="1" x14ac:dyDescent="0.25">
      <c r="A435" s="149" t="s">
        <v>5</v>
      </c>
      <c r="B435" s="50" t="s">
        <v>142</v>
      </c>
      <c r="C435" s="51" t="s">
        <v>143</v>
      </c>
      <c r="D435" s="52" t="s">
        <v>8</v>
      </c>
      <c r="E435" s="124"/>
      <c r="F435" s="54" t="s">
        <v>17</v>
      </c>
      <c r="G435" s="2" t="s">
        <v>10</v>
      </c>
      <c r="H435" s="37"/>
      <c r="I435" s="55" t="str">
        <f>IF(G435="?","!","OK")</f>
        <v>!</v>
      </c>
      <c r="J435" s="178"/>
    </row>
    <row r="436" spans="1:10" x14ac:dyDescent="0.2">
      <c r="A436" s="150" t="s">
        <v>14</v>
      </c>
      <c r="B436" s="56"/>
      <c r="C436" s="112"/>
      <c r="D436" s="119" t="s">
        <v>8</v>
      </c>
      <c r="E436" s="120"/>
      <c r="F436" s="118"/>
      <c r="G436" s="118"/>
      <c r="H436" s="37"/>
      <c r="I436" s="95"/>
      <c r="J436" s="179"/>
    </row>
    <row r="437" spans="1:10" ht="18" x14ac:dyDescent="0.2">
      <c r="A437" s="149" t="s">
        <v>5</v>
      </c>
      <c r="B437" s="60" t="s">
        <v>144</v>
      </c>
      <c r="C437" s="114" t="s">
        <v>145</v>
      </c>
      <c r="D437" s="62" t="s">
        <v>8</v>
      </c>
      <c r="E437" s="62" t="s">
        <v>8</v>
      </c>
      <c r="F437" s="37"/>
      <c r="G437" s="37"/>
      <c r="H437" s="37"/>
      <c r="I437" s="33"/>
      <c r="J437" s="176"/>
    </row>
    <row r="438" spans="1:10" ht="15.75" x14ac:dyDescent="0.2">
      <c r="A438" s="151" t="s">
        <v>20</v>
      </c>
      <c r="B438" s="73" t="s">
        <v>146</v>
      </c>
      <c r="C438" s="65" t="s">
        <v>147</v>
      </c>
      <c r="D438" s="74" t="s">
        <v>8</v>
      </c>
      <c r="E438" s="125"/>
      <c r="F438" s="75"/>
      <c r="G438" s="75"/>
      <c r="H438" s="37"/>
      <c r="I438" s="33"/>
      <c r="J438" s="176"/>
    </row>
    <row r="439" spans="1:10" ht="63.75" x14ac:dyDescent="0.2">
      <c r="A439" s="149" t="s">
        <v>5</v>
      </c>
      <c r="B439" s="19">
        <f>B433+1</f>
        <v>367</v>
      </c>
      <c r="C439" s="21" t="s">
        <v>584</v>
      </c>
      <c r="D439" s="70" t="s">
        <v>9</v>
      </c>
      <c r="E439" s="126"/>
      <c r="F439" s="229"/>
      <c r="G439" s="230"/>
      <c r="H439" s="37"/>
      <c r="I439" s="33"/>
      <c r="J439" s="176"/>
    </row>
    <row r="440" spans="1:10" ht="89.25" x14ac:dyDescent="0.2">
      <c r="A440" s="149" t="s">
        <v>5</v>
      </c>
      <c r="B440" s="19">
        <f t="shared" ref="B440:B446" si="26">B439+1</f>
        <v>368</v>
      </c>
      <c r="C440" s="21" t="s">
        <v>585</v>
      </c>
      <c r="D440" s="70" t="s">
        <v>9</v>
      </c>
      <c r="E440" s="126"/>
      <c r="F440" s="229"/>
      <c r="G440" s="230"/>
      <c r="H440" s="37"/>
      <c r="I440" s="33"/>
      <c r="J440" s="176"/>
    </row>
    <row r="441" spans="1:10" ht="127.5" x14ac:dyDescent="0.2">
      <c r="A441" s="149" t="s">
        <v>5</v>
      </c>
      <c r="B441" s="19">
        <f t="shared" si="26"/>
        <v>369</v>
      </c>
      <c r="C441" s="21" t="s">
        <v>446</v>
      </c>
      <c r="D441" s="70" t="s">
        <v>9</v>
      </c>
      <c r="E441" s="126"/>
      <c r="F441" s="229"/>
      <c r="G441" s="230"/>
      <c r="H441" s="37"/>
      <c r="I441" s="33"/>
      <c r="J441" s="176"/>
    </row>
    <row r="442" spans="1:10" ht="63.75" x14ac:dyDescent="0.2">
      <c r="A442" s="149" t="s">
        <v>5</v>
      </c>
      <c r="B442" s="19">
        <f t="shared" si="26"/>
        <v>370</v>
      </c>
      <c r="C442" s="173" t="s">
        <v>586</v>
      </c>
      <c r="D442" s="70" t="s">
        <v>9</v>
      </c>
      <c r="E442" s="126"/>
      <c r="F442" s="229"/>
      <c r="G442" s="230"/>
      <c r="H442" s="37"/>
      <c r="I442" s="33"/>
      <c r="J442" s="176"/>
    </row>
    <row r="443" spans="1:10" ht="25.5" x14ac:dyDescent="0.2">
      <c r="A443" s="149" t="s">
        <v>5</v>
      </c>
      <c r="B443" s="19">
        <f t="shared" si="26"/>
        <v>371</v>
      </c>
      <c r="C443" s="173" t="s">
        <v>533</v>
      </c>
      <c r="D443" s="91" t="s">
        <v>22</v>
      </c>
      <c r="E443" s="126"/>
      <c r="F443" s="229"/>
      <c r="G443" s="230"/>
      <c r="H443" s="37"/>
      <c r="I443" s="33"/>
      <c r="J443" s="176"/>
    </row>
    <row r="444" spans="1:10" ht="127.5" x14ac:dyDescent="0.2">
      <c r="A444" s="149" t="s">
        <v>5</v>
      </c>
      <c r="B444" s="19">
        <f t="shared" si="26"/>
        <v>372</v>
      </c>
      <c r="C444" s="21" t="s">
        <v>447</v>
      </c>
      <c r="D444" s="70" t="s">
        <v>9</v>
      </c>
      <c r="E444" s="126"/>
      <c r="F444" s="229"/>
      <c r="G444" s="230"/>
      <c r="H444" s="37"/>
      <c r="I444" s="33"/>
      <c r="J444" s="176"/>
    </row>
    <row r="445" spans="1:10" ht="63.75" x14ac:dyDescent="0.2">
      <c r="A445" s="149" t="s">
        <v>5</v>
      </c>
      <c r="B445" s="19">
        <f t="shared" si="26"/>
        <v>373</v>
      </c>
      <c r="C445" s="173" t="s">
        <v>587</v>
      </c>
      <c r="D445" s="91" t="s">
        <v>22</v>
      </c>
      <c r="E445" s="126"/>
      <c r="F445" s="229"/>
      <c r="G445" s="230"/>
      <c r="H445" s="37"/>
      <c r="I445" s="33"/>
      <c r="J445" s="176"/>
    </row>
    <row r="446" spans="1:10" ht="63.75" x14ac:dyDescent="0.2">
      <c r="A446" s="149" t="s">
        <v>5</v>
      </c>
      <c r="B446" s="19">
        <f t="shared" si="26"/>
        <v>374</v>
      </c>
      <c r="C446" s="21" t="s">
        <v>448</v>
      </c>
      <c r="D446" s="70" t="s">
        <v>9</v>
      </c>
      <c r="E446" s="126"/>
      <c r="F446" s="229"/>
      <c r="G446" s="230"/>
      <c r="H446" s="37"/>
      <c r="I446" s="33"/>
      <c r="J446" s="176"/>
    </row>
    <row r="447" spans="1:10" ht="63.75" x14ac:dyDescent="0.2">
      <c r="A447" s="149" t="s">
        <v>5</v>
      </c>
      <c r="B447" s="19">
        <f t="shared" ref="B447:B450" si="27">B446+1</f>
        <v>375</v>
      </c>
      <c r="C447" s="21" t="s">
        <v>449</v>
      </c>
      <c r="D447" s="70" t="s">
        <v>9</v>
      </c>
      <c r="E447" s="126"/>
      <c r="F447" s="229"/>
      <c r="G447" s="230"/>
      <c r="H447" s="37"/>
      <c r="I447" s="33"/>
      <c r="J447" s="176"/>
    </row>
    <row r="448" spans="1:10" ht="76.5" x14ac:dyDescent="0.2">
      <c r="A448" s="149" t="s">
        <v>5</v>
      </c>
      <c r="B448" s="19">
        <f t="shared" si="27"/>
        <v>376</v>
      </c>
      <c r="C448" s="21" t="s">
        <v>192</v>
      </c>
      <c r="D448" s="70" t="s">
        <v>9</v>
      </c>
      <c r="E448" s="126"/>
      <c r="F448" s="229"/>
      <c r="G448" s="230"/>
      <c r="H448" s="37"/>
      <c r="I448" s="33"/>
      <c r="J448" s="176"/>
    </row>
    <row r="449" spans="1:10" ht="63.75" x14ac:dyDescent="0.2">
      <c r="A449" s="149" t="s">
        <v>5</v>
      </c>
      <c r="B449" s="19">
        <f t="shared" si="27"/>
        <v>377</v>
      </c>
      <c r="C449" s="29" t="s">
        <v>450</v>
      </c>
      <c r="D449" s="70" t="s">
        <v>9</v>
      </c>
      <c r="E449" s="126"/>
      <c r="F449" s="229"/>
      <c r="G449" s="230"/>
      <c r="H449" s="37"/>
      <c r="I449" s="33"/>
      <c r="J449" s="176"/>
    </row>
    <row r="450" spans="1:10" ht="89.25" x14ac:dyDescent="0.2">
      <c r="A450" s="149" t="s">
        <v>5</v>
      </c>
      <c r="B450" s="19">
        <f t="shared" si="27"/>
        <v>378</v>
      </c>
      <c r="C450" s="76" t="s">
        <v>493</v>
      </c>
      <c r="D450" s="70" t="s">
        <v>9</v>
      </c>
      <c r="E450" s="126"/>
      <c r="F450" s="229"/>
      <c r="G450" s="230"/>
      <c r="H450" s="37"/>
      <c r="I450" s="33"/>
      <c r="J450" s="176"/>
    </row>
    <row r="451" spans="1:10" ht="15.75" x14ac:dyDescent="0.2">
      <c r="A451" s="151" t="s">
        <v>20</v>
      </c>
      <c r="B451" s="127" t="s">
        <v>148</v>
      </c>
      <c r="C451" s="128" t="s">
        <v>149</v>
      </c>
      <c r="D451" s="15" t="s">
        <v>8</v>
      </c>
      <c r="E451" s="85"/>
      <c r="F451" s="75"/>
      <c r="G451" s="75"/>
      <c r="H451" s="37"/>
      <c r="I451" s="33"/>
      <c r="J451" s="176"/>
    </row>
    <row r="452" spans="1:10" ht="25.5" x14ac:dyDescent="0.2">
      <c r="A452" s="149" t="s">
        <v>5</v>
      </c>
      <c r="B452" s="19">
        <f>B450+1</f>
        <v>379</v>
      </c>
      <c r="C452" s="106" t="s">
        <v>374</v>
      </c>
      <c r="D452" s="70" t="s">
        <v>9</v>
      </c>
      <c r="E452" s="157"/>
      <c r="F452" s="229"/>
      <c r="G452" s="230"/>
      <c r="H452" s="37"/>
      <c r="I452" s="33"/>
      <c r="J452" s="176"/>
    </row>
    <row r="453" spans="1:10" ht="39" thickBot="1" x14ac:dyDescent="0.25">
      <c r="A453" s="149" t="s">
        <v>5</v>
      </c>
      <c r="B453" s="214">
        <f>B452+1</f>
        <v>380</v>
      </c>
      <c r="C453" s="31" t="s">
        <v>401</v>
      </c>
      <c r="D453" s="70" t="s">
        <v>9</v>
      </c>
      <c r="E453" s="219"/>
      <c r="F453" s="32" t="s">
        <v>547</v>
      </c>
      <c r="G453" s="1" t="s">
        <v>10</v>
      </c>
      <c r="H453" s="37"/>
      <c r="I453" s="33"/>
      <c r="J453" s="176"/>
    </row>
    <row r="454" spans="1:10" ht="51.75" thickBot="1" x14ac:dyDescent="0.25">
      <c r="A454" s="149" t="s">
        <v>5</v>
      </c>
      <c r="B454" s="214">
        <f t="shared" ref="B454:B455" si="28">B453+1</f>
        <v>381</v>
      </c>
      <c r="C454" s="122" t="s">
        <v>521</v>
      </c>
      <c r="D454" s="216" t="s">
        <v>40</v>
      </c>
      <c r="E454" s="217">
        <v>50</v>
      </c>
      <c r="F454" s="129" t="s">
        <v>41</v>
      </c>
      <c r="G454" s="1" t="s">
        <v>10</v>
      </c>
      <c r="H454" s="37"/>
      <c r="I454" s="34">
        <f>IF(G454="Ja",E454,0)</f>
        <v>0</v>
      </c>
      <c r="J454" s="176"/>
    </row>
    <row r="455" spans="1:10" ht="39" thickBot="1" x14ac:dyDescent="0.25">
      <c r="A455" s="149" t="s">
        <v>5</v>
      </c>
      <c r="B455" s="248">
        <f t="shared" si="28"/>
        <v>382</v>
      </c>
      <c r="C455" s="249" t="s">
        <v>373</v>
      </c>
      <c r="D455" s="250" t="s">
        <v>40</v>
      </c>
      <c r="E455" s="251">
        <v>100</v>
      </c>
      <c r="F455" s="129" t="s">
        <v>549</v>
      </c>
      <c r="G455" s="24"/>
      <c r="H455" s="37"/>
      <c r="I455" s="34">
        <f>IF($G455&lt;1,0,IF($G455=1,30,IF($G455=2,60,E455)))</f>
        <v>0</v>
      </c>
      <c r="J455" s="176"/>
    </row>
    <row r="456" spans="1:10" ht="38.25" x14ac:dyDescent="0.2">
      <c r="A456" s="149" t="s">
        <v>5</v>
      </c>
      <c r="B456" s="248"/>
      <c r="C456" s="249"/>
      <c r="D456" s="250"/>
      <c r="E456" s="251"/>
      <c r="F456" s="129" t="s">
        <v>548</v>
      </c>
      <c r="G456" s="1" t="s">
        <v>10</v>
      </c>
      <c r="I456" s="33"/>
      <c r="J456" s="176"/>
    </row>
    <row r="457" spans="1:10" ht="16.5" thickBot="1" x14ac:dyDescent="0.25">
      <c r="A457" s="151" t="s">
        <v>20</v>
      </c>
      <c r="B457" s="84" t="s">
        <v>150</v>
      </c>
      <c r="C457" s="77" t="s">
        <v>151</v>
      </c>
      <c r="D457" s="74" t="s">
        <v>8</v>
      </c>
      <c r="E457" s="67"/>
      <c r="F457" s="75"/>
      <c r="G457" s="75"/>
      <c r="H457" s="37"/>
      <c r="I457" s="33"/>
      <c r="J457" s="176"/>
    </row>
    <row r="458" spans="1:10" ht="39" thickBot="1" x14ac:dyDescent="0.25">
      <c r="A458" s="149" t="s">
        <v>5</v>
      </c>
      <c r="B458" s="19">
        <f>B455+1</f>
        <v>383</v>
      </c>
      <c r="C458" s="29" t="s">
        <v>522</v>
      </c>
      <c r="D458" s="216" t="s">
        <v>40</v>
      </c>
      <c r="E458" s="217">
        <v>60</v>
      </c>
      <c r="F458" s="129" t="s">
        <v>152</v>
      </c>
      <c r="G458" s="36"/>
      <c r="I458" s="34">
        <f>IF($G458="?",0,IF($G458&gt;=E458,E458,G458))</f>
        <v>0</v>
      </c>
      <c r="J458" s="176"/>
    </row>
    <row r="459" spans="1:10" ht="39" thickBot="1" x14ac:dyDescent="0.25">
      <c r="A459" s="149" t="s">
        <v>5</v>
      </c>
      <c r="B459" s="19">
        <f>B458+1</f>
        <v>384</v>
      </c>
      <c r="C459" s="29" t="s">
        <v>523</v>
      </c>
      <c r="D459" s="216" t="s">
        <v>40</v>
      </c>
      <c r="E459" s="217">
        <v>60</v>
      </c>
      <c r="F459" s="129" t="s">
        <v>152</v>
      </c>
      <c r="G459" s="36"/>
      <c r="I459" s="34">
        <f>IF($G459="?",0,IF($G459&gt;=E459,E459,G459))</f>
        <v>0</v>
      </c>
      <c r="J459" s="176"/>
    </row>
    <row r="460" spans="1:10" ht="51.75" thickBot="1" x14ac:dyDescent="0.25">
      <c r="A460" s="149" t="s">
        <v>5</v>
      </c>
      <c r="B460" s="19">
        <f>B459+1</f>
        <v>385</v>
      </c>
      <c r="C460" s="29" t="s">
        <v>524</v>
      </c>
      <c r="D460" s="216" t="s">
        <v>40</v>
      </c>
      <c r="E460" s="217">
        <v>60</v>
      </c>
      <c r="F460" s="129" t="s">
        <v>152</v>
      </c>
      <c r="G460" s="36"/>
      <c r="I460" s="34">
        <f>IF($G460="?",0,IF($G460&gt;=E460,E460,G460))</f>
        <v>0</v>
      </c>
      <c r="J460" s="176"/>
    </row>
    <row r="461" spans="1:10" ht="39" thickBot="1" x14ac:dyDescent="0.25">
      <c r="A461" s="149" t="s">
        <v>5</v>
      </c>
      <c r="B461" s="19">
        <f>B460+1</f>
        <v>386</v>
      </c>
      <c r="C461" s="29" t="s">
        <v>525</v>
      </c>
      <c r="D461" s="216" t="s">
        <v>40</v>
      </c>
      <c r="E461" s="217">
        <v>60</v>
      </c>
      <c r="F461" s="129" t="s">
        <v>152</v>
      </c>
      <c r="G461" s="36"/>
      <c r="I461" s="34">
        <f>IF($G461="?",0,IF($G461&gt;=E461,E461,G461))</f>
        <v>0</v>
      </c>
      <c r="J461" s="176"/>
    </row>
    <row r="462" spans="1:10" ht="15.75" x14ac:dyDescent="0.2">
      <c r="A462" s="153" t="s">
        <v>20</v>
      </c>
      <c r="B462" s="84" t="s">
        <v>153</v>
      </c>
      <c r="C462" s="77" t="s">
        <v>154</v>
      </c>
      <c r="D462" s="15" t="s">
        <v>8</v>
      </c>
      <c r="E462" s="67"/>
      <c r="F462" s="75"/>
      <c r="G462" s="75"/>
      <c r="H462" s="37"/>
      <c r="I462" s="116"/>
      <c r="J462" s="182"/>
    </row>
    <row r="463" spans="1:10" ht="63.75" x14ac:dyDescent="0.2">
      <c r="A463" s="149" t="s">
        <v>5</v>
      </c>
      <c r="B463" s="19">
        <f>B461+1</f>
        <v>387</v>
      </c>
      <c r="C463" s="21" t="s">
        <v>532</v>
      </c>
      <c r="D463" s="40" t="s">
        <v>9</v>
      </c>
      <c r="E463" s="130"/>
      <c r="F463" s="229"/>
      <c r="G463" s="230"/>
      <c r="H463" s="37"/>
      <c r="I463" s="116"/>
      <c r="J463" s="182"/>
    </row>
    <row r="464" spans="1:10" ht="63.75" x14ac:dyDescent="0.2">
      <c r="A464" s="149" t="s">
        <v>5</v>
      </c>
      <c r="B464" s="19">
        <f>B463+1</f>
        <v>388</v>
      </c>
      <c r="C464" s="21" t="s">
        <v>588</v>
      </c>
      <c r="D464" s="70" t="s">
        <v>9</v>
      </c>
      <c r="E464" s="126"/>
      <c r="F464" s="229"/>
      <c r="G464" s="230"/>
      <c r="H464" s="37"/>
      <c r="I464" s="33"/>
      <c r="J464" s="176"/>
    </row>
    <row r="465" spans="1:10" ht="89.25" x14ac:dyDescent="0.2">
      <c r="A465" s="149" t="s">
        <v>5</v>
      </c>
      <c r="B465" s="19">
        <f t="shared" ref="B465:B470" si="29">B464+1</f>
        <v>389</v>
      </c>
      <c r="C465" s="21" t="s">
        <v>451</v>
      </c>
      <c r="D465" s="70" t="s">
        <v>9</v>
      </c>
      <c r="E465" s="126"/>
      <c r="F465" s="229"/>
      <c r="G465" s="230"/>
      <c r="H465" s="37"/>
      <c r="I465" s="33"/>
      <c r="J465" s="176"/>
    </row>
    <row r="466" spans="1:10" ht="89.25" x14ac:dyDescent="0.2">
      <c r="A466" s="149" t="s">
        <v>5</v>
      </c>
      <c r="B466" s="19">
        <f t="shared" si="29"/>
        <v>390</v>
      </c>
      <c r="C466" s="21" t="s">
        <v>589</v>
      </c>
      <c r="D466" s="40" t="s">
        <v>9</v>
      </c>
      <c r="E466" s="85"/>
      <c r="F466" s="229"/>
      <c r="G466" s="230"/>
      <c r="H466" s="37"/>
      <c r="I466" s="116"/>
      <c r="J466" s="182"/>
    </row>
    <row r="467" spans="1:10" ht="102" x14ac:dyDescent="0.2">
      <c r="A467" s="149" t="s">
        <v>5</v>
      </c>
      <c r="B467" s="19">
        <f t="shared" si="29"/>
        <v>391</v>
      </c>
      <c r="C467" s="21" t="s">
        <v>452</v>
      </c>
      <c r="D467" s="40" t="s">
        <v>9</v>
      </c>
      <c r="E467" s="85"/>
      <c r="F467" s="229"/>
      <c r="G467" s="230"/>
      <c r="H467" s="37"/>
      <c r="I467" s="116"/>
      <c r="J467" s="182"/>
    </row>
    <row r="468" spans="1:10" ht="127.5" x14ac:dyDescent="0.2">
      <c r="A468" s="149" t="s">
        <v>5</v>
      </c>
      <c r="B468" s="19">
        <f t="shared" si="29"/>
        <v>392</v>
      </c>
      <c r="C468" s="21" t="s">
        <v>453</v>
      </c>
      <c r="D468" s="40" t="s">
        <v>9</v>
      </c>
      <c r="E468" s="85"/>
      <c r="F468" s="229"/>
      <c r="G468" s="230"/>
      <c r="H468" s="37"/>
      <c r="I468" s="116"/>
      <c r="J468" s="182"/>
    </row>
    <row r="469" spans="1:10" ht="102" x14ac:dyDescent="0.2">
      <c r="A469" s="149" t="s">
        <v>5</v>
      </c>
      <c r="B469" s="19">
        <f t="shared" si="29"/>
        <v>393</v>
      </c>
      <c r="C469" s="21" t="s">
        <v>454</v>
      </c>
      <c r="D469" s="40" t="s">
        <v>9</v>
      </c>
      <c r="E469" s="85"/>
      <c r="F469" s="229"/>
      <c r="G469" s="230"/>
      <c r="H469" s="37"/>
      <c r="I469" s="116"/>
      <c r="J469" s="182"/>
    </row>
    <row r="470" spans="1:10" ht="89.25" x14ac:dyDescent="0.2">
      <c r="A470" s="149" t="s">
        <v>5</v>
      </c>
      <c r="B470" s="19">
        <f t="shared" si="29"/>
        <v>394</v>
      </c>
      <c r="C470" s="76" t="s">
        <v>155</v>
      </c>
      <c r="D470" s="40" t="s">
        <v>9</v>
      </c>
      <c r="E470" s="85"/>
      <c r="F470" s="229"/>
      <c r="G470" s="230"/>
      <c r="H470" s="37"/>
      <c r="I470" s="116"/>
      <c r="J470" s="182"/>
    </row>
    <row r="471" spans="1:10" ht="165.75" x14ac:dyDescent="0.2">
      <c r="A471" s="149" t="s">
        <v>5</v>
      </c>
      <c r="B471" s="19">
        <f t="shared" ref="B471:B473" si="30">B470+1</f>
        <v>395</v>
      </c>
      <c r="C471" s="76" t="s">
        <v>156</v>
      </c>
      <c r="D471" s="40" t="s">
        <v>9</v>
      </c>
      <c r="E471" s="85"/>
      <c r="F471" s="229"/>
      <c r="G471" s="230"/>
      <c r="H471" s="37"/>
      <c r="I471" s="116"/>
      <c r="J471" s="182"/>
    </row>
    <row r="472" spans="1:10" ht="76.5" x14ac:dyDescent="0.2">
      <c r="A472" s="149" t="s">
        <v>5</v>
      </c>
      <c r="B472" s="19">
        <f t="shared" si="30"/>
        <v>396</v>
      </c>
      <c r="C472" s="29" t="s">
        <v>171</v>
      </c>
      <c r="D472" s="40" t="s">
        <v>9</v>
      </c>
      <c r="E472" s="85"/>
      <c r="F472" s="229"/>
      <c r="G472" s="230"/>
      <c r="H472" s="37"/>
      <c r="I472" s="116"/>
      <c r="J472" s="182"/>
    </row>
    <row r="473" spans="1:10" ht="89.25" x14ac:dyDescent="0.2">
      <c r="A473" s="149" t="s">
        <v>5</v>
      </c>
      <c r="B473" s="19">
        <f t="shared" si="30"/>
        <v>397</v>
      </c>
      <c r="C473" s="21" t="s">
        <v>455</v>
      </c>
      <c r="D473" s="40" t="s">
        <v>9</v>
      </c>
      <c r="E473" s="85"/>
      <c r="F473" s="229"/>
      <c r="G473" s="230"/>
      <c r="H473" s="37"/>
      <c r="I473" s="116"/>
      <c r="J473" s="182"/>
    </row>
    <row r="474" spans="1:10" ht="15.75" x14ac:dyDescent="0.2">
      <c r="A474" s="151" t="s">
        <v>20</v>
      </c>
      <c r="B474" s="73" t="s">
        <v>157</v>
      </c>
      <c r="C474" s="77" t="s">
        <v>158</v>
      </c>
      <c r="D474" s="15" t="s">
        <v>8</v>
      </c>
      <c r="E474" s="67"/>
      <c r="F474" s="75"/>
      <c r="G474" s="75"/>
      <c r="H474" s="37"/>
      <c r="I474" s="33"/>
      <c r="J474" s="176"/>
    </row>
    <row r="475" spans="1:10" ht="38.25" x14ac:dyDescent="0.2">
      <c r="A475" s="149" t="s">
        <v>5</v>
      </c>
      <c r="B475" s="19">
        <f>B473+1</f>
        <v>398</v>
      </c>
      <c r="C475" s="122" t="s">
        <v>456</v>
      </c>
      <c r="D475" s="40" t="s">
        <v>22</v>
      </c>
      <c r="E475" s="85"/>
      <c r="F475" s="131" t="s">
        <v>159</v>
      </c>
      <c r="G475" s="22"/>
      <c r="H475" s="37"/>
      <c r="I475" s="33"/>
      <c r="J475" s="176"/>
    </row>
    <row r="476" spans="1:10" ht="25.5" x14ac:dyDescent="0.2">
      <c r="A476" s="149" t="s">
        <v>5</v>
      </c>
      <c r="B476" s="19">
        <f t="shared" ref="B476:B481" si="31">B475+1</f>
        <v>399</v>
      </c>
      <c r="C476" s="21" t="s">
        <v>457</v>
      </c>
      <c r="D476" s="40" t="s">
        <v>22</v>
      </c>
      <c r="E476" s="85"/>
      <c r="F476" s="131" t="s">
        <v>159</v>
      </c>
      <c r="G476" s="22"/>
      <c r="H476" s="37"/>
      <c r="I476" s="33"/>
      <c r="J476" s="176"/>
    </row>
    <row r="477" spans="1:10" ht="38.25" x14ac:dyDescent="0.2">
      <c r="A477" s="149" t="s">
        <v>5</v>
      </c>
      <c r="B477" s="19">
        <f t="shared" si="31"/>
        <v>400</v>
      </c>
      <c r="C477" s="21" t="s">
        <v>185</v>
      </c>
      <c r="D477" s="28" t="s">
        <v>22</v>
      </c>
      <c r="E477" s="23"/>
      <c r="F477" s="27" t="s">
        <v>152</v>
      </c>
      <c r="G477" s="199"/>
      <c r="H477" s="37"/>
      <c r="I477" s="33"/>
      <c r="J477" s="176"/>
    </row>
    <row r="478" spans="1:10" ht="63.75" x14ac:dyDescent="0.2">
      <c r="A478" s="149" t="s">
        <v>5</v>
      </c>
      <c r="B478" s="19">
        <f t="shared" si="31"/>
        <v>401</v>
      </c>
      <c r="C478" s="21" t="s">
        <v>189</v>
      </c>
      <c r="D478" s="28" t="s">
        <v>22</v>
      </c>
      <c r="E478" s="23"/>
      <c r="F478" s="229"/>
      <c r="G478" s="230"/>
      <c r="H478" s="37"/>
      <c r="I478" s="33"/>
      <c r="J478" s="176"/>
    </row>
    <row r="479" spans="1:10" ht="38.25" x14ac:dyDescent="0.2">
      <c r="A479" s="149" t="s">
        <v>5</v>
      </c>
      <c r="B479" s="19">
        <f t="shared" si="31"/>
        <v>402</v>
      </c>
      <c r="C479" s="21" t="s">
        <v>458</v>
      </c>
      <c r="D479" s="28" t="s">
        <v>22</v>
      </c>
      <c r="E479" s="23"/>
      <c r="F479" s="229"/>
      <c r="G479" s="230"/>
      <c r="H479" s="37"/>
      <c r="I479" s="33"/>
      <c r="J479" s="176"/>
    </row>
    <row r="480" spans="1:10" ht="38.25" x14ac:dyDescent="0.2">
      <c r="A480" s="149" t="s">
        <v>5</v>
      </c>
      <c r="B480" s="19">
        <f t="shared" si="31"/>
        <v>403</v>
      </c>
      <c r="C480" s="21" t="s">
        <v>459</v>
      </c>
      <c r="D480" s="28" t="s">
        <v>22</v>
      </c>
      <c r="E480" s="23"/>
      <c r="F480" s="229"/>
      <c r="G480" s="230"/>
      <c r="H480" s="37"/>
      <c r="I480" s="33"/>
      <c r="J480" s="176"/>
    </row>
    <row r="481" spans="1:10" ht="38.25" x14ac:dyDescent="0.2">
      <c r="A481" s="149" t="s">
        <v>5</v>
      </c>
      <c r="B481" s="19">
        <f t="shared" si="31"/>
        <v>404</v>
      </c>
      <c r="C481" s="21" t="s">
        <v>460</v>
      </c>
      <c r="D481" s="28" t="s">
        <v>22</v>
      </c>
      <c r="E481" s="23"/>
      <c r="F481" s="229"/>
      <c r="G481" s="230"/>
      <c r="H481" s="37"/>
      <c r="I481" s="33"/>
      <c r="J481" s="176"/>
    </row>
    <row r="482" spans="1:10" ht="13.5" thickBot="1" x14ac:dyDescent="0.25">
      <c r="A482" s="150" t="s">
        <v>14</v>
      </c>
      <c r="B482" s="45"/>
      <c r="C482" s="46"/>
      <c r="D482" s="47" t="s">
        <v>8</v>
      </c>
      <c r="E482" s="94"/>
      <c r="F482" s="46"/>
      <c r="G482" s="46"/>
      <c r="H482" s="37"/>
      <c r="I482" s="95"/>
      <c r="J482" s="179"/>
    </row>
    <row r="483" spans="1:10" ht="39" thickBot="1" x14ac:dyDescent="0.25">
      <c r="A483" s="149" t="s">
        <v>5</v>
      </c>
      <c r="B483" s="50" t="s">
        <v>160</v>
      </c>
      <c r="C483" s="51" t="s">
        <v>161</v>
      </c>
      <c r="D483" s="52" t="s">
        <v>8</v>
      </c>
      <c r="E483" s="85"/>
      <c r="F483" s="54" t="s">
        <v>17</v>
      </c>
      <c r="G483" s="2" t="s">
        <v>10</v>
      </c>
      <c r="H483" s="37"/>
      <c r="I483" s="55" t="str">
        <f>IF(G483="?","!","OK")</f>
        <v>!</v>
      </c>
      <c r="J483" s="178"/>
    </row>
    <row r="484" spans="1:10" x14ac:dyDescent="0.2">
      <c r="A484" s="150" t="s">
        <v>14</v>
      </c>
      <c r="B484" s="45"/>
      <c r="C484" s="46"/>
      <c r="D484" s="96" t="s">
        <v>8</v>
      </c>
      <c r="E484" s="94"/>
      <c r="F484" s="46"/>
      <c r="G484" s="46"/>
      <c r="H484" s="132"/>
      <c r="I484" s="95"/>
      <c r="J484" s="179"/>
    </row>
    <row r="485" spans="1:10" ht="18" x14ac:dyDescent="0.2">
      <c r="A485" s="149" t="s">
        <v>5</v>
      </c>
      <c r="B485" s="133"/>
      <c r="C485" s="134">
        <f>E485</f>
        <v>4470</v>
      </c>
      <c r="D485" s="135" t="s">
        <v>162</v>
      </c>
      <c r="E485" s="62">
        <f>SUM(E5:E483)</f>
        <v>4470</v>
      </c>
      <c r="F485" s="136"/>
      <c r="G485" s="137">
        <f>SUM(I$5:I$483)</f>
        <v>0</v>
      </c>
      <c r="H485" s="138"/>
      <c r="I485" s="139"/>
      <c r="J485" s="183"/>
    </row>
    <row r="486" spans="1:10" x14ac:dyDescent="0.2">
      <c r="A486" s="154" t="s">
        <v>14</v>
      </c>
      <c r="B486" s="140"/>
      <c r="C486" s="141"/>
      <c r="D486" s="142" t="s">
        <v>162</v>
      </c>
      <c r="E486" s="139"/>
      <c r="F486" s="142"/>
      <c r="G486" s="143"/>
      <c r="H486" s="143"/>
      <c r="I486" s="139"/>
      <c r="J486" s="183"/>
    </row>
    <row r="487" spans="1:10" x14ac:dyDescent="0.2">
      <c r="B487" s="25"/>
    </row>
    <row r="488" spans="1:10" x14ac:dyDescent="0.2">
      <c r="B488" s="25"/>
    </row>
  </sheetData>
  <sheetProtection algorithmName="SHA-512" hashValue="dNUOsx8PllJLD3l1/RxwtPoB6FoGXLGc3XnLu8Xab+kI2c/1GVsU46/JTtiFFb0bYjjz2a7xUiCnnJqobjYwiA==" saltValue="7xZpXtN3ZGqOgm3Nd3ohJQ==" spinCount="100000" sheet="1" formatCells="0" formatRows="0" selectLockedCells="1" autoFilter="0"/>
  <autoFilter ref="A4:J489" xr:uid="{00000000-0009-0000-0000-000000000000}">
    <filterColumn colId="5" showButton="0"/>
  </autoFilter>
  <mergeCells count="342">
    <mergeCell ref="B455:B456"/>
    <mergeCell ref="C455:C456"/>
    <mergeCell ref="D455:D456"/>
    <mergeCell ref="E455:E456"/>
    <mergeCell ref="B260:B261"/>
    <mergeCell ref="C260:C261"/>
    <mergeCell ref="D260:D261"/>
    <mergeCell ref="E260:E261"/>
    <mergeCell ref="B256:B257"/>
    <mergeCell ref="C256:C257"/>
    <mergeCell ref="D256:D257"/>
    <mergeCell ref="E256:E257"/>
    <mergeCell ref="B277:B278"/>
    <mergeCell ref="C277:C278"/>
    <mergeCell ref="D277:D278"/>
    <mergeCell ref="E277:E278"/>
    <mergeCell ref="F259:G259"/>
    <mergeCell ref="F33:G33"/>
    <mergeCell ref="F92:G92"/>
    <mergeCell ref="F71:G71"/>
    <mergeCell ref="F36:G36"/>
    <mergeCell ref="F62:G62"/>
    <mergeCell ref="F64:G64"/>
    <mergeCell ref="F66:G66"/>
    <mergeCell ref="F70:G70"/>
    <mergeCell ref="F88:G88"/>
    <mergeCell ref="F100:G100"/>
    <mergeCell ref="F75:G75"/>
    <mergeCell ref="F67:G67"/>
    <mergeCell ref="F68:G68"/>
    <mergeCell ref="F69:G69"/>
    <mergeCell ref="F80:G80"/>
    <mergeCell ref="F134:G134"/>
    <mergeCell ref="F136:G136"/>
    <mergeCell ref="F137:G137"/>
    <mergeCell ref="F133:G133"/>
    <mergeCell ref="F154:G154"/>
    <mergeCell ref="F142:G142"/>
    <mergeCell ref="F143:G143"/>
    <mergeCell ref="F144:G144"/>
    <mergeCell ref="F275:G275"/>
    <mergeCell ref="F276:G276"/>
    <mergeCell ref="F265:G265"/>
    <mergeCell ref="F266:G266"/>
    <mergeCell ref="F267:G267"/>
    <mergeCell ref="F269:G269"/>
    <mergeCell ref="F270:G270"/>
    <mergeCell ref="F271:G271"/>
    <mergeCell ref="F272:G272"/>
    <mergeCell ref="F113:G113"/>
    <mergeCell ref="F107:G107"/>
    <mergeCell ref="F210:G210"/>
    <mergeCell ref="F213:G213"/>
    <mergeCell ref="F84:G84"/>
    <mergeCell ref="F85:G85"/>
    <mergeCell ref="F104:G104"/>
    <mergeCell ref="F105:G105"/>
    <mergeCell ref="F116:G116"/>
    <mergeCell ref="F87:G87"/>
    <mergeCell ref="F138:G138"/>
    <mergeCell ref="F139:G139"/>
    <mergeCell ref="F148:G148"/>
    <mergeCell ref="F149:G149"/>
    <mergeCell ref="F150:G150"/>
    <mergeCell ref="F151:G151"/>
    <mergeCell ref="F152:G152"/>
    <mergeCell ref="F140:G140"/>
    <mergeCell ref="F145:G145"/>
    <mergeCell ref="F146:G146"/>
    <mergeCell ref="F147:G147"/>
    <mergeCell ref="F141:G141"/>
    <mergeCell ref="F94:G94"/>
    <mergeCell ref="F73:G73"/>
    <mergeCell ref="F74:G74"/>
    <mergeCell ref="F108:G108"/>
    <mergeCell ref="F81:G81"/>
    <mergeCell ref="F82:G82"/>
    <mergeCell ref="F78:G78"/>
    <mergeCell ref="F79:G79"/>
    <mergeCell ref="F112:G112"/>
    <mergeCell ref="F76:G76"/>
    <mergeCell ref="F77:G77"/>
    <mergeCell ref="F4:G4"/>
    <mergeCell ref="F8:G8"/>
    <mergeCell ref="F16:G16"/>
    <mergeCell ref="F17:G17"/>
    <mergeCell ref="F34:G34"/>
    <mergeCell ref="F35:G35"/>
    <mergeCell ref="F60:G60"/>
    <mergeCell ref="F61:G61"/>
    <mergeCell ref="F42:G42"/>
    <mergeCell ref="F43:G43"/>
    <mergeCell ref="F52:G52"/>
    <mergeCell ref="F53:G53"/>
    <mergeCell ref="F56:G56"/>
    <mergeCell ref="F59:G59"/>
    <mergeCell ref="F6:G6"/>
    <mergeCell ref="F9:G9"/>
    <mergeCell ref="F10:G10"/>
    <mergeCell ref="F11:G11"/>
    <mergeCell ref="F30:G30"/>
    <mergeCell ref="F31:G31"/>
    <mergeCell ref="F32:G32"/>
    <mergeCell ref="F12:G12"/>
    <mergeCell ref="F13:G13"/>
    <mergeCell ref="F14:G14"/>
    <mergeCell ref="F15:G15"/>
    <mergeCell ref="F20:F25"/>
    <mergeCell ref="F29:G29"/>
    <mergeCell ref="F119:G119"/>
    <mergeCell ref="F131:G131"/>
    <mergeCell ref="F120:G120"/>
    <mergeCell ref="F126:G126"/>
    <mergeCell ref="F109:G109"/>
    <mergeCell ref="F111:G111"/>
    <mergeCell ref="F93:G93"/>
    <mergeCell ref="F86:G86"/>
    <mergeCell ref="F89:G89"/>
    <mergeCell ref="F101:G101"/>
    <mergeCell ref="F102:G102"/>
    <mergeCell ref="F103:G103"/>
    <mergeCell ref="F110:G110"/>
    <mergeCell ref="F122:G122"/>
    <mergeCell ref="F127:G127"/>
    <mergeCell ref="F128:G128"/>
    <mergeCell ref="F130:G130"/>
    <mergeCell ref="F125:G125"/>
    <mergeCell ref="F129:G129"/>
    <mergeCell ref="F115:G115"/>
    <mergeCell ref="F90:G90"/>
    <mergeCell ref="F155:G155"/>
    <mergeCell ref="F161:G161"/>
    <mergeCell ref="F162:G162"/>
    <mergeCell ref="F163:G163"/>
    <mergeCell ref="F166:G166"/>
    <mergeCell ref="F167:G167"/>
    <mergeCell ref="F168:G168"/>
    <mergeCell ref="F156:G156"/>
    <mergeCell ref="F157:G157"/>
    <mergeCell ref="F160:G160"/>
    <mergeCell ref="F178:G178"/>
    <mergeCell ref="F180:G180"/>
    <mergeCell ref="F182:G182"/>
    <mergeCell ref="F164:G164"/>
    <mergeCell ref="F183:G183"/>
    <mergeCell ref="F184:G184"/>
    <mergeCell ref="F185:G185"/>
    <mergeCell ref="F169:G169"/>
    <mergeCell ref="F170:G170"/>
    <mergeCell ref="F173:G173"/>
    <mergeCell ref="F174:G174"/>
    <mergeCell ref="F175:G175"/>
    <mergeCell ref="F176:G176"/>
    <mergeCell ref="F179:G179"/>
    <mergeCell ref="F186:G186"/>
    <mergeCell ref="F195:G195"/>
    <mergeCell ref="F196:G196"/>
    <mergeCell ref="F198:G198"/>
    <mergeCell ref="F197:G197"/>
    <mergeCell ref="F205:G205"/>
    <mergeCell ref="F207:G207"/>
    <mergeCell ref="F208:G208"/>
    <mergeCell ref="F199:G199"/>
    <mergeCell ref="F200:G200"/>
    <mergeCell ref="F209:G209"/>
    <mergeCell ref="F206:G206"/>
    <mergeCell ref="F224:G224"/>
    <mergeCell ref="F226:G226"/>
    <mergeCell ref="F227:G227"/>
    <mergeCell ref="F228:G228"/>
    <mergeCell ref="F218:G218"/>
    <mergeCell ref="F216:G216"/>
    <mergeCell ref="F225:G225"/>
    <mergeCell ref="F214:G214"/>
    <mergeCell ref="F219:G219"/>
    <mergeCell ref="F223:G223"/>
    <mergeCell ref="F222:G222"/>
    <mergeCell ref="F220:G220"/>
    <mergeCell ref="F229:G229"/>
    <mergeCell ref="F230:G230"/>
    <mergeCell ref="F231:G231"/>
    <mergeCell ref="F232:G232"/>
    <mergeCell ref="F233:G233"/>
    <mergeCell ref="F234:G234"/>
    <mergeCell ref="F235:G235"/>
    <mergeCell ref="F248:G248"/>
    <mergeCell ref="F249:G249"/>
    <mergeCell ref="F242:G242"/>
    <mergeCell ref="F246:G246"/>
    <mergeCell ref="F339:G339"/>
    <mergeCell ref="F239:G239"/>
    <mergeCell ref="F241:G241"/>
    <mergeCell ref="F253:G253"/>
    <mergeCell ref="F254:G254"/>
    <mergeCell ref="F255:G255"/>
    <mergeCell ref="F258:G258"/>
    <mergeCell ref="F262:G262"/>
    <mergeCell ref="F263:G263"/>
    <mergeCell ref="F264:G264"/>
    <mergeCell ref="F251:G251"/>
    <mergeCell ref="F252:G252"/>
    <mergeCell ref="F280:G280"/>
    <mergeCell ref="F281:G281"/>
    <mergeCell ref="F282:G282"/>
    <mergeCell ref="F284:G284"/>
    <mergeCell ref="F286:G286"/>
    <mergeCell ref="F287:G287"/>
    <mergeCell ref="F288:G288"/>
    <mergeCell ref="F289:G289"/>
    <mergeCell ref="F290:G290"/>
    <mergeCell ref="F292:G292"/>
    <mergeCell ref="F293:G293"/>
    <mergeCell ref="F274:G274"/>
    <mergeCell ref="C192:C194"/>
    <mergeCell ref="B192:B194"/>
    <mergeCell ref="D192:D194"/>
    <mergeCell ref="F465:G465"/>
    <mergeCell ref="F407:G407"/>
    <mergeCell ref="F408:G408"/>
    <mergeCell ref="F409:G409"/>
    <mergeCell ref="F416:G416"/>
    <mergeCell ref="F386:G386"/>
    <mergeCell ref="F395:G395"/>
    <mergeCell ref="F400:G400"/>
    <mergeCell ref="F417:G417"/>
    <mergeCell ref="F418:G418"/>
    <mergeCell ref="F419:G419"/>
    <mergeCell ref="F423:G423"/>
    <mergeCell ref="F432:G432"/>
    <mergeCell ref="F428:G428"/>
    <mergeCell ref="F399:G399"/>
    <mergeCell ref="F375:G375"/>
    <mergeCell ref="F380:G380"/>
    <mergeCell ref="F420:G420"/>
    <mergeCell ref="F421:G421"/>
    <mergeCell ref="F291:G291"/>
    <mergeCell ref="F250:G250"/>
    <mergeCell ref="F479:G479"/>
    <mergeCell ref="F478:G478"/>
    <mergeCell ref="F450:G450"/>
    <mergeCell ref="F439:G439"/>
    <mergeCell ref="F441:G441"/>
    <mergeCell ref="F472:G472"/>
    <mergeCell ref="F473:G473"/>
    <mergeCell ref="F463:G463"/>
    <mergeCell ref="F449:G449"/>
    <mergeCell ref="F471:G471"/>
    <mergeCell ref="F467:G467"/>
    <mergeCell ref="F466:G466"/>
    <mergeCell ref="F468:G468"/>
    <mergeCell ref="F470:G470"/>
    <mergeCell ref="F446:G446"/>
    <mergeCell ref="F448:G448"/>
    <mergeCell ref="F464:G464"/>
    <mergeCell ref="F440:G440"/>
    <mergeCell ref="F452:G452"/>
    <mergeCell ref="F444:G444"/>
    <mergeCell ref="F328:G328"/>
    <mergeCell ref="F329:G329"/>
    <mergeCell ref="F294:G294"/>
    <mergeCell ref="F295:G295"/>
    <mergeCell ref="F296:G296"/>
    <mergeCell ref="F297:G297"/>
    <mergeCell ref="F298:G298"/>
    <mergeCell ref="F309:G309"/>
    <mergeCell ref="F310:G310"/>
    <mergeCell ref="F312:G312"/>
    <mergeCell ref="F313:G313"/>
    <mergeCell ref="F314:G314"/>
    <mergeCell ref="F316:G316"/>
    <mergeCell ref="F317:G317"/>
    <mergeCell ref="F299:G299"/>
    <mergeCell ref="F300:G300"/>
    <mergeCell ref="F301:G301"/>
    <mergeCell ref="F302:G302"/>
    <mergeCell ref="F307:G307"/>
    <mergeCell ref="F308:G308"/>
    <mergeCell ref="F315:G315"/>
    <mergeCell ref="F340:G340"/>
    <mergeCell ref="F341:G341"/>
    <mergeCell ref="F343:G343"/>
    <mergeCell ref="F344:G344"/>
    <mergeCell ref="F346:G346"/>
    <mergeCell ref="F347:G347"/>
    <mergeCell ref="F348:G348"/>
    <mergeCell ref="F352:G352"/>
    <mergeCell ref="F345:G345"/>
    <mergeCell ref="F359:G359"/>
    <mergeCell ref="F360:G360"/>
    <mergeCell ref="F361:G361"/>
    <mergeCell ref="F362:G362"/>
    <mergeCell ref="F349:G349"/>
    <mergeCell ref="F350:G350"/>
    <mergeCell ref="F355:G355"/>
    <mergeCell ref="F356:G356"/>
    <mergeCell ref="F357:G357"/>
    <mergeCell ref="F319:G319"/>
    <mergeCell ref="F320:G320"/>
    <mergeCell ref="F321:G321"/>
    <mergeCell ref="F322:G322"/>
    <mergeCell ref="F323:G323"/>
    <mergeCell ref="F324:G324"/>
    <mergeCell ref="F325:G325"/>
    <mergeCell ref="F326:G326"/>
    <mergeCell ref="F327:G327"/>
    <mergeCell ref="F391:G391"/>
    <mergeCell ref="F405:G405"/>
    <mergeCell ref="F422:G422"/>
    <mergeCell ref="F424:G424"/>
    <mergeCell ref="F425:G425"/>
    <mergeCell ref="F426:G426"/>
    <mergeCell ref="F427:G427"/>
    <mergeCell ref="F363:G363"/>
    <mergeCell ref="F366:G366"/>
    <mergeCell ref="F364:G364"/>
    <mergeCell ref="F365:G365"/>
    <mergeCell ref="F415:G415"/>
    <mergeCell ref="F401:G401"/>
    <mergeCell ref="F7:G7"/>
    <mergeCell ref="F442:G442"/>
    <mergeCell ref="F443:G443"/>
    <mergeCell ref="F445:G445"/>
    <mergeCell ref="F333:G333"/>
    <mergeCell ref="F367:G367"/>
    <mergeCell ref="F481:G481"/>
    <mergeCell ref="F469:G469"/>
    <mergeCell ref="F480:G480"/>
    <mergeCell ref="F331:G331"/>
    <mergeCell ref="F332:G332"/>
    <mergeCell ref="F342:G342"/>
    <mergeCell ref="F351:G351"/>
    <mergeCell ref="F353:G353"/>
    <mergeCell ref="F354:G354"/>
    <mergeCell ref="F403:G403"/>
    <mergeCell ref="F447:G447"/>
    <mergeCell ref="F429:G429"/>
    <mergeCell ref="F368:G368"/>
    <mergeCell ref="F385:G385"/>
    <mergeCell ref="F369:G369"/>
    <mergeCell ref="F370:G370"/>
    <mergeCell ref="F387:G387"/>
    <mergeCell ref="F389:G389"/>
  </mergeCells>
  <phoneticPr fontId="7" type="noConversion"/>
  <conditionalFormatting sqref="A37">
    <cfRule type="cellIs" dxfId="60" priority="569" operator="equal">
      <formula>"SG8"</formula>
    </cfRule>
    <cfRule type="cellIs" dxfId="59" priority="570" operator="equal">
      <formula>"SG12"</formula>
    </cfRule>
  </conditionalFormatting>
  <conditionalFormatting sqref="A39">
    <cfRule type="cellIs" dxfId="58" priority="567" operator="equal">
      <formula>"SG8"</formula>
    </cfRule>
    <cfRule type="cellIs" dxfId="57" priority="568" operator="equal">
      <formula>"SG12"</formula>
    </cfRule>
  </conditionalFormatting>
  <conditionalFormatting sqref="A334">
    <cfRule type="cellIs" dxfId="56" priority="558" operator="equal">
      <formula>"SG8"</formula>
    </cfRule>
    <cfRule type="cellIs" dxfId="55" priority="559" operator="equal">
      <formula>"SG12"</formula>
    </cfRule>
  </conditionalFormatting>
  <conditionalFormatting sqref="A336">
    <cfRule type="cellIs" dxfId="54" priority="556" operator="equal">
      <formula>"SG8"</formula>
    </cfRule>
    <cfRule type="cellIs" dxfId="53" priority="557" operator="equal">
      <formula>"SG12"</formula>
    </cfRule>
  </conditionalFormatting>
  <conditionalFormatting sqref="A371">
    <cfRule type="cellIs" dxfId="52" priority="554" operator="equal">
      <formula>"SG8"</formula>
    </cfRule>
    <cfRule type="cellIs" dxfId="51" priority="555" operator="equal">
      <formula>"SG12"</formula>
    </cfRule>
  </conditionalFormatting>
  <conditionalFormatting sqref="A373">
    <cfRule type="cellIs" dxfId="50" priority="552" operator="equal">
      <formula>"SG8"</formula>
    </cfRule>
    <cfRule type="cellIs" dxfId="49" priority="553" operator="equal">
      <formula>"SG12"</formula>
    </cfRule>
  </conditionalFormatting>
  <conditionalFormatting sqref="A410">
    <cfRule type="cellIs" dxfId="48" priority="550" operator="equal">
      <formula>"SG8"</formula>
    </cfRule>
    <cfRule type="cellIs" dxfId="47" priority="551" operator="equal">
      <formula>"SG12"</formula>
    </cfRule>
  </conditionalFormatting>
  <conditionalFormatting sqref="A412">
    <cfRule type="cellIs" dxfId="46" priority="548" operator="equal">
      <formula>"SG8"</formula>
    </cfRule>
    <cfRule type="cellIs" dxfId="45" priority="549" operator="equal">
      <formula>"SG12"</formula>
    </cfRule>
  </conditionalFormatting>
  <conditionalFormatting sqref="A434">
    <cfRule type="cellIs" dxfId="44" priority="546" operator="equal">
      <formula>"SG8"</formula>
    </cfRule>
    <cfRule type="cellIs" dxfId="43" priority="547" operator="equal">
      <formula>"SG12"</formula>
    </cfRule>
  </conditionalFormatting>
  <conditionalFormatting sqref="A436">
    <cfRule type="cellIs" dxfId="42" priority="544" operator="equal">
      <formula>"SG8"</formula>
    </cfRule>
    <cfRule type="cellIs" dxfId="41" priority="545" operator="equal">
      <formula>"SG12"</formula>
    </cfRule>
  </conditionalFormatting>
  <conditionalFormatting sqref="A482">
    <cfRule type="cellIs" dxfId="40" priority="538" operator="equal">
      <formula>"SG8"</formula>
    </cfRule>
    <cfRule type="cellIs" dxfId="39" priority="539" operator="equal">
      <formula>"SG12"</formula>
    </cfRule>
  </conditionalFormatting>
  <conditionalFormatting sqref="A484">
    <cfRule type="cellIs" dxfId="38" priority="536" operator="equal">
      <formula>"SG8"</formula>
    </cfRule>
    <cfRule type="cellIs" dxfId="37" priority="537" operator="equal">
      <formula>"SG12"</formula>
    </cfRule>
  </conditionalFormatting>
  <conditionalFormatting sqref="C276 E477:E481">
    <cfRule type="cellIs" dxfId="36" priority="74" stopIfTrue="1" operator="equal">
      <formula>"B"</formula>
    </cfRule>
  </conditionalFormatting>
  <conditionalFormatting sqref="C322">
    <cfRule type="cellIs" dxfId="35" priority="54" operator="equal">
      <formula>"X"</formula>
    </cfRule>
    <cfRule type="cellIs" dxfId="34" priority="55" operator="equal">
      <formula>"B"</formula>
    </cfRule>
  </conditionalFormatting>
  <conditionalFormatting sqref="C455">
    <cfRule type="cellIs" dxfId="33" priority="18" operator="equal">
      <formula>#REF!</formula>
    </cfRule>
  </conditionalFormatting>
  <conditionalFormatting sqref="D1:D256 D258:D260 D262:D277 D279:D430 D457:D1048576 D432:D455">
    <cfRule type="cellIs" dxfId="32" priority="15" operator="equal">
      <formula>"I"</formula>
    </cfRule>
    <cfRule type="cellIs" dxfId="31" priority="596" operator="equal">
      <formula>"B"</formula>
    </cfRule>
  </conditionalFormatting>
  <conditionalFormatting sqref="E243:E245">
    <cfRule type="cellIs" dxfId="30" priority="64" stopIfTrue="1" operator="equal">
      <formula>"B"</formula>
    </cfRule>
  </conditionalFormatting>
  <conditionalFormatting sqref="E247">
    <cfRule type="cellIs" dxfId="29" priority="63" stopIfTrue="1" operator="equal">
      <formula>"B"</formula>
    </cfRule>
  </conditionalFormatting>
  <conditionalFormatting sqref="E256">
    <cfRule type="cellIs" dxfId="28" priority="62" stopIfTrue="1" operator="equal">
      <formula>"B"</formula>
    </cfRule>
  </conditionalFormatting>
  <conditionalFormatting sqref="E260">
    <cfRule type="cellIs" dxfId="27" priority="61" stopIfTrue="1" operator="equal">
      <formula>"B"</formula>
    </cfRule>
  </conditionalFormatting>
  <conditionalFormatting sqref="E273">
    <cfRule type="cellIs" dxfId="26" priority="51" stopIfTrue="1" operator="equal">
      <formula>"B"</formula>
    </cfRule>
  </conditionalFormatting>
  <conditionalFormatting sqref="E277 E279">
    <cfRule type="cellIs" dxfId="25" priority="48" stopIfTrue="1" operator="equal">
      <formula>"B"</formula>
    </cfRule>
  </conditionalFormatting>
  <conditionalFormatting sqref="E306">
    <cfRule type="cellIs" dxfId="24" priority="45" stopIfTrue="1" operator="equal">
      <formula>"B"</formula>
    </cfRule>
  </conditionalFormatting>
  <conditionalFormatting sqref="E311">
    <cfRule type="cellIs" dxfId="23" priority="42" stopIfTrue="1" operator="equal">
      <formula>"B"</formula>
    </cfRule>
  </conditionalFormatting>
  <conditionalFormatting sqref="E318">
    <cfRule type="cellIs" dxfId="22" priority="39" stopIfTrue="1" operator="equal">
      <formula>"B"</formula>
    </cfRule>
  </conditionalFormatting>
  <conditionalFormatting sqref="E330">
    <cfRule type="cellIs" dxfId="21" priority="36" stopIfTrue="1" operator="equal">
      <formula>"B"</formula>
    </cfRule>
  </conditionalFormatting>
  <conditionalFormatting sqref="E364">
    <cfRule type="cellIs" dxfId="20" priority="518" stopIfTrue="1" operator="equal">
      <formula>"B"</formula>
    </cfRule>
  </conditionalFormatting>
  <conditionalFormatting sqref="E433">
    <cfRule type="cellIs" dxfId="19" priority="19" stopIfTrue="1" operator="equal">
      <formula>"B"</formula>
    </cfRule>
  </conditionalFormatting>
  <conditionalFormatting sqref="G1:G430 G432:G1048576">
    <cfRule type="cellIs" dxfId="18" priority="8" operator="equal">
      <formula>"Ja"</formula>
    </cfRule>
    <cfRule type="cellIs" dxfId="17" priority="76" operator="equal">
      <formula>"?"</formula>
    </cfRule>
  </conditionalFormatting>
  <conditionalFormatting sqref="H5:H412">
    <cfRule type="cellIs" dxfId="16" priority="67" operator="equal">
      <formula>"Ja"</formula>
    </cfRule>
    <cfRule type="cellIs" dxfId="15" priority="68" operator="equal">
      <formula>"D "</formula>
    </cfRule>
    <cfRule type="cellIs" dxfId="14" priority="69" operator="equal">
      <formula>"C "</formula>
    </cfRule>
    <cfRule type="cellIs" dxfId="13" priority="70" operator="equal">
      <formula>"B "</formula>
    </cfRule>
    <cfRule type="cellIs" dxfId="12" priority="71" operator="equal">
      <formula>"A "</formula>
    </cfRule>
    <cfRule type="cellIs" dxfId="11" priority="72" operator="equal">
      <formula>"?"</formula>
    </cfRule>
  </conditionalFormatting>
  <conditionalFormatting sqref="H433">
    <cfRule type="cellIs" dxfId="10" priority="20" operator="equal">
      <formula>"Ja"</formula>
    </cfRule>
    <cfRule type="cellIs" dxfId="9" priority="21" operator="equal">
      <formula>"D "</formula>
    </cfRule>
    <cfRule type="cellIs" dxfId="8" priority="22" operator="equal">
      <formula>"C "</formula>
    </cfRule>
    <cfRule type="cellIs" dxfId="7" priority="23" operator="equal">
      <formula>"B "</formula>
    </cfRule>
    <cfRule type="cellIs" dxfId="6" priority="24" operator="equal">
      <formula>"A "</formula>
    </cfRule>
    <cfRule type="cellIs" dxfId="5" priority="25" operator="equal">
      <formula>"?"</formula>
    </cfRule>
  </conditionalFormatting>
  <conditionalFormatting sqref="L104:L107">
    <cfRule type="cellIs" dxfId="4" priority="7" operator="equal">
      <formula>$C104</formula>
    </cfRule>
  </conditionalFormatting>
  <conditionalFormatting sqref="D431">
    <cfRule type="cellIs" dxfId="3" priority="2" operator="equal">
      <formula>"I"</formula>
    </cfRule>
    <cfRule type="cellIs" dxfId="2" priority="4" operator="equal">
      <formula>"B"</formula>
    </cfRule>
  </conditionalFormatting>
  <conditionalFormatting sqref="G431">
    <cfRule type="cellIs" dxfId="1" priority="1" operator="equal">
      <formula>"Ja"</formula>
    </cfRule>
    <cfRule type="cellIs" dxfId="0" priority="3" operator="equal">
      <formula>"?"</formula>
    </cfRule>
  </conditionalFormatting>
  <dataValidations xWindow="871" yWindow="741" count="11">
    <dataValidation type="list" allowBlank="1" showInputMessage="1" showErrorMessage="1" sqref="G132" xr:uid="{00000000-0002-0000-0000-000002000000}">
      <formula1>"?,A ,B ,C "</formula1>
    </dataValidation>
    <dataValidation type="list" allowBlank="1" showInputMessage="1" showErrorMessage="1" sqref="G58" xr:uid="{00000000-0002-0000-0000-000004000000}">
      <formula1>"?,KF,KV"</formula1>
    </dataValidation>
    <dataValidation type="list" allowBlank="1" showInputMessage="1" showErrorMessage="1" sqref="G273 G330 G311 G215 G65 G256 G454 G277 G279 G318 G121 G217 G96:G99" xr:uid="{00000000-0002-0000-0000-000005000000}">
      <formula1>"?,Nein,Ja"</formula1>
    </dataValidation>
    <dataValidation errorStyle="warning" allowBlank="1" showInputMessage="1" showErrorMessage="1" errorTitle="Logik" error="Bitte den eingegebenen Wert noch einmal auf Richtigkeit prüfen! " promptTitle="Formatierung" prompt="Werte als 000/000 eingeben!" sqref="G54" xr:uid="{00000000-0002-0000-0000-000006000000}"/>
    <dataValidation type="list" allowBlank="1" showInputMessage="1" showErrorMessage="1" promptTitle="Nachweis erforderlich" prompt="Ist der Nachweis als Dokument dem Angebot beigefügt?" sqref="G303 G124 G192:G194 G26:G28 G18 G201:G202 G453 G456 G158 G237 G204 G212 G283 G240 G305 G153 G261 G95" xr:uid="{00000000-0002-0000-0000-000007000000}">
      <formula1>"Ja,?"</formula1>
    </dataValidation>
    <dataValidation type="list" allowBlank="1" showInputMessage="1" showErrorMessage="1" promptTitle="Achtung!" prompt="Muss mit &quot;Ja&quot; bestätigt werden!" sqref="G38 G188 G335 G372 G411 G435 G483" xr:uid="{00000000-0002-0000-0000-00000A000000}">
      <formula1>" ?,Ja"</formula1>
    </dataValidation>
    <dataValidation errorStyle="warning" allowBlank="1" showInputMessage="1" showErrorMessage="1" errorTitle="Logik" error="Bitte den eingegebenen Wert noch einmal auf Richtigkeit prüfen! " promptTitle="Formatierung" prompt="Werte als 00/0000 eingeben!" sqref="G475:G476" xr:uid="{00000000-0002-0000-0000-00000D000000}"/>
    <dataValidation type="list" allowBlank="1" showInputMessage="1" showErrorMessage="1" promptTitle="Nachweis erforderlich" prompt="Ist die Norm in der Eigenerklärung aufgeführt, die als Dokument dem Angebot beigefügt wird?" sqref="G20:G25" xr:uid="{2430CE72-5C66-42F1-B8E6-1FFE7C9386A7}">
      <formula1>"Ja,?"</formula1>
    </dataValidation>
    <dataValidation type="list" allowBlank="1" showInputMessage="1" showErrorMessage="1" sqref="G430:G431" xr:uid="{EB2A855B-6985-4ECF-AC2B-042A1E998AA1}">
      <formula1>"?,Ja"</formula1>
    </dataValidation>
    <dataValidation type="list" allowBlank="1" showInputMessage="1" showErrorMessage="1" promptTitle="Auswahl" prompt="keine aktive Schwingungsdämpfung  = Auswahl &quot;Entfällt&quot;_x000a_aktive Schwingungsdämpfung = Auswahl &quot;Ja&quot;" sqref="G257 G278" xr:uid="{5991BDEE-B2F3-47AE-8F8D-25F62E3ABFF7}">
      <formula1>"?,Entfällt,Ja"</formula1>
    </dataValidation>
    <dataValidation type="list" allowBlank="1" showInputMessage="1" showErrorMessage="1" promptTitle="Auswahl erforderlich!" prompt="Bei Auswahl &quot;Nein&quot; ist zwingend eine Preisangabe im Preisblatt erforderlich!" sqref="G376:G379 G381:G384 G388 G390 G392:G394 G396:G398 G402 G404 G406" xr:uid="{0EAD90CF-BB64-4509-8ED0-E0034182644F}">
      <formula1>"?,Nein,Ja"</formula1>
    </dataValidation>
  </dataValidations>
  <pageMargins left="0.39370078740157483" right="0.39370078740157483" top="0.39370078740157483" bottom="0.59055118110236227" header="0.31496062992125984" footer="0.31496062992125984"/>
  <pageSetup paperSize="9" scale="97" fitToHeight="30" orientation="portrait" r:id="rId1"/>
  <headerFooter>
    <oddFooter>&amp;L&amp;F&amp;CSeite &amp;P von &amp;N&amp;RStand: 02.06.2026</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LB DLK23_02.06.2026</vt:lpstr>
      <vt:lpstr>'LB DLK23_02.06.2026'!Druckbereich</vt:lpstr>
      <vt:lpstr>'LB DLK23_02.06.2026'!Drucktitel</vt:lpstr>
    </vt:vector>
  </TitlesOfParts>
  <Company>ZIT-BB Polizei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ZDPol Wendt, Mario</dc:creator>
  <cp:lastModifiedBy>ZDPol Wendt, Mario</cp:lastModifiedBy>
  <cp:lastPrinted>2026-06-02T11:06:48Z</cp:lastPrinted>
  <dcterms:created xsi:type="dcterms:W3CDTF">2023-03-21T08:34:02Z</dcterms:created>
  <dcterms:modified xsi:type="dcterms:W3CDTF">2026-06-02T11:06:55Z</dcterms:modified>
</cp:coreProperties>
</file>