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zdpolv\zdpolvzbtl1\2026\26-0241 Allrad Geländewagen Benzin\03_Veröffentlichung\Veröffentlichung\"/>
    </mc:Choice>
  </mc:AlternateContent>
  <xr:revisionPtr revIDLastSave="0" documentId="13_ncr:1_{8352CB41-03EF-4A56-969B-A975CF1D3AE0}" xr6:coauthVersionLast="47" xr6:coauthVersionMax="47" xr10:uidLastSave="{00000000-0000-0000-0000-000000000000}"/>
  <bookViews>
    <workbookView xWindow="105" yWindow="2220" windowWidth="25440" windowHeight="14295" xr2:uid="{00000000-000D-0000-FFFF-FFFF00000000}"/>
  </bookViews>
  <sheets>
    <sheet name="Teil D" sheetId="3" r:id="rId1"/>
  </sheets>
  <definedNames>
    <definedName name="_xlnm._FilterDatabase" localSheetId="0" hidden="1">'Teil D'!$B$15:$C$83</definedName>
    <definedName name="_xlnm.Print_Area" localSheetId="0">'Teil D'!$A$1:$O$92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" i="3" l="1"/>
  <c r="M24" i="3"/>
  <c r="L24" i="3"/>
  <c r="K24" i="3"/>
  <c r="J24" i="3"/>
  <c r="I24" i="3"/>
  <c r="H24" i="3"/>
  <c r="E23" i="3"/>
  <c r="D69" i="3"/>
  <c r="D68" i="3"/>
  <c r="D67" i="3"/>
  <c r="M66" i="3"/>
  <c r="M73" i="3" s="1"/>
  <c r="L66" i="3"/>
  <c r="L73" i="3" s="1"/>
  <c r="K66" i="3"/>
  <c r="K73" i="3" s="1"/>
  <c r="J66" i="3"/>
  <c r="J73" i="3" s="1"/>
  <c r="I66" i="3"/>
  <c r="I73" i="3" s="1"/>
  <c r="H66" i="3"/>
  <c r="H73" i="3" s="1"/>
  <c r="G66" i="3"/>
  <c r="M21" i="3"/>
  <c r="L21" i="3"/>
  <c r="K21" i="3"/>
  <c r="J21" i="3"/>
  <c r="I21" i="3"/>
  <c r="H21" i="3"/>
  <c r="B20" i="3"/>
  <c r="B21" i="3" s="1"/>
  <c r="B23" i="3" s="1"/>
  <c r="B24" i="3" s="1"/>
  <c r="B26" i="3" s="1"/>
  <c r="B36" i="3" s="1"/>
  <c r="E71" i="3" l="1"/>
  <c r="B32" i="3"/>
  <c r="B33" i="3"/>
  <c r="B34" i="3"/>
  <c r="B35" i="3"/>
  <c r="B30" i="3"/>
  <c r="B31" i="3"/>
  <c r="B28" i="3"/>
  <c r="B29" i="3"/>
  <c r="M72" i="3"/>
  <c r="M74" i="3" s="1"/>
  <c r="M76" i="3" s="1"/>
  <c r="M78" i="3" s="1"/>
  <c r="D70" i="3"/>
  <c r="K72" i="3"/>
  <c r="K74" i="3" s="1"/>
  <c r="K76" i="3" s="1"/>
  <c r="K78" i="3" s="1"/>
  <c r="L72" i="3"/>
  <c r="L74" i="3" s="1"/>
  <c r="L76" i="3" s="1"/>
  <c r="J72" i="3"/>
  <c r="J74" i="3" s="1"/>
  <c r="J76" i="3" s="1"/>
  <c r="J78" i="3" s="1"/>
  <c r="H72" i="3"/>
  <c r="H74" i="3" s="1"/>
  <c r="H76" i="3" s="1"/>
  <c r="H78" i="3" s="1"/>
  <c r="I72" i="3"/>
  <c r="I74" i="3" s="1"/>
  <c r="I76" i="3" s="1"/>
  <c r="I78" i="3" s="1"/>
  <c r="B27" i="3"/>
  <c r="B66" i="3"/>
  <c r="B67" i="3" s="1"/>
  <c r="B68" i="3" s="1"/>
  <c r="B71" i="3" s="1"/>
  <c r="B72" i="3" s="1"/>
  <c r="E76" i="3"/>
  <c r="E78" i="3" s="1"/>
  <c r="B73" i="3" l="1"/>
  <c r="B74" i="3" s="1"/>
  <c r="B76" i="3" s="1"/>
  <c r="B78" i="3" s="1"/>
  <c r="L78" i="3"/>
</calcChain>
</file>

<file path=xl/sharedStrings.xml><?xml version="1.0" encoding="utf-8"?>
<sst xmlns="http://schemas.openxmlformats.org/spreadsheetml/2006/main" count="81" uniqueCount="72">
  <si>
    <t>Fahrzeugtyp Modell, Verkaufsbezeichnung:</t>
  </si>
  <si>
    <t>geplanter Lieferzeitraum ab Bestelldatum:</t>
  </si>
  <si>
    <t>Nr.</t>
  </si>
  <si>
    <t>Bezeichnung</t>
  </si>
  <si>
    <t>Kosten Kauf</t>
  </si>
  <si>
    <t>Kosten Leasing</t>
  </si>
  <si>
    <t>Basis</t>
  </si>
  <si>
    <t xml:space="preserve"> </t>
  </si>
  <si>
    <t>Kaufpreis Fahrzeug</t>
  </si>
  <si>
    <t>monatliche Leasingrate</t>
  </si>
  <si>
    <t>Kauf Kosten der Optionen</t>
  </si>
  <si>
    <t>Einmalkosten</t>
  </si>
  <si>
    <t>Überführungskosten</t>
  </si>
  <si>
    <t>Gesamtkosten Kauf (Netto)</t>
  </si>
  <si>
    <t>Gesamtkosten Leasing (Netto)</t>
  </si>
  <si>
    <t>Mehrwertsteuer</t>
  </si>
  <si>
    <t>Gesamtangebotspreis (Brutto)</t>
  </si>
  <si>
    <t>A1</t>
  </si>
  <si>
    <t>Abrechnung Minderkilometer 
(Nettowert je 1 km)</t>
  </si>
  <si>
    <t>A2</t>
  </si>
  <si>
    <t>Abrechnung Mehrkilometer 
(Nettowert je 1 km)</t>
  </si>
  <si>
    <t>Anmerkungen des Bieters</t>
  </si>
  <si>
    <t>Ausfüllhinweise:</t>
  </si>
  <si>
    <t>Hinweis: Bei Unklarheiten zu Eingaben bitte Bieterfragen stellen um Eingabefehler zu vermeiden, die zum Ausschluss führen könnten.</t>
  </si>
  <si>
    <t>keine sonstigen Einmalkosten</t>
  </si>
  <si>
    <t>Leasing Kosten der Optionen jährlich</t>
  </si>
  <si>
    <t>Leasingrate jährlich</t>
  </si>
  <si>
    <t>Lackierung in Weiß oder einem weißähnlichem Farbton</t>
  </si>
  <si>
    <t>2. Spalte "Basisdaten" kann mit Werten oder z.B. "Serie" befüllt werden.</t>
  </si>
  <si>
    <t>Preisblatt</t>
  </si>
  <si>
    <t>optionale Ausstattung aus Kapitel 5.1 Teil B</t>
  </si>
  <si>
    <t>alternative Ausstattung aus Kapitel 5.2 Teil B</t>
  </si>
  <si>
    <t>Satz 4-fach Sommerbereifung auf Felgen montiert</t>
  </si>
  <si>
    <t>Satz 4-fach Winterbereifung auf Felgen montiert</t>
  </si>
  <si>
    <t>Lackierung in Dunkelrot oder einem dunkelrotähnlichem Farbton</t>
  </si>
  <si>
    <t>Lackierung in Orange oder einem orangeähnlichem Farbton</t>
  </si>
  <si>
    <t>Warnmarkierung nach DIN 30710 für die Fahrzeugfrontseite und die Fahrzeugheckseite</t>
  </si>
  <si>
    <t>für die übrigen Sitzplätze herausnehmbare Gummifußmatten</t>
  </si>
  <si>
    <t>entnehmbare Kofferraumwanne 
(Gummi/Kunststoff etc.)</t>
  </si>
  <si>
    <t>weiteres Warndreieck</t>
  </si>
  <si>
    <t>Bringeservice vom Fahrzeug zum Bezugsberechtigten</t>
  </si>
  <si>
    <t>Abholservice der Leasingrückläufer vom Bezugsberechtigten</t>
  </si>
  <si>
    <t>weitere Standardlackierungen (Bezeichnung unter Basis angeben)</t>
  </si>
  <si>
    <t>Angabe Mehr- oder Minderkilometer gemäß §11 Rahmenvertrag</t>
  </si>
  <si>
    <t>Anhängerzugvorrichtung</t>
  </si>
  <si>
    <t>Standheizung</t>
  </si>
  <si>
    <t>Modifikation des Fahrzeug - Bodenfreiheit und Fahrwerk</t>
  </si>
  <si>
    <t>Lackierung in Forstgrün oder einem forstgrünähnlichem Farbton</t>
  </si>
  <si>
    <t>herausnehmbare Gummifußmatten für die übrigen Sitzplätze</t>
  </si>
  <si>
    <t xml:space="preserve">zusätzliche Ausstattung aller Sitzplätze mit Warnwesten (EN ISO 204741:2013) </t>
  </si>
  <si>
    <t>zusätzlicher Fahrzeugschlüssel</t>
  </si>
  <si>
    <t>Wärmeschutzverglasung im Fahrzeugfond</t>
  </si>
  <si>
    <t>Pulverlöscher mit mind. 1kg ABC-Pulver im Fahrzeug montiert</t>
  </si>
  <si>
    <t>strärkerer Motor</t>
  </si>
  <si>
    <t>grobstollige Reifen</t>
  </si>
  <si>
    <t>Unterfahrschutz aus Metall (Motor und Getriebe)</t>
  </si>
  <si>
    <t>alternative Getriebeart</t>
  </si>
  <si>
    <t>Fernbedienung für Standheizung</t>
  </si>
  <si>
    <t>Gesamtkosten Leasing jährlich (Netto)</t>
  </si>
  <si>
    <t>Gesamteinmalkosten</t>
  </si>
  <si>
    <t>Trenngitter</t>
  </si>
  <si>
    <t>Ersatzrad inkl. Wagenheber und Werkzeug</t>
  </si>
  <si>
    <t>Reifen Pannen Set</t>
  </si>
  <si>
    <t>sonstige Einmalkosten (sofern vorhanden bitte in C 68  benennen)</t>
  </si>
  <si>
    <r>
      <t>1.  Zellen die Pflichteingaben beinhalten sind in der Farbe</t>
    </r>
    <r>
      <rPr>
        <b/>
        <sz val="14"/>
        <color theme="5" tint="0.39997558519241921"/>
        <rFont val="Open Sans"/>
        <family val="2"/>
      </rPr>
      <t xml:space="preserve"> "</t>
    </r>
    <r>
      <rPr>
        <b/>
        <sz val="14"/>
        <color theme="5"/>
        <rFont val="Open Sans"/>
        <family val="2"/>
      </rPr>
      <t>rot"</t>
    </r>
    <r>
      <rPr>
        <b/>
        <sz val="14"/>
        <color theme="5" tint="-0.249977111117893"/>
        <rFont val="Open Sans"/>
        <family val="2"/>
      </rPr>
      <t xml:space="preserve"> </t>
    </r>
    <r>
      <rPr>
        <b/>
        <sz val="14"/>
        <rFont val="Open Sans"/>
        <family val="2"/>
      </rPr>
      <t xml:space="preserve">gekennzeichnet, nach Werteingabe werden die Zellen in der Farbe </t>
    </r>
    <r>
      <rPr>
        <b/>
        <sz val="14"/>
        <color theme="6"/>
        <rFont val="Open Sans"/>
        <family val="2"/>
      </rPr>
      <t>"grau"</t>
    </r>
    <r>
      <rPr>
        <b/>
        <sz val="14"/>
        <rFont val="Open Sans"/>
        <family val="2"/>
      </rPr>
      <t xml:space="preserve"> eingefärbt</t>
    </r>
  </si>
  <si>
    <r>
      <t xml:space="preserve">3. Abschnitt 6: Sofern in Spalte G mit "Serie" befüllt ist, bitte die entsprechenden </t>
    </r>
    <r>
      <rPr>
        <b/>
        <sz val="14"/>
        <color theme="5"/>
        <rFont val="Open Sans"/>
        <family val="2"/>
      </rPr>
      <t>roten</t>
    </r>
    <r>
      <rPr>
        <b/>
        <sz val="14"/>
        <rFont val="Open Sans"/>
        <family val="2"/>
      </rPr>
      <t xml:space="preserve"> Zellen mit dem Wert "0" befüllen.</t>
    </r>
  </si>
  <si>
    <t>Mindestmenge je LOS
in Stück:</t>
  </si>
  <si>
    <t>geschätzte Menge je LOS
in Stück:</t>
  </si>
  <si>
    <t>Höchstmenge je LOS
in Stück:</t>
  </si>
  <si>
    <t>4. die Einmalkosten Nr.8-9 sind als einmalige anfallene Kosten im Kauf bzw. Leasing in Summe einzutragen. (Keine Leasingraten!)</t>
  </si>
  <si>
    <t>5. Sonstige Einmalkosten Nr.9 bitte benennen wenn vorhanden.</t>
  </si>
  <si>
    <t>V-26/0241 Rahmenvereinbarung, Standardfahrzeuge - Allrad Geländewagen mit Benzinmotor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</si>
</sst>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#,##0\ &quot;km&quot;"/>
    <numFmt numFmtId="165" formatCode="#\ &quot;Tage&quot;"/>
    <numFmt numFmtId="166" formatCode="#,##0\ &quot;Monate&quot;"/>
    <numFmt numFmtId="167" formatCode="#,##0.00\ &quot;€&quot;"/>
    <numFmt numFmtId="168" formatCode="00000"/>
    <numFmt numFmtId="169" formatCode="#,##0\ &quot;km jährlich&quot;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Open Sans"/>
      <family val="2"/>
    </font>
    <font>
      <b/>
      <sz val="28"/>
      <name val="Open Sans"/>
      <family val="2"/>
    </font>
    <font>
      <sz val="14"/>
      <name val="Open Sans"/>
      <family val="2"/>
    </font>
    <font>
      <sz val="8"/>
      <color indexed="9"/>
      <name val="Open Sans"/>
      <family val="2"/>
    </font>
    <font>
      <sz val="18"/>
      <name val="Open Sans"/>
      <family val="2"/>
    </font>
    <font>
      <b/>
      <sz val="20"/>
      <name val="Open Sans"/>
      <family val="2"/>
    </font>
    <font>
      <sz val="16"/>
      <name val="Open Sans"/>
      <family val="2"/>
    </font>
    <font>
      <sz val="18"/>
      <color theme="1"/>
      <name val="Open Sans"/>
      <family val="2"/>
    </font>
    <font>
      <sz val="16"/>
      <color theme="1"/>
      <name val="Open Sans"/>
      <family val="2"/>
    </font>
    <font>
      <b/>
      <sz val="14"/>
      <name val="Open Sans"/>
      <family val="2"/>
    </font>
    <font>
      <b/>
      <sz val="14"/>
      <color theme="1"/>
      <name val="Open Sans"/>
      <family val="2"/>
    </font>
    <font>
      <b/>
      <sz val="14"/>
      <color theme="5" tint="0.39997558519241921"/>
      <name val="Open Sans"/>
      <family val="2"/>
    </font>
    <font>
      <b/>
      <sz val="14"/>
      <color theme="5"/>
      <name val="Open Sans"/>
      <family val="2"/>
    </font>
    <font>
      <b/>
      <sz val="14"/>
      <color theme="5" tint="-0.249977111117893"/>
      <name val="Open Sans"/>
      <family val="2"/>
    </font>
    <font>
      <b/>
      <sz val="14"/>
      <color theme="6"/>
      <name val="Open Sans"/>
      <family val="2"/>
    </font>
    <font>
      <b/>
      <sz val="18"/>
      <name val="Open Sans"/>
      <family val="2"/>
    </font>
    <font>
      <sz val="22"/>
      <name val="Open Sans"/>
      <family val="2"/>
    </font>
    <font>
      <sz val="14"/>
      <color theme="1"/>
      <name val="Open Sans"/>
      <family val="2"/>
    </font>
    <font>
      <sz val="14"/>
      <color theme="0"/>
      <name val="Open Sans"/>
      <family val="2"/>
    </font>
    <font>
      <b/>
      <sz val="16"/>
      <color theme="1"/>
      <name val="Open Sans"/>
      <family val="2"/>
    </font>
    <font>
      <b/>
      <sz val="16"/>
      <name val="Open Sans"/>
      <family val="2"/>
    </font>
    <font>
      <b/>
      <u/>
      <sz val="42"/>
      <color theme="1"/>
      <name val="Open Sans"/>
      <family val="2"/>
    </font>
    <font>
      <b/>
      <u/>
      <sz val="42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09">
    <xf numFmtId="0" fontId="0" fillId="0" borderId="0" xfId="0"/>
    <xf numFmtId="0" fontId="2" fillId="0" borderId="0" xfId="1" applyFont="1" applyProtection="1"/>
    <xf numFmtId="0" fontId="3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top"/>
    </xf>
    <xf numFmtId="0" fontId="2" fillId="0" borderId="0" xfId="1" applyFont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Border="1" applyProtection="1"/>
    <xf numFmtId="0" fontId="5" fillId="0" borderId="0" xfId="1" applyFont="1" applyAlignment="1" applyProtection="1">
      <alignment wrapText="1"/>
    </xf>
    <xf numFmtId="0" fontId="8" fillId="0" borderId="5" xfId="1" applyNumberFormat="1" applyFont="1" applyFill="1" applyBorder="1" applyAlignment="1" applyProtection="1">
      <alignment vertical="center" wrapText="1"/>
    </xf>
    <xf numFmtId="0" fontId="5" fillId="0" borderId="0" xfId="1" applyFont="1" applyBorder="1" applyAlignment="1" applyProtection="1">
      <alignment wrapText="1"/>
    </xf>
    <xf numFmtId="165" fontId="10" fillId="0" borderId="5" xfId="1" applyNumberFormat="1" applyFont="1" applyFill="1" applyBorder="1" applyAlignment="1" applyProtection="1">
      <alignment vertical="center" wrapText="1"/>
    </xf>
    <xf numFmtId="0" fontId="4" fillId="0" borderId="0" xfId="1" applyFont="1" applyFill="1" applyProtection="1"/>
    <xf numFmtId="0" fontId="11" fillId="0" borderId="0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vertical="center" wrapText="1"/>
    </xf>
    <xf numFmtId="44" fontId="4" fillId="0" borderId="0" xfId="2" applyFont="1" applyFill="1" applyBorder="1" applyAlignment="1" applyProtection="1">
      <alignment horizontal="center" vertical="center"/>
    </xf>
    <xf numFmtId="0" fontId="4" fillId="0" borderId="0" xfId="1" applyFont="1" applyFill="1" applyBorder="1" applyProtection="1"/>
    <xf numFmtId="0" fontId="11" fillId="2" borderId="0" xfId="2" applyNumberFormat="1" applyFont="1" applyFill="1" applyBorder="1" applyAlignment="1" applyProtection="1">
      <alignment horizontal="left" vertical="center"/>
    </xf>
    <xf numFmtId="44" fontId="11" fillId="2" borderId="0" xfId="2" applyFont="1" applyFill="1" applyBorder="1" applyAlignment="1" applyProtection="1">
      <alignment horizontal="left" vertical="center"/>
    </xf>
    <xf numFmtId="0" fontId="11" fillId="2" borderId="0" xfId="2" applyNumberFormat="1" applyFont="1" applyFill="1" applyBorder="1" applyAlignment="1" applyProtection="1">
      <alignment vertical="center"/>
    </xf>
    <xf numFmtId="44" fontId="11" fillId="2" borderId="55" xfId="2" applyFont="1" applyFill="1" applyBorder="1" applyAlignment="1" applyProtection="1">
      <alignment horizontal="left" vertical="center"/>
    </xf>
    <xf numFmtId="44" fontId="4" fillId="2" borderId="0" xfId="2" applyFont="1" applyFill="1" applyBorder="1" applyAlignment="1" applyProtection="1">
      <alignment horizontal="left" vertical="center"/>
    </xf>
    <xf numFmtId="44" fontId="4" fillId="2" borderId="55" xfId="2" applyFont="1" applyFill="1" applyBorder="1" applyAlignment="1" applyProtection="1">
      <alignment horizontal="left" vertical="center"/>
    </xf>
    <xf numFmtId="0" fontId="11" fillId="0" borderId="10" xfId="1" applyFont="1" applyFill="1" applyBorder="1" applyAlignment="1" applyProtection="1">
      <alignment horizontal="center" vertical="center"/>
    </xf>
    <xf numFmtId="0" fontId="12" fillId="0" borderId="10" xfId="1" applyFont="1" applyFill="1" applyBorder="1" applyAlignment="1" applyProtection="1">
      <alignment vertical="center" wrapText="1"/>
    </xf>
    <xf numFmtId="44" fontId="4" fillId="0" borderId="10" xfId="2" applyFont="1" applyFill="1" applyBorder="1" applyAlignment="1" applyProtection="1">
      <alignment horizontal="center" vertical="center"/>
    </xf>
    <xf numFmtId="0" fontId="4" fillId="0" borderId="0" xfId="1" applyFont="1" applyProtection="1"/>
    <xf numFmtId="0" fontId="17" fillId="2" borderId="11" xfId="1" applyFont="1" applyFill="1" applyBorder="1" applyAlignment="1" applyProtection="1">
      <alignment horizontal="center" vertical="center"/>
    </xf>
    <xf numFmtId="0" fontId="17" fillId="2" borderId="12" xfId="1" applyFont="1" applyFill="1" applyBorder="1" applyAlignment="1" applyProtection="1">
      <alignment horizontal="left" vertical="center"/>
    </xf>
    <xf numFmtId="0" fontId="4" fillId="0" borderId="0" xfId="1" applyFont="1" applyBorder="1" applyAlignment="1" applyProtection="1">
      <alignment horizontal="center" vertical="center"/>
    </xf>
    <xf numFmtId="0" fontId="17" fillId="2" borderId="13" xfId="1" applyFont="1" applyFill="1" applyBorder="1" applyAlignment="1" applyProtection="1">
      <alignment horizontal="center" vertical="center" wrapText="1"/>
    </xf>
    <xf numFmtId="0" fontId="4" fillId="0" borderId="0" xfId="1" applyFont="1" applyBorder="1" applyProtection="1"/>
    <xf numFmtId="0" fontId="18" fillId="0" borderId="0" xfId="1" applyFont="1" applyFill="1" applyBorder="1" applyAlignment="1" applyProtection="1">
      <alignment horizontal="center" vertical="center"/>
    </xf>
    <xf numFmtId="169" fontId="17" fillId="2" borderId="6" xfId="1" applyNumberFormat="1" applyFont="1" applyFill="1" applyBorder="1" applyAlignment="1" applyProtection="1">
      <alignment horizontal="center" vertical="center"/>
    </xf>
    <xf numFmtId="169" fontId="17" fillId="2" borderId="7" xfId="1" applyNumberFormat="1" applyFont="1" applyFill="1" applyBorder="1" applyAlignment="1" applyProtection="1">
      <alignment horizontal="center" vertical="center"/>
    </xf>
    <xf numFmtId="169" fontId="17" fillId="2" borderId="8" xfId="1" applyNumberFormat="1" applyFont="1" applyFill="1" applyBorder="1" applyAlignment="1" applyProtection="1">
      <alignment horizontal="center" vertical="center"/>
    </xf>
    <xf numFmtId="0" fontId="2" fillId="0" borderId="10" xfId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Alignment="1" applyProtection="1">
      <alignment horizontal="center" vertical="center"/>
    </xf>
    <xf numFmtId="0" fontId="4" fillId="2" borderId="1" xfId="1" applyFont="1" applyFill="1" applyBorder="1" applyAlignment="1" applyProtection="1">
      <alignment horizontal="center" vertical="center"/>
    </xf>
    <xf numFmtId="0" fontId="11" fillId="2" borderId="2" xfId="1" applyFont="1" applyFill="1" applyBorder="1" applyAlignment="1" applyProtection="1">
      <alignment vertical="center"/>
    </xf>
    <xf numFmtId="167" fontId="4" fillId="3" borderId="13" xfId="2" applyNumberFormat="1" applyFont="1" applyFill="1" applyBorder="1" applyAlignment="1" applyProtection="1">
      <alignment horizontal="center" vertical="center"/>
      <protection locked="0"/>
    </xf>
    <xf numFmtId="167" fontId="4" fillId="0" borderId="0" xfId="1" applyNumberFormat="1" applyFont="1" applyBorder="1" applyAlignment="1" applyProtection="1">
      <alignment horizontal="center" vertical="center"/>
    </xf>
    <xf numFmtId="167" fontId="4" fillId="2" borderId="20" xfId="2" applyNumberFormat="1" applyFont="1" applyFill="1" applyBorder="1" applyAlignment="1" applyProtection="1">
      <alignment horizontal="center" vertical="center"/>
    </xf>
    <xf numFmtId="167" fontId="4" fillId="2" borderId="21" xfId="2" applyNumberFormat="1" applyFont="1" applyFill="1" applyBorder="1" applyAlignment="1" applyProtection="1">
      <alignment horizontal="center" vertical="center"/>
    </xf>
    <xf numFmtId="167" fontId="4" fillId="2" borderId="22" xfId="2" applyNumberFormat="1" applyFont="1" applyFill="1" applyBorder="1" applyAlignment="1" applyProtection="1">
      <alignment horizontal="center" vertical="center"/>
    </xf>
    <xf numFmtId="167" fontId="4" fillId="2" borderId="23" xfId="2" applyNumberFormat="1" applyFont="1" applyFill="1" applyBorder="1" applyAlignment="1" applyProtection="1">
      <alignment horizontal="center" vertical="center"/>
    </xf>
    <xf numFmtId="0" fontId="11" fillId="0" borderId="24" xfId="1" applyFont="1" applyFill="1" applyBorder="1" applyAlignment="1" applyProtection="1">
      <alignment horizontal="center" vertical="center"/>
    </xf>
    <xf numFmtId="0" fontId="12" fillId="0" borderId="25" xfId="1" applyFont="1" applyFill="1" applyBorder="1" applyAlignment="1" applyProtection="1">
      <alignment vertical="center" wrapText="1"/>
    </xf>
    <xf numFmtId="167" fontId="4" fillId="0" borderId="0" xfId="1" applyNumberFormat="1" applyFont="1" applyFill="1" applyBorder="1" applyAlignment="1" applyProtection="1">
      <alignment horizontal="center" vertical="center"/>
    </xf>
    <xf numFmtId="167" fontId="4" fillId="0" borderId="0" xfId="2" applyNumberFormat="1" applyFont="1" applyFill="1" applyBorder="1" applyAlignment="1" applyProtection="1">
      <alignment horizontal="center" vertical="center"/>
    </xf>
    <xf numFmtId="167" fontId="4" fillId="0" borderId="14" xfId="2" applyNumberFormat="1" applyFont="1" applyFill="1" applyBorder="1" applyAlignment="1" applyProtection="1">
      <alignment horizontal="center" vertical="center"/>
    </xf>
    <xf numFmtId="0" fontId="12" fillId="2" borderId="2" xfId="1" applyFont="1" applyFill="1" applyBorder="1" applyAlignment="1" applyProtection="1">
      <alignment vertical="center" wrapText="1"/>
    </xf>
    <xf numFmtId="167" fontId="4" fillId="2" borderId="26" xfId="1" applyNumberFormat="1" applyFont="1" applyFill="1" applyBorder="1" applyAlignment="1" applyProtection="1">
      <alignment horizontal="center" vertical="center"/>
    </xf>
    <xf numFmtId="167" fontId="4" fillId="3" borderId="16" xfId="2" applyNumberFormat="1" applyFont="1" applyFill="1" applyBorder="1" applyAlignment="1" applyProtection="1">
      <alignment horizontal="center" vertical="center"/>
      <protection locked="0"/>
    </xf>
    <xf numFmtId="167" fontId="4" fillId="3" borderId="1" xfId="2" applyNumberFormat="1" applyFont="1" applyFill="1" applyBorder="1" applyAlignment="1" applyProtection="1">
      <alignment horizontal="center" vertical="center"/>
      <protection locked="0"/>
    </xf>
    <xf numFmtId="167" fontId="4" fillId="3" borderId="2" xfId="2" applyNumberFormat="1" applyFont="1" applyFill="1" applyBorder="1" applyAlignment="1" applyProtection="1">
      <alignment horizontal="center" vertical="center"/>
      <protection locked="0"/>
    </xf>
    <xf numFmtId="167" fontId="4" fillId="3" borderId="3" xfId="2" applyNumberFormat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</xf>
    <xf numFmtId="0" fontId="19" fillId="2" borderId="7" xfId="1" applyFont="1" applyFill="1" applyBorder="1" applyAlignment="1" applyProtection="1">
      <alignment vertical="center" wrapText="1"/>
    </xf>
    <xf numFmtId="167" fontId="4" fillId="2" borderId="27" xfId="1" applyNumberFormat="1" applyFont="1" applyFill="1" applyBorder="1" applyAlignment="1" applyProtection="1">
      <alignment horizontal="center" vertical="center"/>
    </xf>
    <xf numFmtId="167" fontId="4" fillId="2" borderId="28" xfId="2" applyNumberFormat="1" applyFont="1" applyFill="1" applyBorder="1" applyAlignment="1" applyProtection="1">
      <alignment horizontal="center" vertical="center"/>
    </xf>
    <xf numFmtId="167" fontId="4" fillId="2" borderId="6" xfId="2" applyNumberFormat="1" applyFont="1" applyFill="1" applyBorder="1" applyAlignment="1" applyProtection="1">
      <alignment horizontal="center" vertical="center"/>
    </xf>
    <xf numFmtId="167" fontId="4" fillId="2" borderId="7" xfId="2" applyNumberFormat="1" applyFont="1" applyFill="1" applyBorder="1" applyAlignment="1" applyProtection="1">
      <alignment horizontal="center" vertical="center"/>
    </xf>
    <xf numFmtId="167" fontId="4" fillId="2" borderId="29" xfId="2" applyNumberFormat="1" applyFont="1" applyFill="1" applyBorder="1" applyAlignment="1" applyProtection="1">
      <alignment horizontal="center" vertical="center"/>
    </xf>
    <xf numFmtId="167" fontId="4" fillId="2" borderId="30" xfId="2" applyNumberFormat="1" applyFont="1" applyFill="1" applyBorder="1" applyAlignment="1" applyProtection="1">
      <alignment horizontal="center" vertical="center"/>
    </xf>
    <xf numFmtId="167" fontId="4" fillId="2" borderId="31" xfId="2" applyNumberFormat="1" applyFont="1" applyFill="1" applyBorder="1" applyAlignment="1" applyProtection="1">
      <alignment horizontal="center" vertical="center"/>
    </xf>
    <xf numFmtId="167" fontId="4" fillId="2" borderId="32" xfId="2" applyNumberFormat="1" applyFont="1" applyFill="1" applyBorder="1" applyAlignment="1" applyProtection="1">
      <alignment horizontal="center" vertical="center"/>
    </xf>
    <xf numFmtId="167" fontId="4" fillId="2" borderId="33" xfId="2" applyNumberFormat="1" applyFont="1" applyFill="1" applyBorder="1" applyAlignment="1" applyProtection="1">
      <alignment horizontal="center" vertical="center"/>
    </xf>
    <xf numFmtId="0" fontId="12" fillId="2" borderId="7" xfId="1" applyFont="1" applyFill="1" applyBorder="1" applyAlignment="1" applyProtection="1">
      <alignment vertical="center" wrapText="1"/>
    </xf>
    <xf numFmtId="0" fontId="4" fillId="0" borderId="10" xfId="1" applyFont="1" applyFill="1" applyBorder="1" applyAlignment="1" applyProtection="1">
      <alignment horizontal="center" vertical="center"/>
    </xf>
    <xf numFmtId="0" fontId="19" fillId="0" borderId="0" xfId="1" applyFont="1" applyFill="1" applyBorder="1" applyAlignment="1" applyProtection="1">
      <alignment vertical="center" wrapText="1"/>
    </xf>
    <xf numFmtId="0" fontId="4" fillId="0" borderId="0" xfId="1" applyFont="1" applyAlignment="1" applyProtection="1">
      <alignment horizontal="center" vertical="center"/>
    </xf>
    <xf numFmtId="0" fontId="4" fillId="0" borderId="35" xfId="1" applyFont="1" applyBorder="1" applyAlignment="1" applyProtection="1">
      <alignment horizontal="center" vertical="center"/>
    </xf>
    <xf numFmtId="167" fontId="4" fillId="2" borderId="36" xfId="2" applyNumberFormat="1" applyFont="1" applyFill="1" applyBorder="1" applyAlignment="1" applyProtection="1">
      <alignment horizontal="center" vertical="center"/>
    </xf>
    <xf numFmtId="0" fontId="4" fillId="2" borderId="37" xfId="1" applyFont="1" applyFill="1" applyBorder="1" applyAlignment="1" applyProtection="1">
      <alignment horizontal="center" vertical="center"/>
    </xf>
    <xf numFmtId="0" fontId="19" fillId="2" borderId="38" xfId="1" applyFont="1" applyFill="1" applyBorder="1" applyAlignment="1" applyProtection="1">
      <alignment vertical="center" wrapText="1"/>
    </xf>
    <xf numFmtId="167" fontId="4" fillId="3" borderId="39" xfId="2" applyNumberFormat="1" applyFont="1" applyFill="1" applyBorder="1" applyAlignment="1" applyProtection="1">
      <alignment horizontal="center" vertical="center"/>
      <protection locked="0"/>
    </xf>
    <xf numFmtId="167" fontId="4" fillId="3" borderId="40" xfId="2" applyNumberFormat="1" applyFont="1" applyFill="1" applyBorder="1" applyAlignment="1" applyProtection="1">
      <alignment horizontal="center" vertical="center"/>
    </xf>
    <xf numFmtId="167" fontId="4" fillId="3" borderId="37" xfId="2" applyNumberFormat="1" applyFont="1" applyFill="1" applyBorder="1" applyAlignment="1" applyProtection="1">
      <alignment horizontal="center" vertical="center"/>
      <protection locked="0"/>
    </xf>
    <xf numFmtId="167" fontId="4" fillId="3" borderId="38" xfId="2" applyNumberFormat="1" applyFont="1" applyFill="1" applyBorder="1" applyAlignment="1" applyProtection="1">
      <alignment horizontal="center" vertical="center"/>
      <protection locked="0"/>
    </xf>
    <xf numFmtId="167" fontId="4" fillId="3" borderId="41" xfId="2" applyNumberFormat="1" applyFont="1" applyFill="1" applyBorder="1" applyAlignment="1" applyProtection="1">
      <alignment horizontal="center" vertical="center"/>
      <protection locked="0"/>
    </xf>
    <xf numFmtId="167" fontId="4" fillId="3" borderId="40" xfId="2" applyNumberFormat="1" applyFont="1" applyFill="1" applyBorder="1" applyAlignment="1" applyProtection="1">
      <alignment horizontal="center" vertical="center"/>
      <protection locked="0"/>
    </xf>
    <xf numFmtId="167" fontId="4" fillId="3" borderId="43" xfId="2" applyNumberFormat="1" applyFont="1" applyFill="1" applyBorder="1" applyAlignment="1" applyProtection="1">
      <alignment horizontal="center" vertical="center"/>
      <protection locked="0"/>
    </xf>
    <xf numFmtId="167" fontId="4" fillId="3" borderId="44" xfId="2" applyNumberFormat="1" applyFont="1" applyFill="1" applyBorder="1" applyAlignment="1" applyProtection="1">
      <alignment horizontal="center" vertical="center"/>
      <protection locked="0"/>
    </xf>
    <xf numFmtId="167" fontId="4" fillId="3" borderId="6" xfId="2" applyNumberFormat="1" applyFont="1" applyFill="1" applyBorder="1" applyAlignment="1" applyProtection="1">
      <alignment horizontal="center" vertical="center"/>
      <protection locked="0"/>
    </xf>
    <xf numFmtId="167" fontId="4" fillId="3" borderId="7" xfId="2" applyNumberFormat="1" applyFont="1" applyFill="1" applyBorder="1" applyAlignment="1" applyProtection="1">
      <alignment horizontal="center" vertical="center"/>
      <protection locked="0"/>
    </xf>
    <xf numFmtId="167" fontId="4" fillId="3" borderId="8" xfId="2" applyNumberFormat="1" applyFont="1" applyFill="1" applyBorder="1" applyAlignment="1" applyProtection="1">
      <alignment horizontal="center" vertical="center"/>
      <protection locked="0"/>
    </xf>
    <xf numFmtId="167" fontId="4" fillId="2" borderId="26" xfId="1" applyNumberFormat="1" applyFont="1" applyFill="1" applyBorder="1" applyAlignment="1">
      <alignment horizontal="center" vertical="center"/>
    </xf>
    <xf numFmtId="0" fontId="19" fillId="2" borderId="42" xfId="1" applyFont="1" applyFill="1" applyBorder="1" applyAlignment="1" applyProtection="1">
      <alignment vertical="center" wrapText="1"/>
    </xf>
    <xf numFmtId="167" fontId="4" fillId="2" borderId="1" xfId="2" applyNumberFormat="1" applyFont="1" applyFill="1" applyBorder="1" applyAlignment="1" applyProtection="1">
      <alignment horizontal="center" vertical="center"/>
    </xf>
    <xf numFmtId="167" fontId="4" fillId="2" borderId="2" xfId="2" applyNumberFormat="1" applyFont="1" applyFill="1" applyBorder="1" applyAlignment="1" applyProtection="1">
      <alignment horizontal="center" vertical="center"/>
    </xf>
    <xf numFmtId="0" fontId="4" fillId="2" borderId="56" xfId="1" applyFont="1" applyFill="1" applyBorder="1" applyAlignment="1" applyProtection="1">
      <alignment horizontal="center" vertical="center"/>
    </xf>
    <xf numFmtId="167" fontId="20" fillId="0" borderId="0" xfId="1" applyNumberFormat="1" applyFont="1" applyBorder="1" applyAlignment="1" applyProtection="1">
      <alignment horizontal="center" vertical="center"/>
    </xf>
    <xf numFmtId="167" fontId="4" fillId="3" borderId="57" xfId="2" applyNumberFormat="1" applyFont="1" applyFill="1" applyBorder="1" applyAlignment="1" applyProtection="1">
      <alignment horizontal="center" vertical="center"/>
      <protection locked="0"/>
    </xf>
    <xf numFmtId="167" fontId="4" fillId="3" borderId="56" xfId="2" applyNumberFormat="1" applyFont="1" applyFill="1" applyBorder="1" applyAlignment="1" applyProtection="1">
      <alignment horizontal="center" vertical="center"/>
      <protection locked="0"/>
    </xf>
    <xf numFmtId="167" fontId="4" fillId="3" borderId="42" xfId="2" applyNumberFormat="1" applyFont="1" applyFill="1" applyBorder="1" applyAlignment="1" applyProtection="1">
      <alignment horizontal="center" vertical="center"/>
      <protection locked="0"/>
    </xf>
    <xf numFmtId="0" fontId="20" fillId="0" borderId="0" xfId="1" applyFont="1" applyBorder="1" applyAlignment="1" applyProtection="1">
      <alignment horizontal="center" vertical="center"/>
    </xf>
    <xf numFmtId="167" fontId="4" fillId="3" borderId="7" xfId="2" applyNumberFormat="1" applyFont="1" applyFill="1" applyBorder="1" applyAlignment="1" applyProtection="1">
      <alignment horizontal="left" vertical="center"/>
      <protection locked="0"/>
    </xf>
    <xf numFmtId="0" fontId="20" fillId="0" borderId="0" xfId="1" applyFont="1" applyFill="1" applyBorder="1" applyAlignment="1" applyProtection="1">
      <alignment horizontal="center" vertical="center"/>
    </xf>
    <xf numFmtId="167" fontId="4" fillId="0" borderId="10" xfId="2" applyNumberFormat="1" applyFont="1" applyFill="1" applyBorder="1" applyAlignment="1" applyProtection="1">
      <alignment horizontal="center" vertical="center"/>
    </xf>
    <xf numFmtId="167" fontId="4" fillId="2" borderId="30" xfId="1" applyNumberFormat="1" applyFont="1" applyFill="1" applyBorder="1" applyAlignment="1" applyProtection="1">
      <alignment horizontal="center" vertical="center"/>
    </xf>
    <xf numFmtId="167" fontId="4" fillId="2" borderId="34" xfId="2" applyNumberFormat="1" applyFont="1" applyFill="1" applyBorder="1" applyAlignment="1" applyProtection="1">
      <alignment horizontal="center" vertical="center"/>
    </xf>
    <xf numFmtId="0" fontId="12" fillId="2" borderId="38" xfId="1" applyFont="1" applyFill="1" applyBorder="1" applyAlignment="1" applyProtection="1">
      <alignment vertical="center" wrapText="1"/>
    </xf>
    <xf numFmtId="167" fontId="4" fillId="2" borderId="45" xfId="1" applyNumberFormat="1" applyFont="1" applyFill="1" applyBorder="1" applyAlignment="1" applyProtection="1">
      <alignment horizontal="center" vertical="center"/>
    </xf>
    <xf numFmtId="167" fontId="4" fillId="2" borderId="37" xfId="2" applyNumberFormat="1" applyFont="1" applyFill="1" applyBorder="1" applyAlignment="1" applyProtection="1">
      <alignment horizontal="center" vertical="center"/>
    </xf>
    <xf numFmtId="167" fontId="4" fillId="2" borderId="38" xfId="2" applyNumberFormat="1" applyFont="1" applyFill="1" applyBorder="1" applyAlignment="1" applyProtection="1">
      <alignment horizontal="center" vertical="center"/>
    </xf>
    <xf numFmtId="167" fontId="4" fillId="2" borderId="46" xfId="2" applyNumberFormat="1" applyFont="1" applyFill="1" applyBorder="1" applyAlignment="1" applyProtection="1">
      <alignment horizontal="center" vertical="center"/>
    </xf>
    <xf numFmtId="0" fontId="12" fillId="2" borderId="42" xfId="1" applyFont="1" applyFill="1" applyBorder="1" applyAlignment="1" applyProtection="1">
      <alignment vertical="center" wrapText="1"/>
    </xf>
    <xf numFmtId="167" fontId="4" fillId="2" borderId="69" xfId="1" applyNumberFormat="1" applyFont="1" applyFill="1" applyBorder="1" applyAlignment="1" applyProtection="1">
      <alignment horizontal="center" vertical="center"/>
    </xf>
    <xf numFmtId="0" fontId="4" fillId="2" borderId="47" xfId="1" applyFont="1" applyFill="1" applyBorder="1" applyAlignment="1" applyProtection="1">
      <alignment horizontal="center" vertical="center"/>
    </xf>
    <xf numFmtId="0" fontId="19" fillId="2" borderId="48" xfId="1" applyFont="1" applyFill="1" applyBorder="1" applyAlignment="1" applyProtection="1">
      <alignment vertical="center" wrapText="1"/>
    </xf>
    <xf numFmtId="167" fontId="4" fillId="2" borderId="13" xfId="1" applyNumberFormat="1" applyFont="1" applyFill="1" applyBorder="1" applyAlignment="1" applyProtection="1">
      <alignment horizontal="center" vertical="center"/>
    </xf>
    <xf numFmtId="167" fontId="4" fillId="0" borderId="5" xfId="1" applyNumberFormat="1" applyFont="1" applyBorder="1" applyAlignment="1" applyProtection="1">
      <alignment horizontal="center" vertical="center"/>
    </xf>
    <xf numFmtId="167" fontId="4" fillId="2" borderId="47" xfId="1" applyNumberFormat="1" applyFont="1" applyFill="1" applyBorder="1" applyAlignment="1" applyProtection="1">
      <alignment horizontal="center" vertical="center"/>
    </xf>
    <xf numFmtId="167" fontId="4" fillId="2" borderId="48" xfId="1" applyNumberFormat="1" applyFont="1" applyFill="1" applyBorder="1" applyAlignment="1" applyProtection="1">
      <alignment horizontal="center" vertical="center"/>
    </xf>
    <xf numFmtId="167" fontId="4" fillId="2" borderId="49" xfId="1" applyNumberFormat="1" applyFont="1" applyFill="1" applyBorder="1" applyAlignment="1" applyProtection="1">
      <alignment horizontal="center" vertical="center"/>
    </xf>
    <xf numFmtId="0" fontId="12" fillId="2" borderId="48" xfId="1" applyFont="1" applyFill="1" applyBorder="1" applyAlignment="1" applyProtection="1">
      <alignment vertical="center" wrapText="1"/>
    </xf>
    <xf numFmtId="167" fontId="4" fillId="4" borderId="13" xfId="2" applyNumberFormat="1" applyFont="1" applyFill="1" applyBorder="1" applyAlignment="1" applyProtection="1">
      <alignment horizontal="center" vertical="center"/>
    </xf>
    <xf numFmtId="167" fontId="4" fillId="4" borderId="47" xfId="2" applyNumberFormat="1" applyFont="1" applyFill="1" applyBorder="1" applyAlignment="1" applyProtection="1">
      <alignment horizontal="center" vertical="center"/>
    </xf>
    <xf numFmtId="167" fontId="4" fillId="4" borderId="48" xfId="2" applyNumberFormat="1" applyFont="1" applyFill="1" applyBorder="1" applyAlignment="1" applyProtection="1">
      <alignment horizontal="center" vertical="center"/>
    </xf>
    <xf numFmtId="167" fontId="4" fillId="4" borderId="49" xfId="2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vertical="top"/>
    </xf>
    <xf numFmtId="0" fontId="19" fillId="0" borderId="0" xfId="1" applyFont="1" applyProtection="1"/>
    <xf numFmtId="0" fontId="4" fillId="2" borderId="1" xfId="0" applyFont="1" applyFill="1" applyBorder="1" applyAlignment="1" applyProtection="1">
      <alignment horizontal="center" vertical="center"/>
    </xf>
    <xf numFmtId="0" fontId="19" fillId="2" borderId="2" xfId="0" applyFont="1" applyFill="1" applyBorder="1" applyAlignment="1" applyProtection="1">
      <alignment vertical="center" wrapText="1"/>
    </xf>
    <xf numFmtId="0" fontId="4" fillId="2" borderId="6" xfId="0" applyFont="1" applyFill="1" applyBorder="1" applyAlignment="1" applyProtection="1">
      <alignment horizontal="center" vertical="center"/>
    </xf>
    <xf numFmtId="0" fontId="19" fillId="2" borderId="7" xfId="0" applyFont="1" applyFill="1" applyBorder="1" applyAlignment="1" applyProtection="1">
      <alignment vertical="center" wrapText="1"/>
    </xf>
    <xf numFmtId="168" fontId="22" fillId="0" borderId="10" xfId="1" applyNumberFormat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top" wrapText="1"/>
    </xf>
    <xf numFmtId="168" fontId="4" fillId="0" borderId="0" xfId="1" applyNumberFormat="1" applyFont="1" applyFill="1" applyBorder="1" applyAlignment="1" applyProtection="1">
      <alignment vertical="center" wrapText="1"/>
    </xf>
    <xf numFmtId="168" fontId="4" fillId="0" borderId="0" xfId="1" applyNumberFormat="1" applyFont="1" applyFill="1" applyBorder="1" applyAlignment="1" applyProtection="1">
      <alignment vertical="center"/>
    </xf>
    <xf numFmtId="168" fontId="4" fillId="0" borderId="5" xfId="1" applyNumberFormat="1" applyFont="1" applyFill="1" applyBorder="1" applyAlignment="1" applyProtection="1">
      <alignment vertical="center"/>
    </xf>
    <xf numFmtId="168" fontId="2" fillId="0" borderId="0" xfId="1" applyNumberFormat="1" applyFont="1" applyFill="1" applyAlignment="1" applyProtection="1">
      <alignment vertical="center"/>
    </xf>
    <xf numFmtId="0" fontId="2" fillId="0" borderId="0" xfId="1" applyFont="1" applyFill="1" applyBorder="1" applyAlignment="1" applyProtection="1">
      <alignment vertical="top" wrapText="1"/>
    </xf>
    <xf numFmtId="168" fontId="2" fillId="0" borderId="0" xfId="1" applyNumberFormat="1" applyFont="1" applyFill="1" applyAlignment="1" applyProtection="1">
      <alignment vertical="top"/>
    </xf>
    <xf numFmtId="0" fontId="4" fillId="0" borderId="0" xfId="1" applyFont="1"/>
    <xf numFmtId="0" fontId="5" fillId="2" borderId="52" xfId="1" applyFont="1" applyFill="1" applyBorder="1" applyAlignment="1">
      <alignment horizontal="left" wrapText="1"/>
    </xf>
    <xf numFmtId="0" fontId="5" fillId="0" borderId="0" xfId="1" applyFont="1" applyAlignment="1">
      <alignment wrapText="1"/>
    </xf>
    <xf numFmtId="0" fontId="5" fillId="2" borderId="0" xfId="1" applyFont="1" applyFill="1" applyAlignment="1">
      <alignment horizontal="left" wrapText="1"/>
    </xf>
    <xf numFmtId="0" fontId="11" fillId="2" borderId="0" xfId="1" applyFont="1" applyFill="1" applyAlignment="1">
      <alignment horizontal="left" vertical="center"/>
    </xf>
    <xf numFmtId="0" fontId="11" fillId="2" borderId="55" xfId="1" applyFont="1" applyFill="1" applyBorder="1" applyAlignment="1">
      <alignment horizontal="left" vertical="center"/>
    </xf>
    <xf numFmtId="168" fontId="4" fillId="7" borderId="40" xfId="1" applyNumberFormat="1" applyFont="1" applyFill="1" applyBorder="1" applyAlignment="1" applyProtection="1">
      <alignment horizontal="center" vertical="center"/>
      <protection locked="0"/>
    </xf>
    <xf numFmtId="168" fontId="4" fillId="7" borderId="46" xfId="1" applyNumberFormat="1" applyFont="1" applyFill="1" applyBorder="1" applyAlignment="1" applyProtection="1">
      <alignment horizontal="center" vertical="center"/>
      <protection locked="0"/>
    </xf>
    <xf numFmtId="168" fontId="4" fillId="7" borderId="50" xfId="1" applyNumberFormat="1" applyFont="1" applyFill="1" applyBorder="1" applyAlignment="1" applyProtection="1">
      <alignment horizontal="center" vertical="center"/>
      <protection locked="0"/>
    </xf>
    <xf numFmtId="168" fontId="4" fillId="7" borderId="44" xfId="1" applyNumberFormat="1" applyFont="1" applyFill="1" applyBorder="1" applyAlignment="1" applyProtection="1">
      <alignment horizontal="center" vertical="center"/>
      <protection locked="0"/>
    </xf>
    <xf numFmtId="168" fontId="4" fillId="7" borderId="29" xfId="1" applyNumberFormat="1" applyFont="1" applyFill="1" applyBorder="1" applyAlignment="1" applyProtection="1">
      <alignment horizontal="center" vertical="center"/>
      <protection locked="0"/>
    </xf>
    <xf numFmtId="168" fontId="4" fillId="7" borderId="51" xfId="1" applyNumberFormat="1" applyFont="1" applyFill="1" applyBorder="1" applyAlignment="1" applyProtection="1">
      <alignment horizontal="center" vertical="center"/>
      <protection locked="0"/>
    </xf>
    <xf numFmtId="0" fontId="17" fillId="2" borderId="11" xfId="1" applyFont="1" applyFill="1" applyBorder="1" applyAlignment="1" applyProtection="1">
      <alignment horizontal="center" vertical="center" wrapText="1"/>
    </xf>
    <xf numFmtId="0" fontId="17" fillId="2" borderId="14" xfId="1" applyFont="1" applyFill="1" applyBorder="1" applyAlignment="1" applyProtection="1">
      <alignment horizontal="center" vertical="center" wrapText="1"/>
    </xf>
    <xf numFmtId="0" fontId="17" fillId="2" borderId="12" xfId="1" applyFont="1" applyFill="1" applyBorder="1" applyAlignment="1" applyProtection="1">
      <alignment horizontal="center" vertical="center" wrapText="1"/>
    </xf>
    <xf numFmtId="0" fontId="17" fillId="2" borderId="68" xfId="1" applyFont="1" applyFill="1" applyBorder="1" applyAlignment="1" applyProtection="1">
      <alignment horizontal="center" vertical="center"/>
    </xf>
    <xf numFmtId="0" fontId="17" fillId="2" borderId="67" xfId="1" applyFont="1" applyFill="1" applyBorder="1" applyAlignment="1" applyProtection="1">
      <alignment horizontal="center" vertical="center"/>
    </xf>
    <xf numFmtId="166" fontId="17" fillId="2" borderId="16" xfId="1" applyNumberFormat="1" applyFont="1" applyFill="1" applyBorder="1" applyAlignment="1" applyProtection="1">
      <alignment horizontal="center" vertical="center"/>
    </xf>
    <xf numFmtId="166" fontId="17" fillId="2" borderId="17" xfId="1" applyNumberFormat="1" applyFont="1" applyFill="1" applyBorder="1" applyAlignment="1" applyProtection="1">
      <alignment horizontal="center" vertical="center"/>
    </xf>
    <xf numFmtId="166" fontId="17" fillId="2" borderId="18" xfId="1" applyNumberFormat="1" applyFont="1" applyFill="1" applyBorder="1" applyAlignment="1" applyProtection="1">
      <alignment horizontal="center" vertical="center"/>
    </xf>
    <xf numFmtId="0" fontId="4" fillId="2" borderId="37" xfId="1" applyFont="1" applyFill="1" applyBorder="1" applyAlignment="1" applyProtection="1">
      <alignment horizontal="center" vertical="center"/>
    </xf>
    <xf numFmtId="0" fontId="4" fillId="2" borderId="6" xfId="1" applyFont="1" applyFill="1" applyBorder="1" applyAlignment="1" applyProtection="1">
      <alignment horizontal="center" vertical="center"/>
    </xf>
    <xf numFmtId="167" fontId="4" fillId="5" borderId="39" xfId="2" applyNumberFormat="1" applyFont="1" applyFill="1" applyBorder="1" applyAlignment="1" applyProtection="1">
      <alignment horizontal="center" vertical="center"/>
      <protection locked="0"/>
    </xf>
    <xf numFmtId="167" fontId="4" fillId="5" borderId="43" xfId="2" applyNumberFormat="1" applyFont="1" applyFill="1" applyBorder="1" applyAlignment="1" applyProtection="1">
      <alignment horizontal="center" vertical="center"/>
      <protection locked="0"/>
    </xf>
    <xf numFmtId="167" fontId="4" fillId="3" borderId="57" xfId="2" applyNumberFormat="1" applyFont="1" applyFill="1" applyBorder="1" applyAlignment="1" applyProtection="1">
      <alignment horizontal="center" vertical="center"/>
      <protection locked="0"/>
    </xf>
    <xf numFmtId="167" fontId="4" fillId="3" borderId="67" xfId="2" applyNumberFormat="1" applyFont="1" applyFill="1" applyBorder="1" applyAlignment="1" applyProtection="1">
      <alignment horizontal="center" vertical="center"/>
      <protection locked="0"/>
    </xf>
    <xf numFmtId="167" fontId="4" fillId="5" borderId="37" xfId="2" applyNumberFormat="1" applyFont="1" applyFill="1" applyBorder="1" applyAlignment="1" applyProtection="1">
      <alignment horizontal="center" vertical="center"/>
      <protection locked="0"/>
    </xf>
    <xf numFmtId="167" fontId="4" fillId="5" borderId="6" xfId="2" applyNumberFormat="1" applyFont="1" applyFill="1" applyBorder="1" applyAlignment="1" applyProtection="1">
      <alignment horizontal="center" vertical="center"/>
      <protection locked="0"/>
    </xf>
    <xf numFmtId="167" fontId="4" fillId="5" borderId="38" xfId="2" applyNumberFormat="1" applyFont="1" applyFill="1" applyBorder="1" applyAlignment="1" applyProtection="1">
      <alignment horizontal="center" vertical="center"/>
      <protection locked="0"/>
    </xf>
    <xf numFmtId="167" fontId="4" fillId="5" borderId="7" xfId="2" applyNumberFormat="1" applyFont="1" applyFill="1" applyBorder="1" applyAlignment="1" applyProtection="1">
      <alignment horizontal="center" vertical="center"/>
      <protection locked="0"/>
    </xf>
    <xf numFmtId="168" fontId="4" fillId="7" borderId="16" xfId="1" applyNumberFormat="1" applyFont="1" applyFill="1" applyBorder="1" applyAlignment="1" applyProtection="1">
      <alignment horizontal="center" vertical="center" wrapText="1"/>
      <protection locked="0"/>
    </xf>
    <xf numFmtId="168" fontId="4" fillId="7" borderId="18" xfId="1" applyNumberFormat="1" applyFont="1" applyFill="1" applyBorder="1" applyAlignment="1" applyProtection="1">
      <alignment horizontal="center" vertical="center" wrapText="1"/>
      <protection locked="0"/>
    </xf>
    <xf numFmtId="168" fontId="4" fillId="7" borderId="17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52" xfId="1" applyFont="1" applyFill="1" applyBorder="1" applyAlignment="1">
      <alignment horizontal="left" vertical="center" wrapText="1"/>
    </xf>
    <xf numFmtId="0" fontId="11" fillId="2" borderId="53" xfId="1" applyFont="1" applyFill="1" applyBorder="1" applyAlignment="1">
      <alignment horizontal="left" vertical="center" wrapText="1"/>
    </xf>
    <xf numFmtId="44" fontId="11" fillId="2" borderId="58" xfId="2" applyFont="1" applyFill="1" applyBorder="1" applyAlignment="1" applyProtection="1">
      <alignment horizontal="center" vertical="center" wrapText="1"/>
    </xf>
    <xf numFmtId="44" fontId="11" fillId="2" borderId="61" xfId="2" applyFont="1" applyFill="1" applyBorder="1" applyAlignment="1" applyProtection="1">
      <alignment horizontal="center" vertical="center" wrapText="1"/>
    </xf>
    <xf numFmtId="44" fontId="11" fillId="2" borderId="59" xfId="2" applyFont="1" applyFill="1" applyBorder="1" applyAlignment="1" applyProtection="1">
      <alignment horizontal="center" vertical="center" wrapText="1"/>
    </xf>
    <xf numFmtId="44" fontId="11" fillId="2" borderId="62" xfId="2" applyFont="1" applyFill="1" applyBorder="1" applyAlignment="1" applyProtection="1">
      <alignment horizontal="center" vertical="center" wrapText="1"/>
    </xf>
    <xf numFmtId="44" fontId="11" fillId="2" borderId="60" xfId="2" applyFont="1" applyFill="1" applyBorder="1" applyAlignment="1" applyProtection="1">
      <alignment horizontal="center" vertical="center" wrapText="1"/>
    </xf>
    <xf numFmtId="44" fontId="11" fillId="2" borderId="63" xfId="2" applyFont="1" applyFill="1" applyBorder="1" applyAlignment="1" applyProtection="1">
      <alignment horizontal="center" vertical="center" wrapText="1"/>
    </xf>
    <xf numFmtId="0" fontId="12" fillId="2" borderId="15" xfId="1" applyFont="1" applyFill="1" applyBorder="1" applyAlignment="1">
      <alignment horizontal="center" vertical="center" wrapText="1"/>
    </xf>
    <xf numFmtId="0" fontId="12" fillId="2" borderId="53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12" fillId="2" borderId="55" xfId="1" applyFont="1" applyFill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 wrapText="1"/>
    </xf>
    <xf numFmtId="0" fontId="12" fillId="2" borderId="54" xfId="1" applyFont="1" applyFill="1" applyBorder="1" applyAlignment="1">
      <alignment horizontal="center" vertical="center" wrapText="1"/>
    </xf>
    <xf numFmtId="0" fontId="4" fillId="2" borderId="58" xfId="2" applyNumberFormat="1" applyFont="1" applyFill="1" applyBorder="1" applyAlignment="1" applyProtection="1">
      <alignment horizontal="center" vertical="center"/>
    </xf>
    <xf numFmtId="0" fontId="4" fillId="2" borderId="64" xfId="2" applyNumberFormat="1" applyFont="1" applyFill="1" applyBorder="1" applyAlignment="1" applyProtection="1">
      <alignment horizontal="center" vertical="center"/>
    </xf>
    <xf numFmtId="0" fontId="4" fillId="2" borderId="61" xfId="2" applyNumberFormat="1" applyFont="1" applyFill="1" applyBorder="1" applyAlignment="1" applyProtection="1">
      <alignment horizontal="center" vertical="center"/>
    </xf>
    <xf numFmtId="0" fontId="4" fillId="2" borderId="59" xfId="2" applyNumberFormat="1" applyFont="1" applyFill="1" applyBorder="1" applyAlignment="1" applyProtection="1">
      <alignment horizontal="center" vertical="center"/>
    </xf>
    <xf numFmtId="0" fontId="4" fillId="2" borderId="65" xfId="2" applyNumberFormat="1" applyFont="1" applyFill="1" applyBorder="1" applyAlignment="1" applyProtection="1">
      <alignment horizontal="center" vertical="center"/>
    </xf>
    <xf numFmtId="0" fontId="4" fillId="2" borderId="62" xfId="2" applyNumberFormat="1" applyFont="1" applyFill="1" applyBorder="1" applyAlignment="1" applyProtection="1">
      <alignment horizontal="center" vertical="center"/>
    </xf>
    <xf numFmtId="0" fontId="4" fillId="2" borderId="60" xfId="2" applyNumberFormat="1" applyFont="1" applyFill="1" applyBorder="1" applyAlignment="1" applyProtection="1">
      <alignment horizontal="center" vertical="center"/>
    </xf>
    <xf numFmtId="0" fontId="4" fillId="2" borderId="66" xfId="2" applyNumberFormat="1" applyFont="1" applyFill="1" applyBorder="1" applyAlignment="1" applyProtection="1">
      <alignment horizontal="center" vertical="center"/>
    </xf>
    <xf numFmtId="0" fontId="4" fillId="2" borderId="63" xfId="2" applyNumberFormat="1" applyFont="1" applyFill="1" applyBorder="1" applyAlignment="1" applyProtection="1">
      <alignment horizontal="center" vertical="center"/>
    </xf>
    <xf numFmtId="0" fontId="12" fillId="6" borderId="19" xfId="1" applyFont="1" applyFill="1" applyBorder="1" applyAlignment="1">
      <alignment horizontal="center" vertical="center"/>
    </xf>
    <xf numFmtId="0" fontId="12" fillId="6" borderId="10" xfId="1" applyFont="1" applyFill="1" applyBorder="1" applyAlignment="1">
      <alignment horizontal="center" vertical="center"/>
    </xf>
    <xf numFmtId="0" fontId="12" fillId="6" borderId="14" xfId="1" applyFont="1" applyFill="1" applyBorder="1" applyAlignment="1">
      <alignment horizontal="center" vertical="center"/>
    </xf>
    <xf numFmtId="0" fontId="12" fillId="6" borderId="12" xfId="1" applyFont="1" applyFill="1" applyBorder="1" applyAlignment="1">
      <alignment horizontal="center" vertical="center"/>
    </xf>
    <xf numFmtId="0" fontId="24" fillId="0" borderId="0" xfId="1" applyFont="1" applyFill="1" applyBorder="1" applyAlignment="1" applyProtection="1">
      <alignment horizontal="left" vertical="center"/>
    </xf>
    <xf numFmtId="0" fontId="23" fillId="0" borderId="0" xfId="1" applyFont="1" applyFill="1" applyBorder="1" applyAlignment="1" applyProtection="1">
      <alignment horizontal="center" vertical="center"/>
    </xf>
    <xf numFmtId="0" fontId="6" fillId="2" borderId="1" xfId="1" applyNumberFormat="1" applyFont="1" applyFill="1" applyBorder="1" applyAlignment="1" applyProtection="1">
      <alignment horizontal="center" vertical="center" wrapText="1"/>
    </xf>
    <xf numFmtId="0" fontId="6" fillId="2" borderId="2" xfId="1" applyNumberFormat="1" applyFont="1" applyFill="1" applyBorder="1" applyAlignment="1" applyProtection="1">
      <alignment horizontal="center" vertical="center" wrapText="1"/>
    </xf>
    <xf numFmtId="0" fontId="7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6" xfId="1" applyFont="1" applyFill="1" applyBorder="1" applyAlignment="1" applyProtection="1">
      <alignment horizontal="center" vertical="center" wrapText="1"/>
    </xf>
    <xf numFmtId="0" fontId="9" fillId="2" borderId="7" xfId="1" applyFont="1" applyFill="1" applyBorder="1" applyAlignment="1" applyProtection="1">
      <alignment horizontal="center" vertical="center" wrapText="1"/>
    </xf>
    <xf numFmtId="165" fontId="7" fillId="3" borderId="8" xfId="1" applyNumberFormat="1" applyFont="1" applyFill="1" applyBorder="1" applyAlignment="1" applyProtection="1">
      <alignment horizontal="center" vertical="center" wrapText="1"/>
      <protection locked="0"/>
    </xf>
    <xf numFmtId="165" fontId="7" fillId="3" borderId="9" xfId="1" applyNumberFormat="1" applyFont="1" applyFill="1" applyBorder="1" applyAlignment="1" applyProtection="1">
      <alignment horizontal="center" vertical="center" wrapText="1"/>
      <protection locked="0"/>
    </xf>
    <xf numFmtId="165" fontId="7" fillId="3" borderId="7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Standard" xfId="0" builtinId="0"/>
    <cellStyle name="Standard 2" xfId="1" xr:uid="{00000000-0005-0000-0000-000001000000}"/>
    <cellStyle name="Währung 2" xfId="2" xr:uid="{00000000-0005-0000-0000-000002000000}"/>
  </cellStyles>
  <dxfs count="17">
    <dxf>
      <fill>
        <patternFill>
          <bgColor theme="5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C00000"/>
        </patternFill>
      </fill>
    </dxf>
    <dxf>
      <font>
        <color rgb="FFFFFF99"/>
      </font>
      <fill>
        <patternFill patternType="solid">
          <fgColor indexed="64"/>
          <bgColor rgb="FFFFFF99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rgb="FFC00000"/>
        </patternFill>
      </fill>
    </dxf>
    <dxf>
      <font>
        <color rgb="FFFFFF99"/>
      </font>
      <fill>
        <patternFill patternType="solid">
          <fgColor indexed="64"/>
          <bgColor rgb="FFFFFF99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rgb="FFC00000"/>
        </patternFill>
      </fill>
    </dxf>
    <dxf>
      <font>
        <color rgb="FFFFFF99"/>
      </font>
      <fill>
        <patternFill patternType="solid">
          <fgColor indexed="64"/>
          <bgColor rgb="FFFFFF99"/>
        </patternFill>
      </fill>
      <border>
        <left/>
        <right/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0A950-FF16-46B4-9DE3-53F4ACDBB259}">
  <sheetPr>
    <pageSetUpPr fitToPage="1"/>
  </sheetPr>
  <dimension ref="A1:O100"/>
  <sheetViews>
    <sheetView tabSelected="1" topLeftCell="A17" zoomScale="40" zoomScaleNormal="40" zoomScaleSheetLayoutView="70" zoomScalePageLayoutView="115" workbookViewId="0">
      <selection activeCell="H82" sqref="H82"/>
    </sheetView>
  </sheetViews>
  <sheetFormatPr baseColWidth="10" defaultColWidth="11.42578125" defaultRowHeight="15" outlineLevelRow="1" x14ac:dyDescent="0.3"/>
  <cols>
    <col min="1" max="1" width="15.5703125" style="1" customWidth="1"/>
    <col min="2" max="2" width="10.5703125" style="134" customWidth="1"/>
    <col min="3" max="3" width="85.7109375" style="136" customWidth="1"/>
    <col min="4" max="4" width="8.7109375" style="39" customWidth="1"/>
    <col min="5" max="5" width="45.5703125" style="39" customWidth="1"/>
    <col min="6" max="6" width="8.7109375" style="39" customWidth="1"/>
    <col min="7" max="13" width="45.5703125" style="39" customWidth="1"/>
    <col min="14" max="14" width="6.5703125" style="1" customWidth="1"/>
    <col min="15" max="15" width="7.42578125" style="1" customWidth="1"/>
    <col min="16" max="16384" width="11.42578125" style="1"/>
  </cols>
  <sheetData>
    <row r="1" spans="1:15" ht="50.1" customHeight="1" x14ac:dyDescent="0.3">
      <c r="B1" s="197" t="s">
        <v>29</v>
      </c>
      <c r="C1" s="197"/>
      <c r="D1" s="198" t="s">
        <v>71</v>
      </c>
      <c r="E1" s="198"/>
      <c r="F1" s="198"/>
      <c r="G1" s="198"/>
      <c r="H1" s="198"/>
      <c r="I1" s="198"/>
      <c r="J1" s="198"/>
      <c r="K1" s="198"/>
      <c r="L1" s="198"/>
      <c r="M1" s="198"/>
      <c r="N1" s="2"/>
      <c r="O1" s="2"/>
    </row>
    <row r="2" spans="1:15" ht="50.1" customHeight="1" thickBot="1" x14ac:dyDescent="0.35">
      <c r="B2" s="3"/>
      <c r="C2" s="4"/>
      <c r="D2" s="5"/>
      <c r="E2" s="4"/>
      <c r="F2" s="6"/>
      <c r="G2" s="4"/>
      <c r="H2" s="7"/>
      <c r="I2" s="7"/>
      <c r="J2" s="7"/>
      <c r="K2" s="7"/>
      <c r="L2" s="7"/>
      <c r="M2" s="7"/>
      <c r="N2" s="8"/>
      <c r="O2" s="8"/>
    </row>
    <row r="3" spans="1:15" s="9" customFormat="1" ht="46.5" customHeight="1" x14ac:dyDescent="0.25">
      <c r="B3" s="199" t="s">
        <v>0</v>
      </c>
      <c r="C3" s="200"/>
      <c r="D3" s="201"/>
      <c r="E3" s="202"/>
      <c r="F3" s="202"/>
      <c r="G3" s="202"/>
      <c r="H3" s="202"/>
      <c r="I3" s="202"/>
      <c r="J3" s="202"/>
      <c r="K3" s="202"/>
      <c r="L3" s="202"/>
      <c r="M3" s="203"/>
      <c r="N3" s="10"/>
      <c r="O3" s="11"/>
    </row>
    <row r="4" spans="1:15" s="9" customFormat="1" ht="46.5" customHeight="1" thickBot="1" x14ac:dyDescent="0.3">
      <c r="B4" s="204" t="s">
        <v>1</v>
      </c>
      <c r="C4" s="205"/>
      <c r="D4" s="206"/>
      <c r="E4" s="207"/>
      <c r="F4" s="207"/>
      <c r="G4" s="207"/>
      <c r="H4" s="207"/>
      <c r="I4" s="207"/>
      <c r="J4" s="207"/>
      <c r="K4" s="207"/>
      <c r="L4" s="207"/>
      <c r="M4" s="208"/>
      <c r="N4" s="12"/>
      <c r="O4" s="11"/>
    </row>
    <row r="5" spans="1:15" s="9" customFormat="1" ht="46.5" customHeight="1" thickBot="1" x14ac:dyDescent="0.45">
      <c r="A5" s="13"/>
      <c r="B5" s="14"/>
      <c r="C5" s="15"/>
      <c r="D5" s="15"/>
      <c r="E5" s="4"/>
      <c r="F5" s="4"/>
      <c r="G5" s="16"/>
      <c r="H5" s="16"/>
      <c r="I5" s="16"/>
      <c r="J5" s="16"/>
      <c r="K5" s="16"/>
      <c r="L5" s="16"/>
      <c r="M5" s="16"/>
      <c r="N5" s="17"/>
      <c r="O5" s="17"/>
    </row>
    <row r="6" spans="1:15" s="139" customFormat="1" ht="27.75" customHeight="1" x14ac:dyDescent="0.4">
      <c r="A6" s="137"/>
      <c r="B6" s="178" t="s">
        <v>22</v>
      </c>
      <c r="C6" s="179"/>
      <c r="D6" s="138"/>
      <c r="E6" s="170" t="s">
        <v>64</v>
      </c>
      <c r="F6" s="170"/>
      <c r="G6" s="170"/>
      <c r="H6" s="170"/>
      <c r="I6" s="170"/>
      <c r="J6" s="171"/>
      <c r="K6" s="172" t="s">
        <v>66</v>
      </c>
      <c r="L6" s="174" t="s">
        <v>67</v>
      </c>
      <c r="M6" s="176" t="s">
        <v>68</v>
      </c>
      <c r="N6" s="137"/>
      <c r="O6" s="137"/>
    </row>
    <row r="7" spans="1:15" s="139" customFormat="1" ht="27.75" customHeight="1" thickBot="1" x14ac:dyDescent="0.45">
      <c r="A7" s="137"/>
      <c r="B7" s="180"/>
      <c r="C7" s="181"/>
      <c r="D7" s="140"/>
      <c r="E7" s="18" t="s">
        <v>28</v>
      </c>
      <c r="F7" s="141"/>
      <c r="G7" s="141"/>
      <c r="H7" s="141"/>
      <c r="I7" s="141"/>
      <c r="J7" s="142"/>
      <c r="K7" s="173"/>
      <c r="L7" s="175"/>
      <c r="M7" s="177"/>
      <c r="N7" s="137"/>
      <c r="O7" s="137"/>
    </row>
    <row r="8" spans="1:15" s="139" customFormat="1" ht="28.5" customHeight="1" x14ac:dyDescent="0.4">
      <c r="A8" s="137"/>
      <c r="B8" s="180"/>
      <c r="C8" s="181"/>
      <c r="D8" s="19"/>
      <c r="E8" s="20" t="s">
        <v>65</v>
      </c>
      <c r="F8" s="20"/>
      <c r="G8" s="20"/>
      <c r="H8" s="20"/>
      <c r="I8" s="20"/>
      <c r="J8" s="21"/>
      <c r="K8" s="184">
        <v>0</v>
      </c>
      <c r="L8" s="187">
        <v>84</v>
      </c>
      <c r="M8" s="190">
        <v>100</v>
      </c>
      <c r="N8" s="137"/>
      <c r="O8" s="137"/>
    </row>
    <row r="9" spans="1:15" s="139" customFormat="1" ht="28.5" customHeight="1" x14ac:dyDescent="0.4">
      <c r="A9" s="137"/>
      <c r="B9" s="180"/>
      <c r="C9" s="181"/>
      <c r="D9" s="19"/>
      <c r="E9" s="18" t="s">
        <v>69</v>
      </c>
      <c r="F9" s="20"/>
      <c r="G9" s="20"/>
      <c r="H9" s="18"/>
      <c r="I9" s="20"/>
      <c r="J9" s="21"/>
      <c r="K9" s="185"/>
      <c r="L9" s="188"/>
      <c r="M9" s="191"/>
      <c r="N9" s="137"/>
      <c r="O9" s="137"/>
    </row>
    <row r="10" spans="1:15" s="139" customFormat="1" ht="28.5" customHeight="1" thickBot="1" x14ac:dyDescent="0.45">
      <c r="A10" s="137"/>
      <c r="B10" s="182"/>
      <c r="C10" s="183"/>
      <c r="D10" s="19"/>
      <c r="E10" s="18" t="s">
        <v>70</v>
      </c>
      <c r="F10" s="19"/>
      <c r="G10" s="19"/>
      <c r="H10" s="19"/>
      <c r="I10" s="22"/>
      <c r="J10" s="23"/>
      <c r="K10" s="185"/>
      <c r="L10" s="188"/>
      <c r="M10" s="191"/>
      <c r="N10" s="137"/>
      <c r="O10" s="137"/>
    </row>
    <row r="11" spans="1:15" s="139" customFormat="1" ht="28.5" customHeight="1" thickBot="1" x14ac:dyDescent="0.45">
      <c r="A11" s="137"/>
      <c r="B11" s="193" t="s">
        <v>23</v>
      </c>
      <c r="C11" s="194"/>
      <c r="D11" s="195"/>
      <c r="E11" s="195"/>
      <c r="F11" s="195"/>
      <c r="G11" s="195"/>
      <c r="H11" s="195"/>
      <c r="I11" s="195"/>
      <c r="J11" s="196"/>
      <c r="K11" s="186"/>
      <c r="L11" s="189"/>
      <c r="M11" s="192"/>
      <c r="N11" s="137"/>
      <c r="O11" s="137"/>
    </row>
    <row r="12" spans="1:15" s="13" customFormat="1" ht="50.1" customHeight="1" thickBot="1" x14ac:dyDescent="0.45">
      <c r="B12" s="24"/>
      <c r="C12" s="25"/>
      <c r="D12" s="4"/>
      <c r="E12" s="4"/>
      <c r="F12" s="4"/>
      <c r="G12" s="16" t="s">
        <v>7</v>
      </c>
      <c r="H12" s="26"/>
      <c r="I12" s="26"/>
      <c r="J12" s="26" t="s">
        <v>7</v>
      </c>
      <c r="K12" s="26"/>
      <c r="L12" s="26"/>
      <c r="M12" s="26"/>
      <c r="N12" s="17"/>
      <c r="O12" s="17"/>
    </row>
    <row r="13" spans="1:15" s="27" customFormat="1" ht="35.1" customHeight="1" thickBot="1" x14ac:dyDescent="0.45">
      <c r="B13" s="28" t="s">
        <v>2</v>
      </c>
      <c r="C13" s="29" t="s">
        <v>3</v>
      </c>
      <c r="D13" s="30"/>
      <c r="E13" s="31" t="s">
        <v>4</v>
      </c>
      <c r="F13" s="30"/>
      <c r="G13" s="149" t="s">
        <v>5</v>
      </c>
      <c r="H13" s="150"/>
      <c r="I13" s="150"/>
      <c r="J13" s="150"/>
      <c r="K13" s="150"/>
      <c r="L13" s="150"/>
      <c r="M13" s="151"/>
      <c r="N13" s="32"/>
      <c r="O13" s="32"/>
    </row>
    <row r="14" spans="1:15" ht="50.1" customHeight="1" thickBot="1" x14ac:dyDescent="0.35">
      <c r="B14" s="3"/>
      <c r="C14" s="33"/>
      <c r="D14" s="5"/>
      <c r="E14" s="33"/>
      <c r="F14" s="6"/>
      <c r="G14" s="33"/>
      <c r="H14" s="33"/>
      <c r="I14" s="33"/>
      <c r="J14" s="33"/>
      <c r="K14" s="33"/>
      <c r="L14" s="33"/>
      <c r="M14" s="33"/>
      <c r="N14" s="8"/>
      <c r="O14" s="8"/>
    </row>
    <row r="15" spans="1:15" ht="35.1" customHeight="1" x14ac:dyDescent="0.3">
      <c r="B15" s="3"/>
      <c r="C15" s="5"/>
      <c r="D15" s="5"/>
      <c r="E15" s="3"/>
      <c r="F15" s="6"/>
      <c r="G15" s="152" t="s">
        <v>6</v>
      </c>
      <c r="H15" s="154">
        <v>24</v>
      </c>
      <c r="I15" s="155"/>
      <c r="J15" s="154">
        <v>36</v>
      </c>
      <c r="K15" s="155"/>
      <c r="L15" s="156">
        <v>48</v>
      </c>
      <c r="M15" s="155"/>
      <c r="N15" s="8"/>
      <c r="O15" s="8"/>
    </row>
    <row r="16" spans="1:15" ht="35.1" customHeight="1" thickBot="1" x14ac:dyDescent="0.35">
      <c r="B16" s="3"/>
      <c r="C16" s="5" t="s">
        <v>7</v>
      </c>
      <c r="D16" s="5"/>
      <c r="E16" s="3"/>
      <c r="F16" s="6"/>
      <c r="G16" s="153"/>
      <c r="H16" s="34">
        <v>15000</v>
      </c>
      <c r="I16" s="35">
        <v>25000</v>
      </c>
      <c r="J16" s="34">
        <v>15000</v>
      </c>
      <c r="K16" s="35">
        <v>25000</v>
      </c>
      <c r="L16" s="36">
        <v>15000</v>
      </c>
      <c r="M16" s="35">
        <v>25000</v>
      </c>
      <c r="N16" s="8"/>
      <c r="O16" s="8"/>
    </row>
    <row r="17" spans="1:15" ht="30" customHeight="1" thickBot="1" x14ac:dyDescent="0.35">
      <c r="B17" s="37"/>
      <c r="C17" s="5"/>
      <c r="D17" s="5"/>
      <c r="E17" s="3"/>
      <c r="F17" s="6"/>
      <c r="G17" s="3"/>
      <c r="H17" s="38"/>
      <c r="I17" s="38"/>
      <c r="J17" s="38"/>
      <c r="L17" s="38"/>
      <c r="M17" s="38"/>
      <c r="N17" s="8"/>
      <c r="O17" s="8"/>
    </row>
    <row r="18" spans="1:15" s="27" customFormat="1" ht="30" customHeight="1" thickBot="1" x14ac:dyDescent="0.45">
      <c r="B18" s="40">
        <v>1</v>
      </c>
      <c r="C18" s="41" t="s">
        <v>8</v>
      </c>
      <c r="D18" s="30"/>
      <c r="E18" s="42"/>
      <c r="F18" s="43"/>
      <c r="G18" s="44"/>
      <c r="H18" s="45"/>
      <c r="I18" s="46"/>
      <c r="J18" s="45"/>
      <c r="K18" s="46"/>
      <c r="L18" s="47"/>
      <c r="M18" s="46"/>
      <c r="N18" s="32"/>
      <c r="O18" s="32"/>
    </row>
    <row r="19" spans="1:15" s="13" customFormat="1" ht="10.15" customHeight="1" thickBot="1" x14ac:dyDescent="0.45">
      <c r="B19" s="48"/>
      <c r="C19" s="49"/>
      <c r="D19" s="4"/>
      <c r="E19" s="50"/>
      <c r="F19" s="50"/>
      <c r="G19" s="51"/>
      <c r="H19" s="52"/>
      <c r="I19" s="52"/>
      <c r="J19" s="52"/>
      <c r="K19" s="52"/>
      <c r="L19" s="52"/>
      <c r="M19" s="52"/>
      <c r="N19" s="17"/>
      <c r="O19" s="17"/>
    </row>
    <row r="20" spans="1:15" s="27" customFormat="1" ht="30" customHeight="1" x14ac:dyDescent="0.4">
      <c r="B20" s="40">
        <f>B18+1</f>
        <v>2</v>
      </c>
      <c r="C20" s="53" t="s">
        <v>9</v>
      </c>
      <c r="D20" s="30"/>
      <c r="E20" s="54"/>
      <c r="F20" s="43"/>
      <c r="G20" s="55"/>
      <c r="H20" s="56"/>
      <c r="I20" s="57"/>
      <c r="J20" s="56"/>
      <c r="K20" s="57"/>
      <c r="L20" s="58"/>
      <c r="M20" s="57"/>
      <c r="N20" s="32"/>
      <c r="O20" s="32"/>
    </row>
    <row r="21" spans="1:15" s="27" customFormat="1" ht="30" customHeight="1" thickBot="1" x14ac:dyDescent="0.45">
      <c r="B21" s="59">
        <f>B20+1</f>
        <v>3</v>
      </c>
      <c r="C21" s="60" t="s">
        <v>26</v>
      </c>
      <c r="D21" s="30"/>
      <c r="E21" s="61"/>
      <c r="F21" s="43"/>
      <c r="G21" s="62"/>
      <c r="H21" s="63">
        <f t="shared" ref="H21:M21" si="0">IF(ISBLANK(H20),0,H20*12)</f>
        <v>0</v>
      </c>
      <c r="I21" s="64">
        <f t="shared" si="0"/>
        <v>0</v>
      </c>
      <c r="J21" s="63">
        <f t="shared" si="0"/>
        <v>0</v>
      </c>
      <c r="K21" s="64">
        <f t="shared" si="0"/>
        <v>0</v>
      </c>
      <c r="L21" s="65">
        <f t="shared" si="0"/>
        <v>0</v>
      </c>
      <c r="M21" s="64">
        <f t="shared" si="0"/>
        <v>0</v>
      </c>
      <c r="N21" s="32"/>
      <c r="O21" s="32"/>
    </row>
    <row r="22" spans="1:15" s="13" customFormat="1" ht="10.15" customHeight="1" thickBot="1" x14ac:dyDescent="0.45">
      <c r="B22" s="48"/>
      <c r="C22" s="49"/>
      <c r="D22" s="4"/>
      <c r="E22" s="50"/>
      <c r="F22" s="50"/>
      <c r="G22" s="51"/>
      <c r="H22" s="52"/>
      <c r="I22" s="52"/>
      <c r="J22" s="52"/>
      <c r="K22" s="52"/>
      <c r="L22" s="52"/>
      <c r="M22" s="52"/>
      <c r="N22" s="17"/>
      <c r="O22" s="17"/>
    </row>
    <row r="23" spans="1:15" s="27" customFormat="1" ht="30" customHeight="1" x14ac:dyDescent="0.4">
      <c r="B23" s="40">
        <f>B21+1</f>
        <v>4</v>
      </c>
      <c r="C23" s="41" t="s">
        <v>10</v>
      </c>
      <c r="D23" s="30"/>
      <c r="E23" s="66">
        <f>SUM(E27:E64)</f>
        <v>0</v>
      </c>
      <c r="F23" s="43"/>
      <c r="G23" s="67"/>
      <c r="H23" s="68"/>
      <c r="I23" s="69"/>
      <c r="J23" s="68"/>
      <c r="K23" s="69"/>
      <c r="L23" s="67"/>
      <c r="M23" s="69"/>
      <c r="N23" s="32"/>
      <c r="O23" s="32"/>
    </row>
    <row r="24" spans="1:15" s="27" customFormat="1" ht="30" customHeight="1" thickBot="1" x14ac:dyDescent="0.45">
      <c r="B24" s="59">
        <f>B23+1</f>
        <v>5</v>
      </c>
      <c r="C24" s="70" t="s">
        <v>25</v>
      </c>
      <c r="D24" s="30"/>
      <c r="E24" s="61"/>
      <c r="F24" s="50"/>
      <c r="G24" s="62"/>
      <c r="H24" s="63">
        <f>SUM(H27:H36)*H15/2</f>
        <v>0</v>
      </c>
      <c r="I24" s="64">
        <f>SUM(I27:I64)*H15/2</f>
        <v>0</v>
      </c>
      <c r="J24" s="63">
        <f>SUM(J27:J36)*J15/3</f>
        <v>0</v>
      </c>
      <c r="K24" s="64">
        <f>SUM(K27:K64)*J15/3</f>
        <v>0</v>
      </c>
      <c r="L24" s="63">
        <f>SUM(L27:L64)*L15/4</f>
        <v>0</v>
      </c>
      <c r="M24" s="64">
        <f>SUM(M27:M64)*L15/4</f>
        <v>0</v>
      </c>
      <c r="N24" s="32"/>
      <c r="O24" s="32"/>
    </row>
    <row r="25" spans="1:15" s="13" customFormat="1" ht="15" customHeight="1" thickBot="1" x14ac:dyDescent="0.45">
      <c r="B25" s="71"/>
      <c r="C25" s="72"/>
      <c r="D25" s="4"/>
      <c r="E25" s="50"/>
      <c r="F25" s="50"/>
      <c r="G25" s="50"/>
      <c r="H25" s="50"/>
      <c r="I25" s="50"/>
      <c r="J25" s="50"/>
      <c r="K25" s="50"/>
      <c r="L25" s="50"/>
      <c r="M25" s="50"/>
      <c r="N25" s="17"/>
      <c r="O25" s="17"/>
    </row>
    <row r="26" spans="1:15" s="27" customFormat="1" ht="30" customHeight="1" x14ac:dyDescent="0.4">
      <c r="A26" s="73"/>
      <c r="B26" s="40">
        <f>B24+1</f>
        <v>6</v>
      </c>
      <c r="C26" s="53" t="s">
        <v>30</v>
      </c>
      <c r="D26" s="74"/>
      <c r="E26" s="54"/>
      <c r="F26" s="43"/>
      <c r="G26" s="67"/>
      <c r="H26" s="68"/>
      <c r="I26" s="69"/>
      <c r="J26" s="68"/>
      <c r="K26" s="69"/>
      <c r="L26" s="75"/>
      <c r="M26" s="69"/>
      <c r="N26" s="32"/>
      <c r="O26" s="32"/>
    </row>
    <row r="27" spans="1:15" s="27" customFormat="1" ht="30" customHeight="1" x14ac:dyDescent="0.4">
      <c r="B27" s="76" t="str">
        <f>CONCATENATE(B26," ","a")</f>
        <v>6 a</v>
      </c>
      <c r="C27" s="77" t="s">
        <v>44</v>
      </c>
      <c r="D27" s="30"/>
      <c r="E27" s="78"/>
      <c r="F27" s="43"/>
      <c r="G27" s="79"/>
      <c r="H27" s="80"/>
      <c r="I27" s="81"/>
      <c r="J27" s="80"/>
      <c r="K27" s="81"/>
      <c r="L27" s="82"/>
      <c r="M27" s="81"/>
      <c r="N27" s="32"/>
      <c r="O27" s="32"/>
    </row>
    <row r="28" spans="1:15" s="27" customFormat="1" ht="30" customHeight="1" x14ac:dyDescent="0.4">
      <c r="B28" s="76" t="str">
        <f>CONCATENATE($B$26," ","b")</f>
        <v>6 b</v>
      </c>
      <c r="C28" s="77" t="s">
        <v>46</v>
      </c>
      <c r="D28" s="30"/>
      <c r="E28" s="78"/>
      <c r="F28" s="43"/>
      <c r="G28" s="79"/>
      <c r="H28" s="80"/>
      <c r="I28" s="81"/>
      <c r="J28" s="80"/>
      <c r="K28" s="81"/>
      <c r="L28" s="82"/>
      <c r="M28" s="81"/>
      <c r="N28" s="32"/>
      <c r="O28" s="32"/>
    </row>
    <row r="29" spans="1:15" s="27" customFormat="1" ht="30" customHeight="1" x14ac:dyDescent="0.4">
      <c r="B29" s="76" t="str">
        <f>CONCATENATE($B$26," ","c")</f>
        <v>6 c</v>
      </c>
      <c r="C29" s="77" t="s">
        <v>45</v>
      </c>
      <c r="D29" s="30"/>
      <c r="E29" s="78"/>
      <c r="F29" s="43"/>
      <c r="G29" s="83"/>
      <c r="H29" s="80"/>
      <c r="I29" s="81"/>
      <c r="J29" s="80"/>
      <c r="K29" s="81"/>
      <c r="L29" s="82"/>
      <c r="M29" s="81"/>
      <c r="N29" s="32"/>
      <c r="O29" s="32"/>
    </row>
    <row r="30" spans="1:15" s="27" customFormat="1" ht="30" customHeight="1" x14ac:dyDescent="0.4">
      <c r="B30" s="76" t="str">
        <f>CONCATENATE($B$26," ","d")</f>
        <v>6 d</v>
      </c>
      <c r="C30" s="77" t="s">
        <v>47</v>
      </c>
      <c r="D30" s="30"/>
      <c r="E30" s="78"/>
      <c r="F30" s="43"/>
      <c r="G30" s="83"/>
      <c r="H30" s="80"/>
      <c r="I30" s="81"/>
      <c r="J30" s="80"/>
      <c r="K30" s="81"/>
      <c r="L30" s="82"/>
      <c r="M30" s="81"/>
      <c r="N30" s="32"/>
      <c r="O30" s="32"/>
    </row>
    <row r="31" spans="1:15" s="27" customFormat="1" ht="30" customHeight="1" x14ac:dyDescent="0.4">
      <c r="B31" s="76" t="str">
        <f>CONCATENATE($B$26," ","e")</f>
        <v>6 e</v>
      </c>
      <c r="C31" s="77" t="s">
        <v>27</v>
      </c>
      <c r="D31" s="30"/>
      <c r="E31" s="78"/>
      <c r="F31" s="43"/>
      <c r="G31" s="83"/>
      <c r="H31" s="80"/>
      <c r="I31" s="81"/>
      <c r="J31" s="80"/>
      <c r="K31" s="81"/>
      <c r="L31" s="82"/>
      <c r="M31" s="81"/>
      <c r="N31" s="32"/>
      <c r="O31" s="32"/>
    </row>
    <row r="32" spans="1:15" s="27" customFormat="1" ht="30" customHeight="1" x14ac:dyDescent="0.4">
      <c r="B32" s="76" t="str">
        <f>CONCATENATE($B$26," ","f")</f>
        <v>6 f</v>
      </c>
      <c r="C32" s="77" t="s">
        <v>48</v>
      </c>
      <c r="D32" s="30"/>
      <c r="E32" s="78"/>
      <c r="F32" s="43"/>
      <c r="G32" s="83"/>
      <c r="H32" s="80"/>
      <c r="I32" s="81"/>
      <c r="J32" s="80"/>
      <c r="K32" s="81"/>
      <c r="L32" s="82"/>
      <c r="M32" s="81"/>
      <c r="N32" s="32"/>
      <c r="O32" s="32"/>
    </row>
    <row r="33" spans="2:15" s="27" customFormat="1" ht="49.9" customHeight="1" x14ac:dyDescent="0.4">
      <c r="B33" s="76" t="str">
        <f>CONCATENATE($B$26," ","g")</f>
        <v>6 g</v>
      </c>
      <c r="C33" s="77" t="s">
        <v>49</v>
      </c>
      <c r="D33" s="30"/>
      <c r="E33" s="78"/>
      <c r="F33" s="43"/>
      <c r="G33" s="83"/>
      <c r="H33" s="80"/>
      <c r="I33" s="81"/>
      <c r="J33" s="80"/>
      <c r="K33" s="81"/>
      <c r="L33" s="82"/>
      <c r="M33" s="81"/>
      <c r="N33" s="32"/>
      <c r="O33" s="32"/>
    </row>
    <row r="34" spans="2:15" s="27" customFormat="1" ht="30" customHeight="1" x14ac:dyDescent="0.4">
      <c r="B34" s="76" t="str">
        <f>CONCATENATE($B$26," ","h")</f>
        <v>6 h</v>
      </c>
      <c r="C34" s="77" t="s">
        <v>50</v>
      </c>
      <c r="D34" s="30"/>
      <c r="E34" s="78"/>
      <c r="F34" s="43"/>
      <c r="G34" s="83"/>
      <c r="H34" s="80"/>
      <c r="I34" s="81"/>
      <c r="J34" s="80"/>
      <c r="K34" s="81"/>
      <c r="L34" s="82"/>
      <c r="M34" s="81"/>
      <c r="N34" s="32"/>
      <c r="O34" s="32"/>
    </row>
    <row r="35" spans="2:15" s="27" customFormat="1" ht="30" customHeight="1" x14ac:dyDescent="0.4">
      <c r="B35" s="76" t="str">
        <f>CONCATENATE($B$26," ","i")</f>
        <v>6 i</v>
      </c>
      <c r="C35" s="77" t="s">
        <v>51</v>
      </c>
      <c r="D35" s="30"/>
      <c r="E35" s="78"/>
      <c r="F35" s="43"/>
      <c r="G35" s="83"/>
      <c r="H35" s="80"/>
      <c r="I35" s="81"/>
      <c r="J35" s="80"/>
      <c r="K35" s="81"/>
      <c r="L35" s="82"/>
      <c r="M35" s="81"/>
      <c r="N35" s="32"/>
      <c r="O35" s="32"/>
    </row>
    <row r="36" spans="2:15" s="27" customFormat="1" ht="30" customHeight="1" thickBot="1" x14ac:dyDescent="0.45">
      <c r="B36" s="59" t="str">
        <f>CONCATENATE($B$26," ","j")</f>
        <v>6 j</v>
      </c>
      <c r="C36" s="60" t="s">
        <v>52</v>
      </c>
      <c r="D36" s="30"/>
      <c r="E36" s="84"/>
      <c r="F36" s="43"/>
      <c r="G36" s="85"/>
      <c r="H36" s="86"/>
      <c r="I36" s="87"/>
      <c r="J36" s="86"/>
      <c r="K36" s="87"/>
      <c r="L36" s="88"/>
      <c r="M36" s="87"/>
      <c r="N36" s="32"/>
      <c r="O36" s="32"/>
    </row>
    <row r="37" spans="2:15" ht="30" hidden="1" customHeight="1" outlineLevel="1" thickBot="1" x14ac:dyDescent="0.35">
      <c r="B37" s="3"/>
      <c r="C37" s="5"/>
      <c r="D37" s="5"/>
      <c r="E37" s="3"/>
      <c r="F37" s="6"/>
      <c r="G37" s="3"/>
      <c r="H37" s="38"/>
      <c r="I37" s="38"/>
      <c r="J37" s="38"/>
      <c r="L37" s="38"/>
      <c r="M37" s="38"/>
      <c r="N37" s="8"/>
      <c r="O37" s="8"/>
    </row>
    <row r="38" spans="2:15" s="27" customFormat="1" ht="30" hidden="1" customHeight="1" outlineLevel="1" x14ac:dyDescent="0.4">
      <c r="B38" s="40">
        <v>6</v>
      </c>
      <c r="C38" s="53" t="s">
        <v>31</v>
      </c>
      <c r="D38" s="30"/>
      <c r="E38" s="89"/>
      <c r="F38" s="43"/>
      <c r="G38" s="67"/>
      <c r="H38" s="68"/>
      <c r="I38" s="69"/>
      <c r="J38" s="68"/>
      <c r="K38" s="69"/>
      <c r="L38" s="75"/>
      <c r="M38" s="69"/>
      <c r="N38" s="32"/>
      <c r="O38" s="32"/>
    </row>
    <row r="39" spans="2:15" s="27" customFormat="1" ht="30" hidden="1" customHeight="1" outlineLevel="1" x14ac:dyDescent="0.4">
      <c r="B39" s="76">
        <v>6</v>
      </c>
      <c r="C39" s="90" t="s">
        <v>53</v>
      </c>
      <c r="D39" s="30"/>
      <c r="E39" s="78"/>
      <c r="F39" s="43"/>
      <c r="G39" s="83"/>
      <c r="H39" s="80"/>
      <c r="I39" s="81"/>
      <c r="J39" s="80"/>
      <c r="K39" s="81"/>
      <c r="L39" s="82"/>
      <c r="M39" s="81"/>
      <c r="N39" s="32"/>
      <c r="O39" s="32"/>
    </row>
    <row r="40" spans="2:15" s="27" customFormat="1" ht="30" hidden="1" customHeight="1" outlineLevel="1" x14ac:dyDescent="0.4">
      <c r="B40" s="76">
        <v>6</v>
      </c>
      <c r="C40" s="90" t="s">
        <v>54</v>
      </c>
      <c r="D40" s="30"/>
      <c r="E40" s="78"/>
      <c r="F40" s="43"/>
      <c r="G40" s="83"/>
      <c r="H40" s="80"/>
      <c r="I40" s="81"/>
      <c r="J40" s="80"/>
      <c r="K40" s="81"/>
      <c r="L40" s="82"/>
      <c r="M40" s="81"/>
      <c r="N40" s="32"/>
      <c r="O40" s="32"/>
    </row>
    <row r="41" spans="2:15" s="27" customFormat="1" ht="30" hidden="1" customHeight="1" outlineLevel="1" x14ac:dyDescent="0.4">
      <c r="B41" s="76">
        <v>6</v>
      </c>
      <c r="C41" s="90" t="s">
        <v>32</v>
      </c>
      <c r="D41" s="30"/>
      <c r="E41" s="78"/>
      <c r="F41" s="43"/>
      <c r="G41" s="83"/>
      <c r="H41" s="80"/>
      <c r="I41" s="81"/>
      <c r="J41" s="80"/>
      <c r="K41" s="81"/>
      <c r="L41" s="82"/>
      <c r="M41" s="81"/>
      <c r="N41" s="32"/>
      <c r="O41" s="32"/>
    </row>
    <row r="42" spans="2:15" s="27" customFormat="1" ht="30" hidden="1" customHeight="1" outlineLevel="1" x14ac:dyDescent="0.4">
      <c r="B42" s="76">
        <v>6</v>
      </c>
      <c r="C42" s="90" t="s">
        <v>33</v>
      </c>
      <c r="D42" s="30"/>
      <c r="E42" s="78"/>
      <c r="F42" s="43"/>
      <c r="G42" s="83"/>
      <c r="H42" s="80"/>
      <c r="I42" s="81"/>
      <c r="J42" s="80"/>
      <c r="K42" s="81"/>
      <c r="L42" s="82"/>
      <c r="M42" s="81"/>
      <c r="N42" s="32"/>
      <c r="O42" s="32"/>
    </row>
    <row r="43" spans="2:15" s="27" customFormat="1" ht="30" hidden="1" customHeight="1" outlineLevel="1" x14ac:dyDescent="0.4">
      <c r="B43" s="76">
        <v>6</v>
      </c>
      <c r="C43" s="90" t="s">
        <v>55</v>
      </c>
      <c r="D43" s="30"/>
      <c r="E43" s="78"/>
      <c r="F43" s="43"/>
      <c r="G43" s="83"/>
      <c r="H43" s="80"/>
      <c r="I43" s="81"/>
      <c r="J43" s="80"/>
      <c r="K43" s="81"/>
      <c r="L43" s="82"/>
      <c r="M43" s="81"/>
      <c r="N43" s="32"/>
      <c r="O43" s="32"/>
    </row>
    <row r="44" spans="2:15" s="27" customFormat="1" ht="30" hidden="1" customHeight="1" outlineLevel="1" x14ac:dyDescent="0.4">
      <c r="B44" s="76">
        <v>6</v>
      </c>
      <c r="C44" s="90" t="s">
        <v>34</v>
      </c>
      <c r="D44" s="30"/>
      <c r="E44" s="78"/>
      <c r="F44" s="43"/>
      <c r="G44" s="83"/>
      <c r="H44" s="80"/>
      <c r="I44" s="81"/>
      <c r="J44" s="80"/>
      <c r="K44" s="81"/>
      <c r="L44" s="82"/>
      <c r="M44" s="81"/>
      <c r="N44" s="32"/>
      <c r="O44" s="32"/>
    </row>
    <row r="45" spans="2:15" s="27" customFormat="1" ht="30" hidden="1" customHeight="1" outlineLevel="1" x14ac:dyDescent="0.4">
      <c r="B45" s="76">
        <v>6</v>
      </c>
      <c r="C45" s="90" t="s">
        <v>35</v>
      </c>
      <c r="D45" s="30"/>
      <c r="E45" s="78"/>
      <c r="F45" s="43"/>
      <c r="G45" s="83"/>
      <c r="H45" s="80"/>
      <c r="I45" s="81"/>
      <c r="J45" s="80"/>
      <c r="K45" s="81"/>
      <c r="L45" s="82"/>
      <c r="M45" s="81"/>
      <c r="N45" s="32"/>
      <c r="O45" s="32"/>
    </row>
    <row r="46" spans="2:15" s="27" customFormat="1" ht="30" hidden="1" customHeight="1" outlineLevel="1" x14ac:dyDescent="0.4">
      <c r="B46" s="76">
        <v>6</v>
      </c>
      <c r="C46" s="90" t="s">
        <v>42</v>
      </c>
      <c r="D46" s="30"/>
      <c r="E46" s="78"/>
      <c r="F46" s="43"/>
      <c r="G46" s="83"/>
      <c r="H46" s="80"/>
      <c r="I46" s="81"/>
      <c r="J46" s="80"/>
      <c r="K46" s="81"/>
      <c r="L46" s="82"/>
      <c r="M46" s="81"/>
      <c r="N46" s="32"/>
      <c r="O46" s="32"/>
    </row>
    <row r="47" spans="2:15" s="27" customFormat="1" ht="30" hidden="1" customHeight="1" outlineLevel="1" x14ac:dyDescent="0.4">
      <c r="B47" s="76">
        <v>6</v>
      </c>
      <c r="C47" s="90" t="s">
        <v>42</v>
      </c>
      <c r="D47" s="30"/>
      <c r="E47" s="78"/>
      <c r="F47" s="43"/>
      <c r="G47" s="83"/>
      <c r="H47" s="80"/>
      <c r="I47" s="81"/>
      <c r="J47" s="80"/>
      <c r="K47" s="81"/>
      <c r="L47" s="82"/>
      <c r="M47" s="81"/>
      <c r="N47" s="32"/>
      <c r="O47" s="32"/>
    </row>
    <row r="48" spans="2:15" s="27" customFormat="1" ht="30" hidden="1" customHeight="1" outlineLevel="1" x14ac:dyDescent="0.4">
      <c r="B48" s="76">
        <v>6</v>
      </c>
      <c r="C48" s="90" t="s">
        <v>42</v>
      </c>
      <c r="D48" s="30"/>
      <c r="E48" s="78"/>
      <c r="F48" s="43"/>
      <c r="G48" s="83"/>
      <c r="H48" s="80"/>
      <c r="I48" s="81"/>
      <c r="J48" s="80"/>
      <c r="K48" s="81"/>
      <c r="L48" s="82"/>
      <c r="M48" s="81"/>
      <c r="N48" s="32"/>
      <c r="O48" s="32"/>
    </row>
    <row r="49" spans="2:15" s="27" customFormat="1" ht="30" hidden="1" customHeight="1" outlineLevel="1" x14ac:dyDescent="0.4">
      <c r="B49" s="76">
        <v>6</v>
      </c>
      <c r="C49" s="90" t="s">
        <v>42</v>
      </c>
      <c r="D49" s="30"/>
      <c r="E49" s="78"/>
      <c r="F49" s="43"/>
      <c r="G49" s="83"/>
      <c r="H49" s="80"/>
      <c r="I49" s="81"/>
      <c r="J49" s="80"/>
      <c r="K49" s="81"/>
      <c r="L49" s="82"/>
      <c r="M49" s="81"/>
      <c r="N49" s="32"/>
      <c r="O49" s="32"/>
    </row>
    <row r="50" spans="2:15" s="27" customFormat="1" ht="30" hidden="1" customHeight="1" outlineLevel="1" x14ac:dyDescent="0.4">
      <c r="B50" s="76">
        <v>6</v>
      </c>
      <c r="C50" s="90" t="s">
        <v>42</v>
      </c>
      <c r="D50" s="30"/>
      <c r="E50" s="78"/>
      <c r="F50" s="43"/>
      <c r="G50" s="83"/>
      <c r="H50" s="80"/>
      <c r="I50" s="81"/>
      <c r="J50" s="80"/>
      <c r="K50" s="81"/>
      <c r="L50" s="82"/>
      <c r="M50" s="81"/>
      <c r="N50" s="32"/>
      <c r="O50" s="32"/>
    </row>
    <row r="51" spans="2:15" s="27" customFormat="1" ht="30" hidden="1" customHeight="1" outlineLevel="1" x14ac:dyDescent="0.4">
      <c r="B51" s="76">
        <v>6</v>
      </c>
      <c r="C51" s="90" t="s">
        <v>42</v>
      </c>
      <c r="D51" s="30"/>
      <c r="E51" s="78"/>
      <c r="F51" s="43"/>
      <c r="G51" s="83"/>
      <c r="H51" s="80"/>
      <c r="I51" s="81"/>
      <c r="J51" s="80"/>
      <c r="K51" s="81"/>
      <c r="L51" s="82"/>
      <c r="M51" s="81"/>
      <c r="N51" s="32"/>
      <c r="O51" s="32"/>
    </row>
    <row r="52" spans="2:15" s="27" customFormat="1" ht="30" hidden="1" customHeight="1" outlineLevel="1" x14ac:dyDescent="0.4">
      <c r="B52" s="76">
        <v>6</v>
      </c>
      <c r="C52" s="90" t="s">
        <v>42</v>
      </c>
      <c r="D52" s="30"/>
      <c r="E52" s="78"/>
      <c r="F52" s="43"/>
      <c r="G52" s="83"/>
      <c r="H52" s="80"/>
      <c r="I52" s="81"/>
      <c r="J52" s="80"/>
      <c r="K52" s="81"/>
      <c r="L52" s="82"/>
      <c r="M52" s="81"/>
      <c r="N52" s="32"/>
      <c r="O52" s="32"/>
    </row>
    <row r="53" spans="2:15" s="27" customFormat="1" ht="30" hidden="1" customHeight="1" outlineLevel="1" x14ac:dyDescent="0.4">
      <c r="B53" s="76">
        <v>6</v>
      </c>
      <c r="C53" s="90" t="s">
        <v>42</v>
      </c>
      <c r="D53" s="30"/>
      <c r="E53" s="78"/>
      <c r="F53" s="43"/>
      <c r="G53" s="83"/>
      <c r="H53" s="80"/>
      <c r="I53" s="81"/>
      <c r="J53" s="80"/>
      <c r="K53" s="81"/>
      <c r="L53" s="82"/>
      <c r="M53" s="81"/>
      <c r="N53" s="32"/>
      <c r="O53" s="32"/>
    </row>
    <row r="54" spans="2:15" s="27" customFormat="1" ht="30" hidden="1" customHeight="1" outlineLevel="1" x14ac:dyDescent="0.4">
      <c r="B54" s="76">
        <v>6</v>
      </c>
      <c r="C54" s="90" t="s">
        <v>56</v>
      </c>
      <c r="D54" s="30"/>
      <c r="E54" s="78"/>
      <c r="F54" s="43"/>
      <c r="G54" s="83"/>
      <c r="H54" s="80"/>
      <c r="I54" s="81"/>
      <c r="J54" s="80"/>
      <c r="K54" s="81"/>
      <c r="L54" s="82"/>
      <c r="M54" s="81"/>
      <c r="N54" s="32"/>
      <c r="O54" s="32"/>
    </row>
    <row r="55" spans="2:15" s="27" customFormat="1" ht="30" hidden="1" customHeight="1" outlineLevel="1" x14ac:dyDescent="0.4">
      <c r="B55" s="76">
        <v>6</v>
      </c>
      <c r="C55" s="90" t="s">
        <v>60</v>
      </c>
      <c r="D55" s="30"/>
      <c r="E55" s="78"/>
      <c r="F55" s="43"/>
      <c r="G55" s="83"/>
      <c r="H55" s="80"/>
      <c r="I55" s="81"/>
      <c r="J55" s="80"/>
      <c r="K55" s="81"/>
      <c r="L55" s="82"/>
      <c r="M55" s="81"/>
      <c r="N55" s="32"/>
      <c r="O55" s="32"/>
    </row>
    <row r="56" spans="2:15" s="27" customFormat="1" ht="30" hidden="1" customHeight="1" outlineLevel="1" x14ac:dyDescent="0.4">
      <c r="B56" s="76">
        <v>6</v>
      </c>
      <c r="C56" s="90" t="s">
        <v>61</v>
      </c>
      <c r="D56" s="30"/>
      <c r="E56" s="78"/>
      <c r="F56" s="43"/>
      <c r="G56" s="83"/>
      <c r="H56" s="80"/>
      <c r="I56" s="81"/>
      <c r="J56" s="80"/>
      <c r="K56" s="81"/>
      <c r="L56" s="82"/>
      <c r="M56" s="81"/>
      <c r="N56" s="32"/>
      <c r="O56" s="32"/>
    </row>
    <row r="57" spans="2:15" s="27" customFormat="1" ht="30" hidden="1" customHeight="1" outlineLevel="1" x14ac:dyDescent="0.4">
      <c r="B57" s="76">
        <v>6</v>
      </c>
      <c r="C57" s="90" t="s">
        <v>62</v>
      </c>
      <c r="D57" s="30"/>
      <c r="E57" s="78"/>
      <c r="F57" s="43"/>
      <c r="G57" s="83"/>
      <c r="H57" s="80"/>
      <c r="I57" s="81"/>
      <c r="J57" s="80"/>
      <c r="K57" s="81"/>
      <c r="L57" s="82"/>
      <c r="M57" s="81"/>
      <c r="N57" s="32"/>
      <c r="O57" s="32"/>
    </row>
    <row r="58" spans="2:15" s="27" customFormat="1" ht="49.9" hidden="1" customHeight="1" outlineLevel="1" x14ac:dyDescent="0.4">
      <c r="B58" s="76">
        <v>6</v>
      </c>
      <c r="C58" s="90" t="s">
        <v>36</v>
      </c>
      <c r="D58" s="30"/>
      <c r="E58" s="78"/>
      <c r="F58" s="43"/>
      <c r="G58" s="83"/>
      <c r="H58" s="80"/>
      <c r="I58" s="81"/>
      <c r="J58" s="80"/>
      <c r="K58" s="81"/>
      <c r="L58" s="82"/>
      <c r="M58" s="81"/>
      <c r="N58" s="32"/>
      <c r="O58" s="32"/>
    </row>
    <row r="59" spans="2:15" s="27" customFormat="1" ht="30" hidden="1" customHeight="1" outlineLevel="1" x14ac:dyDescent="0.4">
      <c r="B59" s="76">
        <v>6</v>
      </c>
      <c r="C59" s="90" t="s">
        <v>57</v>
      </c>
      <c r="D59" s="30"/>
      <c r="E59" s="78"/>
      <c r="F59" s="43"/>
      <c r="G59" s="83"/>
      <c r="H59" s="80"/>
      <c r="I59" s="81"/>
      <c r="J59" s="80"/>
      <c r="K59" s="81"/>
      <c r="L59" s="82"/>
      <c r="M59" s="81"/>
      <c r="N59" s="32"/>
      <c r="O59" s="32"/>
    </row>
    <row r="60" spans="2:15" s="27" customFormat="1" ht="30" hidden="1" customHeight="1" outlineLevel="1" x14ac:dyDescent="0.4">
      <c r="B60" s="76">
        <v>6</v>
      </c>
      <c r="C60" s="90" t="s">
        <v>37</v>
      </c>
      <c r="D60" s="30"/>
      <c r="E60" s="78"/>
      <c r="F60" s="43"/>
      <c r="G60" s="83"/>
      <c r="H60" s="80"/>
      <c r="I60" s="81"/>
      <c r="J60" s="80"/>
      <c r="K60" s="81"/>
      <c r="L60" s="82"/>
      <c r="M60" s="81"/>
      <c r="N60" s="32"/>
      <c r="O60" s="32"/>
    </row>
    <row r="61" spans="2:15" s="27" customFormat="1" ht="49.9" hidden="1" customHeight="1" outlineLevel="1" x14ac:dyDescent="0.4">
      <c r="B61" s="76">
        <v>6</v>
      </c>
      <c r="C61" s="90" t="s">
        <v>38</v>
      </c>
      <c r="D61" s="30"/>
      <c r="E61" s="78"/>
      <c r="F61" s="43"/>
      <c r="G61" s="83"/>
      <c r="H61" s="80"/>
      <c r="I61" s="81"/>
      <c r="J61" s="80"/>
      <c r="K61" s="81"/>
      <c r="L61" s="82"/>
      <c r="M61" s="81"/>
      <c r="N61" s="32"/>
      <c r="O61" s="32"/>
    </row>
    <row r="62" spans="2:15" s="27" customFormat="1" ht="30" hidden="1" customHeight="1" outlineLevel="1" x14ac:dyDescent="0.4">
      <c r="B62" s="76">
        <v>6</v>
      </c>
      <c r="C62" s="90" t="s">
        <v>39</v>
      </c>
      <c r="D62" s="30"/>
      <c r="E62" s="78"/>
      <c r="F62" s="43"/>
      <c r="G62" s="83"/>
      <c r="H62" s="80"/>
      <c r="I62" s="81"/>
      <c r="J62" s="80"/>
      <c r="K62" s="81"/>
      <c r="L62" s="82"/>
      <c r="M62" s="81"/>
      <c r="N62" s="32"/>
      <c r="O62" s="32"/>
    </row>
    <row r="63" spans="2:15" s="27" customFormat="1" ht="30" hidden="1" customHeight="1" outlineLevel="1" x14ac:dyDescent="0.4">
      <c r="B63" s="76">
        <v>6</v>
      </c>
      <c r="C63" s="90" t="s">
        <v>40</v>
      </c>
      <c r="D63" s="30"/>
      <c r="E63" s="78"/>
      <c r="F63" s="43"/>
      <c r="G63" s="83"/>
      <c r="H63" s="80"/>
      <c r="I63" s="81"/>
      <c r="J63" s="80"/>
      <c r="K63" s="81"/>
      <c r="L63" s="82"/>
      <c r="M63" s="81"/>
      <c r="N63" s="32"/>
      <c r="O63" s="32"/>
    </row>
    <row r="64" spans="2:15" s="27" customFormat="1" ht="30" hidden="1" customHeight="1" outlineLevel="1" thickBot="1" x14ac:dyDescent="0.45">
      <c r="B64" s="59">
        <v>6</v>
      </c>
      <c r="C64" s="60" t="s">
        <v>41</v>
      </c>
      <c r="D64" s="30"/>
      <c r="E64" s="84"/>
      <c r="F64" s="43"/>
      <c r="G64" s="85"/>
      <c r="H64" s="86"/>
      <c r="I64" s="87"/>
      <c r="J64" s="86"/>
      <c r="K64" s="87"/>
      <c r="L64" s="88"/>
      <c r="M64" s="87"/>
      <c r="N64" s="32"/>
      <c r="O64" s="32"/>
    </row>
    <row r="65" spans="2:15" s="27" customFormat="1" ht="30" customHeight="1" collapsed="1" thickBot="1" x14ac:dyDescent="0.45">
      <c r="B65" s="3"/>
      <c r="C65" s="5"/>
      <c r="D65" s="5"/>
      <c r="E65" s="3"/>
      <c r="F65" s="6"/>
      <c r="G65" s="3"/>
      <c r="H65" s="38"/>
      <c r="I65" s="38"/>
      <c r="J65" s="38"/>
      <c r="K65" s="39"/>
      <c r="L65" s="38"/>
      <c r="M65" s="38"/>
      <c r="N65" s="32"/>
      <c r="O65" s="32"/>
    </row>
    <row r="66" spans="2:15" s="27" customFormat="1" ht="30" customHeight="1" x14ac:dyDescent="0.4">
      <c r="B66" s="40">
        <f>B26+1</f>
        <v>7</v>
      </c>
      <c r="C66" s="53" t="s">
        <v>11</v>
      </c>
      <c r="D66" s="30"/>
      <c r="E66" s="66">
        <f>IF(ISBLANK(E67:E68),0,E67+E68)</f>
        <v>0</v>
      </c>
      <c r="F66" s="50"/>
      <c r="G66" s="66">
        <f>IF(ISBLANK(G67:G68),0,G67+G68)</f>
        <v>0</v>
      </c>
      <c r="H66" s="91">
        <f>IF(ISBLANK(H67:H68),0,H67+H68)</f>
        <v>0</v>
      </c>
      <c r="I66" s="92">
        <f t="shared" ref="I66:M66" si="1">IF(ISBLANK(I67:I68),0,I67+I68)</f>
        <v>0</v>
      </c>
      <c r="J66" s="91">
        <f t="shared" si="1"/>
        <v>0</v>
      </c>
      <c r="K66" s="92">
        <f t="shared" si="1"/>
        <v>0</v>
      </c>
      <c r="L66" s="91">
        <f t="shared" si="1"/>
        <v>0</v>
      </c>
      <c r="M66" s="92">
        <f t="shared" si="1"/>
        <v>0</v>
      </c>
      <c r="N66" s="32"/>
      <c r="O66" s="32"/>
    </row>
    <row r="67" spans="2:15" s="27" customFormat="1" ht="30" customHeight="1" x14ac:dyDescent="0.4">
      <c r="B67" s="93">
        <f>B66+1</f>
        <v>8</v>
      </c>
      <c r="C67" s="90" t="s">
        <v>12</v>
      </c>
      <c r="D67" s="94">
        <f>SUM(E68,G68:M69)</f>
        <v>0</v>
      </c>
      <c r="E67" s="95"/>
      <c r="F67" s="43"/>
      <c r="G67" s="96"/>
      <c r="H67" s="96"/>
      <c r="I67" s="97"/>
      <c r="J67" s="96"/>
      <c r="K67" s="97"/>
      <c r="L67" s="96"/>
      <c r="M67" s="97"/>
      <c r="N67" s="32"/>
      <c r="O67" s="32"/>
    </row>
    <row r="68" spans="2:15" s="27" customFormat="1" ht="30" customHeight="1" x14ac:dyDescent="0.4">
      <c r="B68" s="157">
        <f>B67+1</f>
        <v>9</v>
      </c>
      <c r="C68" s="77" t="s">
        <v>63</v>
      </c>
      <c r="D68" s="98">
        <f>IF(C69="keine sonstigen Einmalkosten",1,0)</f>
        <v>1</v>
      </c>
      <c r="E68" s="159"/>
      <c r="F68" s="43"/>
      <c r="G68" s="161"/>
      <c r="H68" s="163"/>
      <c r="I68" s="165"/>
      <c r="J68" s="163"/>
      <c r="K68" s="165"/>
      <c r="L68" s="163"/>
      <c r="M68" s="165"/>
      <c r="N68" s="32"/>
      <c r="O68" s="32"/>
    </row>
    <row r="69" spans="2:15" s="27" customFormat="1" ht="30" customHeight="1" thickBot="1" x14ac:dyDescent="0.45">
      <c r="B69" s="158"/>
      <c r="C69" s="99" t="s">
        <v>24</v>
      </c>
      <c r="D69" s="98">
        <f>IF(C69="?",1,0)</f>
        <v>0</v>
      </c>
      <c r="E69" s="160"/>
      <c r="G69" s="162"/>
      <c r="H69" s="164"/>
      <c r="I69" s="166"/>
      <c r="J69" s="164"/>
      <c r="K69" s="166"/>
      <c r="L69" s="164"/>
      <c r="M69" s="166"/>
      <c r="N69" s="32"/>
      <c r="O69" s="32"/>
    </row>
    <row r="70" spans="2:15" s="13" customFormat="1" ht="35.1" customHeight="1" thickBot="1" x14ac:dyDescent="0.45">
      <c r="B70" s="48"/>
      <c r="C70" s="49"/>
      <c r="D70" s="100">
        <f>SUM(D68:D69)</f>
        <v>1</v>
      </c>
      <c r="E70" s="50"/>
      <c r="F70" s="50"/>
      <c r="G70" s="51"/>
      <c r="H70" s="101"/>
      <c r="I70" s="101"/>
      <c r="J70" s="101"/>
      <c r="K70" s="101"/>
      <c r="L70" s="101"/>
      <c r="M70" s="101"/>
      <c r="N70" s="17"/>
      <c r="O70" s="17"/>
    </row>
    <row r="71" spans="2:15" s="27" customFormat="1" ht="30" customHeight="1" x14ac:dyDescent="0.4">
      <c r="B71" s="40">
        <f>B68+1</f>
        <v>10</v>
      </c>
      <c r="C71" s="53" t="s">
        <v>13</v>
      </c>
      <c r="D71" s="30"/>
      <c r="E71" s="102">
        <f>E66+E23+E18</f>
        <v>0</v>
      </c>
      <c r="F71" s="43"/>
      <c r="G71" s="51"/>
      <c r="H71" s="68"/>
      <c r="I71" s="69"/>
      <c r="J71" s="68"/>
      <c r="K71" s="69"/>
      <c r="L71" s="103"/>
      <c r="M71" s="69"/>
      <c r="N71" s="32"/>
      <c r="O71" s="32"/>
    </row>
    <row r="72" spans="2:15" s="27" customFormat="1" ht="30" customHeight="1" x14ac:dyDescent="0.4">
      <c r="B72" s="76">
        <f>B71+1</f>
        <v>11</v>
      </c>
      <c r="C72" s="104" t="s">
        <v>58</v>
      </c>
      <c r="D72" s="30"/>
      <c r="E72" s="105"/>
      <c r="F72" s="43"/>
      <c r="G72" s="51"/>
      <c r="H72" s="106">
        <f t="shared" ref="H72:M72" si="2">H21+(H24)</f>
        <v>0</v>
      </c>
      <c r="I72" s="107">
        <f t="shared" si="2"/>
        <v>0</v>
      </c>
      <c r="J72" s="106">
        <f t="shared" si="2"/>
        <v>0</v>
      </c>
      <c r="K72" s="107">
        <f t="shared" si="2"/>
        <v>0</v>
      </c>
      <c r="L72" s="108">
        <f t="shared" si="2"/>
        <v>0</v>
      </c>
      <c r="M72" s="107">
        <f t="shared" si="2"/>
        <v>0</v>
      </c>
      <c r="N72" s="32"/>
      <c r="O72" s="32"/>
    </row>
    <row r="73" spans="2:15" s="27" customFormat="1" ht="30" customHeight="1" x14ac:dyDescent="0.4">
      <c r="B73" s="76">
        <f>B72+1</f>
        <v>12</v>
      </c>
      <c r="C73" s="109" t="s">
        <v>59</v>
      </c>
      <c r="D73" s="30"/>
      <c r="E73" s="110"/>
      <c r="F73" s="43"/>
      <c r="G73" s="51"/>
      <c r="H73" s="106">
        <f>H66</f>
        <v>0</v>
      </c>
      <c r="I73" s="107">
        <f t="shared" ref="I73:M73" si="3">I66</f>
        <v>0</v>
      </c>
      <c r="J73" s="106">
        <f t="shared" si="3"/>
        <v>0</v>
      </c>
      <c r="K73" s="107">
        <f t="shared" si="3"/>
        <v>0</v>
      </c>
      <c r="L73" s="108">
        <f t="shared" si="3"/>
        <v>0</v>
      </c>
      <c r="M73" s="107">
        <f t="shared" si="3"/>
        <v>0</v>
      </c>
      <c r="N73" s="32"/>
      <c r="O73" s="32"/>
    </row>
    <row r="74" spans="2:15" s="27" customFormat="1" ht="30" customHeight="1" thickBot="1" x14ac:dyDescent="0.45">
      <c r="B74" s="59">
        <f>B73+1</f>
        <v>13</v>
      </c>
      <c r="C74" s="70" t="s">
        <v>14</v>
      </c>
      <c r="D74" s="30"/>
      <c r="E74" s="61"/>
      <c r="F74" s="43"/>
      <c r="G74" s="51"/>
      <c r="H74" s="63">
        <f>(2*H72)+H66</f>
        <v>0</v>
      </c>
      <c r="I74" s="64">
        <f>(2*I72)+I66</f>
        <v>0</v>
      </c>
      <c r="J74" s="63">
        <f>(3*J72)+J66</f>
        <v>0</v>
      </c>
      <c r="K74" s="64">
        <f>(3*K72)+K66</f>
        <v>0</v>
      </c>
      <c r="L74" s="65">
        <f>(4*L72)+L66</f>
        <v>0</v>
      </c>
      <c r="M74" s="64">
        <f>(4*M72)+M66</f>
        <v>0</v>
      </c>
      <c r="N74" s="32"/>
      <c r="O74" s="32"/>
    </row>
    <row r="75" spans="2:15" s="13" customFormat="1" ht="10.15" customHeight="1" thickBot="1" x14ac:dyDescent="0.45">
      <c r="B75" s="48"/>
      <c r="C75" s="49"/>
      <c r="D75" s="4"/>
      <c r="E75" s="50"/>
      <c r="F75" s="50"/>
      <c r="G75" s="51"/>
      <c r="H75" s="52"/>
      <c r="I75" s="52"/>
      <c r="J75" s="52"/>
      <c r="K75" s="52"/>
      <c r="L75" s="52"/>
      <c r="M75" s="52"/>
      <c r="N75" s="17"/>
      <c r="O75" s="17"/>
    </row>
    <row r="76" spans="2:15" s="27" customFormat="1" ht="30" customHeight="1" thickBot="1" x14ac:dyDescent="0.45">
      <c r="B76" s="111">
        <f>B74+1</f>
        <v>14</v>
      </c>
      <c r="C76" s="112" t="s">
        <v>15</v>
      </c>
      <c r="D76" s="74"/>
      <c r="E76" s="113">
        <f>E71*0.19</f>
        <v>0</v>
      </c>
      <c r="F76" s="114"/>
      <c r="G76" s="51"/>
      <c r="H76" s="115">
        <f t="shared" ref="H76:M76" si="4">H74*0.19</f>
        <v>0</v>
      </c>
      <c r="I76" s="116">
        <f t="shared" si="4"/>
        <v>0</v>
      </c>
      <c r="J76" s="115">
        <f t="shared" si="4"/>
        <v>0</v>
      </c>
      <c r="K76" s="116">
        <f t="shared" si="4"/>
        <v>0</v>
      </c>
      <c r="L76" s="117">
        <f t="shared" si="4"/>
        <v>0</v>
      </c>
      <c r="M76" s="116">
        <f t="shared" si="4"/>
        <v>0</v>
      </c>
      <c r="N76" s="32"/>
      <c r="O76" s="32"/>
    </row>
    <row r="77" spans="2:15" s="17" customFormat="1" ht="30" customHeight="1" thickBot="1" x14ac:dyDescent="0.45">
      <c r="B77" s="71"/>
      <c r="C77" s="72"/>
      <c r="D77" s="4"/>
      <c r="E77" s="50"/>
      <c r="F77" s="50"/>
      <c r="G77" s="51"/>
      <c r="H77" s="50"/>
      <c r="I77" s="50"/>
      <c r="J77" s="50"/>
      <c r="K77" s="50"/>
      <c r="L77" s="50"/>
      <c r="M77" s="50"/>
    </row>
    <row r="78" spans="2:15" s="27" customFormat="1" ht="30" customHeight="1" thickBot="1" x14ac:dyDescent="0.45">
      <c r="B78" s="111">
        <f>B76+1</f>
        <v>15</v>
      </c>
      <c r="C78" s="118" t="s">
        <v>16</v>
      </c>
      <c r="D78" s="74"/>
      <c r="E78" s="119">
        <f>SUM(E71+E76)</f>
        <v>0</v>
      </c>
      <c r="F78" s="114"/>
      <c r="G78" s="51"/>
      <c r="H78" s="120">
        <f t="shared" ref="H78:M78" si="5">SUM(H74+H76)</f>
        <v>0</v>
      </c>
      <c r="I78" s="121">
        <f t="shared" si="5"/>
        <v>0</v>
      </c>
      <c r="J78" s="120">
        <f t="shared" si="5"/>
        <v>0</v>
      </c>
      <c r="K78" s="121">
        <f t="shared" si="5"/>
        <v>0</v>
      </c>
      <c r="L78" s="122">
        <f t="shared" si="5"/>
        <v>0</v>
      </c>
      <c r="M78" s="121">
        <f t="shared" si="5"/>
        <v>0</v>
      </c>
      <c r="N78" s="32"/>
      <c r="O78" s="32"/>
    </row>
    <row r="79" spans="2:15" s="13" customFormat="1" ht="15" customHeight="1" x14ac:dyDescent="0.4">
      <c r="B79" s="4"/>
      <c r="C79" s="72"/>
      <c r="D79" s="4"/>
      <c r="E79" s="4"/>
      <c r="F79" s="4"/>
      <c r="G79" s="4"/>
      <c r="H79" s="4"/>
      <c r="I79" s="4"/>
      <c r="J79" s="4"/>
      <c r="K79" s="4"/>
      <c r="L79" s="4"/>
      <c r="M79" s="4"/>
      <c r="N79" s="17"/>
      <c r="O79" s="17"/>
    </row>
    <row r="80" spans="2:15" s="27" customFormat="1" ht="22.5" x14ac:dyDescent="0.4">
      <c r="B80" s="123" t="s">
        <v>43</v>
      </c>
      <c r="C80" s="124"/>
      <c r="D80" s="4"/>
      <c r="E80" s="4"/>
      <c r="F80" s="30"/>
      <c r="G80" s="4"/>
      <c r="H80" s="4"/>
      <c r="I80" s="4"/>
      <c r="J80" s="4"/>
      <c r="K80" s="4"/>
      <c r="L80" s="4"/>
      <c r="M80" s="4"/>
      <c r="N80" s="32"/>
      <c r="O80" s="32"/>
    </row>
    <row r="81" spans="2:15" s="13" customFormat="1" ht="15" customHeight="1" thickBot="1" x14ac:dyDescent="0.45">
      <c r="B81" s="71"/>
      <c r="C81" s="72"/>
      <c r="D81" s="4"/>
      <c r="E81" s="4"/>
      <c r="F81" s="4"/>
      <c r="G81" s="4"/>
      <c r="H81" s="4"/>
      <c r="I81" s="4"/>
      <c r="J81" s="4"/>
      <c r="K81" s="4"/>
      <c r="L81" s="4"/>
      <c r="M81" s="4"/>
      <c r="N81" s="17"/>
      <c r="O81" s="17"/>
    </row>
    <row r="82" spans="2:15" s="27" customFormat="1" ht="50.1" customHeight="1" x14ac:dyDescent="0.4">
      <c r="B82" s="125" t="s">
        <v>17</v>
      </c>
      <c r="C82" s="126" t="s">
        <v>18</v>
      </c>
      <c r="D82" s="30"/>
      <c r="E82" s="4"/>
      <c r="F82" s="4"/>
      <c r="G82" s="4"/>
      <c r="H82" s="56"/>
      <c r="I82" s="57"/>
      <c r="J82" s="56"/>
      <c r="K82" s="57"/>
      <c r="L82" s="58"/>
      <c r="M82" s="57"/>
      <c r="N82" s="32"/>
      <c r="O82" s="32"/>
    </row>
    <row r="83" spans="2:15" s="27" customFormat="1" ht="50.1" customHeight="1" thickBot="1" x14ac:dyDescent="0.45">
      <c r="B83" s="127" t="s">
        <v>19</v>
      </c>
      <c r="C83" s="128" t="s">
        <v>20</v>
      </c>
      <c r="D83" s="30"/>
      <c r="E83" s="4"/>
      <c r="F83" s="4"/>
      <c r="G83" s="4"/>
      <c r="H83" s="86"/>
      <c r="I83" s="87"/>
      <c r="J83" s="86"/>
      <c r="K83" s="87"/>
      <c r="L83" s="88"/>
      <c r="M83" s="87"/>
      <c r="N83" s="32"/>
      <c r="O83" s="32"/>
    </row>
    <row r="84" spans="2:15" s="13" customFormat="1" ht="21" x14ac:dyDescent="0.4">
      <c r="B84" s="4"/>
      <c r="C84" s="72"/>
      <c r="D84" s="4"/>
      <c r="E84" s="4"/>
      <c r="F84" s="4"/>
      <c r="G84" s="4"/>
      <c r="H84" s="4"/>
      <c r="I84" s="4"/>
      <c r="J84" s="4"/>
      <c r="K84" s="4"/>
      <c r="L84" s="4"/>
      <c r="M84" s="4"/>
      <c r="N84" s="17"/>
      <c r="O84" s="17"/>
    </row>
    <row r="85" spans="2:15" s="27" customFormat="1" ht="23.25" thickBot="1" x14ac:dyDescent="0.45">
      <c r="B85" s="129" t="s">
        <v>21</v>
      </c>
      <c r="C85" s="1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2"/>
      <c r="O85" s="32"/>
    </row>
    <row r="86" spans="2:15" s="27" customFormat="1" ht="24.75" customHeight="1" x14ac:dyDescent="0.4">
      <c r="B86" s="167"/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9"/>
      <c r="N86" s="131"/>
      <c r="O86" s="32"/>
    </row>
    <row r="87" spans="2:15" s="27" customFormat="1" ht="24.75" customHeight="1" x14ac:dyDescent="0.4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5"/>
      <c r="N87" s="132"/>
      <c r="O87" s="32"/>
    </row>
    <row r="88" spans="2:15" s="27" customFormat="1" ht="24.75" customHeight="1" x14ac:dyDescent="0.4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5"/>
      <c r="N88" s="132"/>
      <c r="O88" s="32"/>
    </row>
    <row r="89" spans="2:15" s="27" customFormat="1" ht="24.75" customHeight="1" x14ac:dyDescent="0.4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5"/>
      <c r="N89" s="132"/>
      <c r="O89" s="32"/>
    </row>
    <row r="90" spans="2:15" s="27" customFormat="1" ht="24.75" customHeight="1" x14ac:dyDescent="0.4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5"/>
      <c r="N90" s="132"/>
      <c r="O90" s="32"/>
    </row>
    <row r="91" spans="2:15" s="27" customFormat="1" ht="24.75" customHeight="1" x14ac:dyDescent="0.4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5"/>
      <c r="N91" s="132"/>
      <c r="O91" s="32"/>
    </row>
    <row r="92" spans="2:15" s="27" customFormat="1" ht="24.75" customHeight="1" thickBot="1" x14ac:dyDescent="0.45">
      <c r="B92" s="146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8"/>
      <c r="N92" s="133"/>
      <c r="O92" s="32"/>
    </row>
    <row r="93" spans="2:15" x14ac:dyDescent="0.3">
      <c r="C93" s="135"/>
    </row>
    <row r="94" spans="2:15" x14ac:dyDescent="0.3">
      <c r="C94" s="135"/>
    </row>
    <row r="95" spans="2:15" s="39" customFormat="1" x14ac:dyDescent="0.3">
      <c r="B95" s="134"/>
      <c r="C95" s="135"/>
      <c r="N95" s="1"/>
    </row>
    <row r="96" spans="2:15" s="39" customFormat="1" x14ac:dyDescent="0.3">
      <c r="B96" s="134"/>
      <c r="C96" s="135"/>
      <c r="N96" s="1"/>
    </row>
    <row r="97" spans="2:14" s="39" customFormat="1" x14ac:dyDescent="0.3">
      <c r="B97" s="134"/>
      <c r="C97" s="135"/>
      <c r="N97" s="1"/>
    </row>
    <row r="98" spans="2:14" s="39" customFormat="1" x14ac:dyDescent="0.3">
      <c r="B98" s="134"/>
      <c r="C98" s="135"/>
      <c r="N98" s="1"/>
    </row>
    <row r="99" spans="2:14" s="39" customFormat="1" x14ac:dyDescent="0.3">
      <c r="B99" s="134"/>
      <c r="C99" s="135"/>
      <c r="N99" s="1"/>
    </row>
    <row r="100" spans="2:14" s="39" customFormat="1" x14ac:dyDescent="0.3">
      <c r="B100" s="134"/>
      <c r="C100" s="135"/>
      <c r="N100" s="1"/>
    </row>
  </sheetData>
  <sheetProtection algorithmName="SHA-512" hashValue="pisdXd0o4fFEB8kwWAurvwpcDTdUaGuzhGNeBumo6waxILIy5F+LsN2gyiRXHIV9PnX6mlElzPe0c4tqhXIWUQ==" saltValue="YB8Le6AdFEDhmh/w6e3h6A==" spinCount="100000" sheet="1" selectLockedCells="1"/>
  <mergeCells count="36">
    <mergeCell ref="B1:C1"/>
    <mergeCell ref="D1:M1"/>
    <mergeCell ref="B3:C3"/>
    <mergeCell ref="D3:M3"/>
    <mergeCell ref="B4:C4"/>
    <mergeCell ref="D4:M4"/>
    <mergeCell ref="E6:J6"/>
    <mergeCell ref="K6:K7"/>
    <mergeCell ref="L6:L7"/>
    <mergeCell ref="M6:M7"/>
    <mergeCell ref="B6:C10"/>
    <mergeCell ref="K8:K11"/>
    <mergeCell ref="L8:L11"/>
    <mergeCell ref="M8:M11"/>
    <mergeCell ref="B11:J11"/>
    <mergeCell ref="B87:M87"/>
    <mergeCell ref="G13:M13"/>
    <mergeCell ref="G15:G16"/>
    <mergeCell ref="H15:I15"/>
    <mergeCell ref="J15:K15"/>
    <mergeCell ref="L15:M15"/>
    <mergeCell ref="B68:B69"/>
    <mergeCell ref="E68:E69"/>
    <mergeCell ref="G68:G69"/>
    <mergeCell ref="H68:H69"/>
    <mergeCell ref="I68:I69"/>
    <mergeCell ref="J68:J69"/>
    <mergeCell ref="K68:K69"/>
    <mergeCell ref="L68:L69"/>
    <mergeCell ref="M68:M69"/>
    <mergeCell ref="B86:M86"/>
    <mergeCell ref="B88:M88"/>
    <mergeCell ref="B89:M89"/>
    <mergeCell ref="B90:M90"/>
    <mergeCell ref="B91:M91"/>
    <mergeCell ref="B92:M92"/>
  </mergeCells>
  <conditionalFormatting sqref="B5 B18:B36 B38:B64 B66:B68">
    <cfRule type="expression" dxfId="16" priority="18" stopIfTrue="1">
      <formula>#REF!="X"</formula>
    </cfRule>
    <cfRule type="expression" dxfId="15" priority="19" stopIfTrue="1">
      <formula>#REF!="Error"</formula>
    </cfRule>
  </conditionalFormatting>
  <conditionalFormatting sqref="B12:B13">
    <cfRule type="expression" dxfId="14" priority="33" stopIfTrue="1">
      <formula>#REF!="X"</formula>
    </cfRule>
    <cfRule type="expression" dxfId="13" priority="34" stopIfTrue="1">
      <formula>#REF!="Error"</formula>
    </cfRule>
  </conditionalFormatting>
  <conditionalFormatting sqref="B70:B79 B81:B84">
    <cfRule type="expression" dxfId="12" priority="31" stopIfTrue="1">
      <formula>#REF!="X"</formula>
    </cfRule>
    <cfRule type="expression" dxfId="11" priority="32" stopIfTrue="1">
      <formula>#REF!="Error"</formula>
    </cfRule>
  </conditionalFormatting>
  <conditionalFormatting sqref="D3:M4 E39:E64 H39:M64">
    <cfRule type="expression" dxfId="10" priority="26">
      <formula>ISBLANK(D3)</formula>
    </cfRule>
  </conditionalFormatting>
  <conditionalFormatting sqref="E18">
    <cfRule type="expression" dxfId="9" priority="27">
      <formula>ISBLANK(E18)</formula>
    </cfRule>
  </conditionalFormatting>
  <conditionalFormatting sqref="E27:E36 H27:M36 C69">
    <cfRule type="expression" dxfId="8" priority="16">
      <formula>ISBLANK(C27)</formula>
    </cfRule>
  </conditionalFormatting>
  <conditionalFormatting sqref="E67">
    <cfRule type="expression" dxfId="7" priority="28">
      <formula>ISBLANK(E67)</formula>
    </cfRule>
  </conditionalFormatting>
  <conditionalFormatting sqref="E68:E69">
    <cfRule type="cellIs" dxfId="6" priority="13" operator="greaterThan">
      <formula>0</formula>
    </cfRule>
    <cfRule type="expression" dxfId="5" priority="14">
      <formula>$D$70=1</formula>
    </cfRule>
  </conditionalFormatting>
  <conditionalFormatting sqref="G68:M69">
    <cfRule type="cellIs" dxfId="4" priority="15" operator="greaterThan">
      <formula>0</formula>
    </cfRule>
  </conditionalFormatting>
  <conditionalFormatting sqref="H20:M20">
    <cfRule type="expression" dxfId="3" priority="29">
      <formula>ISBLANK(H20)</formula>
    </cfRule>
  </conditionalFormatting>
  <conditionalFormatting sqref="H67:M67">
    <cfRule type="expression" dxfId="2" priority="25">
      <formula>ISBLANK(H67)</formula>
    </cfRule>
  </conditionalFormatting>
  <conditionalFormatting sqref="H68:M69">
    <cfRule type="expression" dxfId="1" priority="20">
      <formula>$D$70=1</formula>
    </cfRule>
  </conditionalFormatting>
  <conditionalFormatting sqref="H82:M83">
    <cfRule type="expression" dxfId="0" priority="17">
      <formula>ISBLANK(H82)</formula>
    </cfRule>
  </conditionalFormatting>
  <dataValidations disablePrompts="1" count="1">
    <dataValidation errorStyle="information" allowBlank="1" showInputMessage="1" prompt="Sofern sonstige Einmalkosten vorhanden, bitte diese benennen und alle Werte in den jeweiligen Spalten der Position 9 ausfüllen._x000a_Sofern keine weiteren Einmalkosten vorhanden sind, bitte &quot;keine sonstigen Einmalkosten&quot; eintragen" sqref="C69" xr:uid="{00341174-AF24-4970-B755-BDCE1AE48FEC}"/>
  </dataValidations>
  <pageMargins left="0.39370078740157483" right="0.39370078740157483" top="0.78740157480314965" bottom="0.59055118110236227" header="0.39370078740157483" footer="0.39370078740157483"/>
  <pageSetup paperSize="9" scale="24" orientation="landscape" r:id="rId1"/>
  <headerFooter alignWithMargins="0">
    <oddFooter>&amp;L&amp;"Arial Narrow,Standard"F26-0.1.06.02&amp;C&amp;"Arial Narrow,Standard"Seite &amp;P von &amp;N&amp;R&amp;"Arial Narrow,Standard"Allrad-Personenkraftwagen mit Verbrennungsmotor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 D</vt:lpstr>
      <vt:lpstr>'Teil D'!Druckbereich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ZDPol Tschorn, Renè</dc:creator>
  <cp:lastModifiedBy>ZDPol Kurz, Manuel</cp:lastModifiedBy>
  <cp:lastPrinted>2026-02-18T09:04:33Z</cp:lastPrinted>
  <dcterms:created xsi:type="dcterms:W3CDTF">2025-06-18T13:49:16Z</dcterms:created>
  <dcterms:modified xsi:type="dcterms:W3CDTF">2026-06-22T13:18:56Z</dcterms:modified>
  <cp:contentStatus/>
</cp:coreProperties>
</file>