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bt. Wohnungswirtschaft\Ausschreibung HM\Teil II\"/>
    </mc:Choice>
  </mc:AlternateContent>
  <xr:revisionPtr revIDLastSave="0" documentId="13_ncr:1_{C0D96F10-1696-4C26-97A6-B96633DBA474}" xr6:coauthVersionLast="47" xr6:coauthVersionMax="47" xr10:uidLastSave="{00000000-0000-0000-0000-000000000000}"/>
  <bookViews>
    <workbookView xWindow="16970" yWindow="700" windowWidth="15670" windowHeight="12930" xr2:uid="{00000000-000D-0000-FFFF-FFFF00000000}"/>
  </bookViews>
  <sheets>
    <sheet name="1. Sichtkontrolle" sheetId="12" r:id="rId1"/>
    <sheet name="2. Verkehrssicherheit" sheetId="13" r:id="rId2"/>
    <sheet name="3. Grünpflege" sheetId="15" r:id="rId3"/>
    <sheet name="4. Treppenreinig. u. Gemeinsch." sheetId="22" r:id="rId4"/>
    <sheet name="5. Hof-, Straßen-, Gehwegrein." sheetId="16" r:id="rId5"/>
    <sheet name="6. Winterdienst" sheetId="18" r:id="rId6"/>
    <sheet name="7. Müll- und Ents." sheetId="17" r:id="rId7"/>
    <sheet name="8. Bereitschaft" sheetId="11" r:id="rId8"/>
    <sheet name="Gesamtpreis" sheetId="21" r:id="rId9"/>
    <sheet name="Tabelle1" sheetId="7" r:id="rId10"/>
    <sheet name="Tabelle2" sheetId="8" r:id="rId11"/>
    <sheet name="Tabelle3" sheetId="9" r:id="rId12"/>
    <sheet name="Tabelle4" sheetId="10" r:id="rId13"/>
    <sheet name="Tabelle5" sheetId="19" r:id="rId14"/>
    <sheet name="Tabelle6" sheetId="20" r:id="rId15"/>
  </sheets>
  <definedNames>
    <definedName name="_xlnm.Print_Titles" localSheetId="0">'1. Sichtkontrolle'!$1:$3</definedName>
    <definedName name="_xlnm.Print_Titles" localSheetId="1">'2. Verkehrssicherheit'!$1:$2</definedName>
    <definedName name="_xlnm.Print_Titles" localSheetId="2">'3. Grünpflege'!$1:$3</definedName>
    <definedName name="_xlnm.Print_Titles" localSheetId="3">'4. Treppenreinig. u. Gemeinsch.'!$1:$3</definedName>
    <definedName name="_xlnm.Print_Titles" localSheetId="4">'5. Hof-, Straßen-, Gehwegrein.'!$1:$3</definedName>
    <definedName name="_xlnm.Print_Titles" localSheetId="5">'6. Winterdienst'!$1:$3</definedName>
    <definedName name="_xlnm.Print_Titles" localSheetId="6">'7. Müll- und Ents.'!$1:$3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8" i="22" l="1"/>
  <c r="F93" i="17" l="1"/>
  <c r="E93" i="17"/>
  <c r="D93" i="17"/>
  <c r="E69" i="15"/>
  <c r="E23" i="15"/>
  <c r="G61" i="17"/>
  <c r="I80" i="22"/>
  <c r="E51" i="22"/>
  <c r="E48" i="22"/>
  <c r="I24" i="22" l="1"/>
  <c r="I26" i="22"/>
  <c r="I27" i="22"/>
  <c r="I28" i="22"/>
  <c r="I29" i="22"/>
  <c r="I30" i="22"/>
  <c r="I31" i="22"/>
  <c r="I32" i="22"/>
  <c r="I33" i="22"/>
  <c r="I34" i="22"/>
  <c r="I35" i="22"/>
  <c r="I36" i="22"/>
  <c r="I37" i="22"/>
  <c r="I38" i="22"/>
  <c r="I39" i="22"/>
  <c r="I40" i="22"/>
  <c r="I41" i="22"/>
  <c r="I42" i="22"/>
  <c r="I43" i="22"/>
  <c r="I44" i="22"/>
  <c r="I45" i="22"/>
  <c r="I46" i="22"/>
  <c r="I47" i="22"/>
  <c r="I49" i="22"/>
  <c r="I50" i="22"/>
  <c r="I51" i="22"/>
  <c r="I52" i="22"/>
  <c r="I53" i="22"/>
  <c r="I54" i="22"/>
  <c r="I55" i="22"/>
  <c r="I56" i="22"/>
  <c r="I62" i="22"/>
  <c r="I63" i="22"/>
  <c r="I64" i="22"/>
  <c r="I65" i="22"/>
  <c r="I66" i="22"/>
  <c r="I67" i="22"/>
  <c r="I68" i="22"/>
  <c r="I69" i="22"/>
  <c r="I70" i="22"/>
  <c r="I71" i="22"/>
  <c r="I72" i="22"/>
  <c r="I73" i="22"/>
  <c r="I74" i="22"/>
  <c r="I75" i="22"/>
  <c r="I76" i="22"/>
  <c r="I77" i="22"/>
  <c r="I78" i="22"/>
  <c r="I79" i="22"/>
  <c r="I81" i="22"/>
  <c r="I82" i="22"/>
  <c r="I83" i="22"/>
  <c r="I84" i="22"/>
  <c r="I85" i="22"/>
  <c r="I86" i="22"/>
  <c r="I87" i="22"/>
  <c r="I88" i="22"/>
  <c r="I89" i="22"/>
  <c r="I90" i="22"/>
  <c r="I91" i="22"/>
  <c r="I92" i="22"/>
  <c r="I93" i="22"/>
  <c r="I94" i="22"/>
  <c r="I95" i="22"/>
  <c r="I96" i="22"/>
  <c r="I98" i="22"/>
  <c r="I99" i="22"/>
  <c r="I100" i="22"/>
  <c r="I101" i="22"/>
  <c r="I102" i="22"/>
  <c r="I103" i="22"/>
  <c r="I104" i="22"/>
  <c r="I4" i="22"/>
  <c r="I5" i="22"/>
  <c r="I6" i="22"/>
  <c r="I8" i="22"/>
  <c r="I9" i="22"/>
  <c r="I10" i="22"/>
  <c r="I11" i="22"/>
  <c r="I12" i="22"/>
  <c r="I13" i="22"/>
  <c r="I14" i="22"/>
  <c r="I15" i="22"/>
  <c r="I16" i="22"/>
  <c r="I17" i="22"/>
  <c r="I18" i="22"/>
  <c r="I19" i="22"/>
  <c r="I21" i="22"/>
  <c r="I22" i="22"/>
  <c r="I23" i="22"/>
  <c r="E51" i="15" l="1"/>
  <c r="C105" i="22"/>
  <c r="E25" i="15"/>
  <c r="G25" i="15"/>
  <c r="I25" i="15"/>
  <c r="H93" i="13"/>
  <c r="F93" i="13"/>
  <c r="E69" i="22"/>
  <c r="C37" i="15"/>
  <c r="J25" i="15" l="1"/>
  <c r="I91" i="15" l="1"/>
  <c r="G91" i="15"/>
  <c r="C4" i="15"/>
  <c r="I61" i="15"/>
  <c r="G61" i="15"/>
  <c r="E61" i="15"/>
  <c r="C92" i="15"/>
  <c r="C72" i="15"/>
  <c r="J61" i="15" l="1"/>
  <c r="J91" i="15"/>
  <c r="I61" i="13"/>
  <c r="E46" i="22" l="1"/>
  <c r="E43" i="22"/>
  <c r="E79" i="22"/>
  <c r="E54" i="22"/>
  <c r="E40" i="22"/>
  <c r="E5" i="22" l="1"/>
  <c r="E8" i="22"/>
  <c r="E11" i="22"/>
  <c r="E12" i="22"/>
  <c r="E14" i="22"/>
  <c r="E15" i="22"/>
  <c r="E17" i="22"/>
  <c r="E18" i="22"/>
  <c r="E19" i="22"/>
  <c r="E21" i="22"/>
  <c r="E22" i="22"/>
  <c r="E27" i="22"/>
  <c r="E28" i="22"/>
  <c r="E30" i="22"/>
  <c r="E32" i="22"/>
  <c r="E33" i="22"/>
  <c r="E34" i="22"/>
  <c r="E36" i="22"/>
  <c r="E38" i="22"/>
  <c r="E41" i="22"/>
  <c r="E42" i="22"/>
  <c r="E44" i="22"/>
  <c r="E49" i="22"/>
  <c r="E50" i="22"/>
  <c r="E55" i="22"/>
  <c r="E64" i="22"/>
  <c r="E65" i="22"/>
  <c r="E66" i="22"/>
  <c r="E71" i="22"/>
  <c r="E72" i="22"/>
  <c r="E73" i="22"/>
  <c r="E78" i="22"/>
  <c r="E81" i="22"/>
  <c r="E82" i="22"/>
  <c r="E84" i="22"/>
  <c r="E85" i="22"/>
  <c r="E86" i="22"/>
  <c r="E87" i="22"/>
  <c r="E89" i="22"/>
  <c r="E90" i="22"/>
  <c r="E91" i="22"/>
  <c r="E93" i="22"/>
  <c r="E94" i="22"/>
  <c r="E95" i="22"/>
  <c r="E96" i="22"/>
  <c r="E98" i="22"/>
  <c r="E100" i="22"/>
  <c r="E101" i="22"/>
  <c r="E102" i="22"/>
  <c r="E104" i="22"/>
  <c r="E4" i="22"/>
  <c r="E105" i="22" l="1"/>
  <c r="B20" i="21"/>
  <c r="C20" i="21" s="1"/>
  <c r="B19" i="21"/>
  <c r="C19" i="21" s="1"/>
  <c r="B18" i="21"/>
  <c r="C18" i="21" s="1"/>
  <c r="C93" i="18" l="1"/>
  <c r="D93" i="18"/>
  <c r="G92" i="17"/>
  <c r="G91" i="17"/>
  <c r="G89" i="17"/>
  <c r="G87" i="17"/>
  <c r="G82" i="17"/>
  <c r="G78" i="17"/>
  <c r="G77" i="17"/>
  <c r="G75" i="17"/>
  <c r="G73" i="17"/>
  <c r="G72" i="17"/>
  <c r="G71" i="17"/>
  <c r="G69" i="17"/>
  <c r="G68" i="17"/>
  <c r="G66" i="17"/>
  <c r="G64" i="17"/>
  <c r="G63" i="17"/>
  <c r="G62" i="17"/>
  <c r="G60" i="17"/>
  <c r="G59" i="17"/>
  <c r="G58" i="17"/>
  <c r="G57" i="17"/>
  <c r="G56" i="17"/>
  <c r="G49" i="17"/>
  <c r="G48" i="17"/>
  <c r="G47" i="17"/>
  <c r="G42" i="17"/>
  <c r="G41" i="17"/>
  <c r="G39" i="17"/>
  <c r="G38" i="17"/>
  <c r="G37" i="17"/>
  <c r="G36" i="17"/>
  <c r="G35" i="17"/>
  <c r="G34" i="17"/>
  <c r="G31" i="17"/>
  <c r="G28" i="17"/>
  <c r="G27" i="17"/>
  <c r="G25" i="17"/>
  <c r="G24" i="17"/>
  <c r="G23" i="17"/>
  <c r="G22" i="17"/>
  <c r="G21" i="17"/>
  <c r="G19" i="17"/>
  <c r="G18" i="17"/>
  <c r="G17" i="17"/>
  <c r="G16" i="17"/>
  <c r="G15" i="17"/>
  <c r="G11" i="17"/>
  <c r="G10" i="17"/>
  <c r="G8" i="17"/>
  <c r="G6" i="17"/>
  <c r="G5" i="17"/>
  <c r="G4" i="17"/>
  <c r="B13" i="21" l="1"/>
  <c r="C13" i="21" s="1"/>
  <c r="G93" i="17"/>
  <c r="B15" i="21" s="1"/>
  <c r="C15" i="21" s="1"/>
  <c r="C93" i="12" l="1"/>
  <c r="B3" i="21" s="1"/>
  <c r="C3" i="21" s="1"/>
  <c r="I92" i="15"/>
  <c r="I90" i="15"/>
  <c r="I89" i="15"/>
  <c r="I88" i="15"/>
  <c r="I87" i="15"/>
  <c r="I86" i="15"/>
  <c r="I84" i="15"/>
  <c r="I83" i="15"/>
  <c r="I82" i="15"/>
  <c r="I81" i="15"/>
  <c r="I80" i="15"/>
  <c r="I79" i="15"/>
  <c r="I78" i="15"/>
  <c r="I77" i="15"/>
  <c r="I76" i="15"/>
  <c r="I75" i="15"/>
  <c r="I74" i="15"/>
  <c r="I73" i="15"/>
  <c r="I72" i="15"/>
  <c r="I71" i="15"/>
  <c r="I70" i="15"/>
  <c r="I69" i="15"/>
  <c r="I68" i="15"/>
  <c r="I67" i="15"/>
  <c r="I66" i="15"/>
  <c r="I65" i="15"/>
  <c r="I64" i="15"/>
  <c r="I63" i="15"/>
  <c r="I60" i="15"/>
  <c r="I59" i="15"/>
  <c r="I58" i="15"/>
  <c r="I57" i="15"/>
  <c r="I51" i="15"/>
  <c r="I49" i="15"/>
  <c r="I48" i="15"/>
  <c r="I47" i="15"/>
  <c r="I46" i="15"/>
  <c r="I44" i="15"/>
  <c r="I43" i="15"/>
  <c r="I42" i="15"/>
  <c r="I41" i="15"/>
  <c r="I40" i="15"/>
  <c r="I39" i="15"/>
  <c r="I38" i="15"/>
  <c r="I37" i="15"/>
  <c r="I36" i="15"/>
  <c r="I35" i="15"/>
  <c r="I34" i="15"/>
  <c r="I33" i="15"/>
  <c r="I32" i="15"/>
  <c r="I31" i="15"/>
  <c r="I30" i="15"/>
  <c r="I29" i="15"/>
  <c r="I28" i="15"/>
  <c r="I27" i="15"/>
  <c r="I26" i="15"/>
  <c r="I24" i="15"/>
  <c r="I23" i="15"/>
  <c r="I22" i="15"/>
  <c r="I21" i="15"/>
  <c r="I19" i="15"/>
  <c r="I18" i="15"/>
  <c r="I17" i="15"/>
  <c r="I16" i="15"/>
  <c r="I15" i="15"/>
  <c r="I14" i="15"/>
  <c r="I13" i="15"/>
  <c r="I12" i="15"/>
  <c r="I11" i="15"/>
  <c r="I10" i="15"/>
  <c r="I9" i="15"/>
  <c r="I8" i="15"/>
  <c r="I7" i="15"/>
  <c r="I6" i="15"/>
  <c r="I4" i="15"/>
  <c r="G92" i="15"/>
  <c r="G90" i="15"/>
  <c r="G89" i="15"/>
  <c r="G88" i="15"/>
  <c r="G87" i="15"/>
  <c r="G86" i="15"/>
  <c r="G84" i="15"/>
  <c r="G83" i="15"/>
  <c r="G82" i="15"/>
  <c r="G81" i="15"/>
  <c r="G80" i="15"/>
  <c r="G79" i="15"/>
  <c r="G78" i="15"/>
  <c r="G77" i="15"/>
  <c r="G76" i="15"/>
  <c r="G75" i="15"/>
  <c r="G74" i="15"/>
  <c r="G73" i="15"/>
  <c r="G72" i="15"/>
  <c r="G71" i="15"/>
  <c r="G70" i="15"/>
  <c r="G69" i="15"/>
  <c r="G68" i="15"/>
  <c r="G67" i="15"/>
  <c r="G66" i="15"/>
  <c r="G65" i="15"/>
  <c r="G64" i="15"/>
  <c r="G63" i="15"/>
  <c r="G60" i="15"/>
  <c r="G59" i="15"/>
  <c r="G58" i="15"/>
  <c r="G57" i="15"/>
  <c r="G51" i="15"/>
  <c r="G49" i="15"/>
  <c r="G48" i="15"/>
  <c r="G47" i="15"/>
  <c r="G46" i="15"/>
  <c r="G44" i="15"/>
  <c r="G43" i="15"/>
  <c r="G42" i="15"/>
  <c r="G41" i="15"/>
  <c r="G40" i="15"/>
  <c r="G39" i="15"/>
  <c r="G38" i="15"/>
  <c r="G37" i="15"/>
  <c r="G36" i="15"/>
  <c r="G35" i="15"/>
  <c r="G34" i="15"/>
  <c r="G33" i="15"/>
  <c r="G32" i="15"/>
  <c r="G31" i="15"/>
  <c r="G30" i="15"/>
  <c r="G29" i="15"/>
  <c r="G28" i="15"/>
  <c r="G27" i="15"/>
  <c r="G26" i="15"/>
  <c r="G24" i="15"/>
  <c r="G23" i="15"/>
  <c r="G22" i="15"/>
  <c r="G21" i="15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G4" i="15"/>
  <c r="E92" i="15"/>
  <c r="E90" i="15"/>
  <c r="E89" i="15"/>
  <c r="E88" i="15"/>
  <c r="E87" i="15"/>
  <c r="E86" i="15"/>
  <c r="E84" i="15"/>
  <c r="E83" i="15"/>
  <c r="E82" i="15"/>
  <c r="E81" i="15"/>
  <c r="E80" i="15"/>
  <c r="E79" i="15"/>
  <c r="E78" i="15"/>
  <c r="E77" i="15"/>
  <c r="E76" i="15"/>
  <c r="E75" i="15"/>
  <c r="E74" i="15"/>
  <c r="E73" i="15"/>
  <c r="E72" i="15"/>
  <c r="E66" i="15"/>
  <c r="E65" i="15"/>
  <c r="E63" i="15"/>
  <c r="E60" i="15"/>
  <c r="E59" i="15"/>
  <c r="E58" i="15"/>
  <c r="E49" i="15"/>
  <c r="E48" i="15"/>
  <c r="E47" i="15"/>
  <c r="E46" i="15"/>
  <c r="E44" i="15"/>
  <c r="E43" i="15"/>
  <c r="E42" i="15"/>
  <c r="E40" i="15"/>
  <c r="E39" i="15"/>
  <c r="E38" i="15"/>
  <c r="E37" i="15"/>
  <c r="E36" i="15"/>
  <c r="E35" i="15"/>
  <c r="E34" i="15"/>
  <c r="E33" i="15"/>
  <c r="E32" i="15"/>
  <c r="E31" i="15"/>
  <c r="E30" i="15"/>
  <c r="E29" i="15"/>
  <c r="E27" i="15"/>
  <c r="E26" i="15"/>
  <c r="E24" i="15"/>
  <c r="E21" i="15"/>
  <c r="E19" i="15"/>
  <c r="E18" i="15"/>
  <c r="E17" i="15"/>
  <c r="E16" i="15"/>
  <c r="E15" i="15"/>
  <c r="E14" i="15"/>
  <c r="E13" i="15"/>
  <c r="E12" i="15"/>
  <c r="E11" i="15"/>
  <c r="E10" i="15"/>
  <c r="E9" i="15"/>
  <c r="E8" i="15"/>
  <c r="E7" i="15"/>
  <c r="E4" i="15"/>
  <c r="I4" i="13"/>
  <c r="D93" i="13"/>
  <c r="I92" i="13"/>
  <c r="I91" i="13"/>
  <c r="I90" i="13"/>
  <c r="I89" i="13"/>
  <c r="I88" i="13"/>
  <c r="I87" i="13"/>
  <c r="I86" i="13"/>
  <c r="I85" i="13"/>
  <c r="I84" i="13"/>
  <c r="I83" i="13"/>
  <c r="I82" i="13"/>
  <c r="I81" i="13"/>
  <c r="I80" i="13"/>
  <c r="I79" i="13"/>
  <c r="I78" i="13"/>
  <c r="I77" i="13"/>
  <c r="I76" i="13"/>
  <c r="I75" i="13"/>
  <c r="I74" i="13"/>
  <c r="I73" i="13"/>
  <c r="I72" i="13"/>
  <c r="I71" i="13"/>
  <c r="I70" i="13"/>
  <c r="I69" i="13"/>
  <c r="I68" i="13"/>
  <c r="I67" i="13"/>
  <c r="I66" i="13"/>
  <c r="I65" i="13"/>
  <c r="I64" i="13"/>
  <c r="I63" i="13"/>
  <c r="I62" i="13"/>
  <c r="I60" i="13"/>
  <c r="I59" i="13"/>
  <c r="I58" i="13"/>
  <c r="I57" i="13"/>
  <c r="I56" i="13"/>
  <c r="I55" i="13"/>
  <c r="I54" i="13"/>
  <c r="I53" i="13"/>
  <c r="I51" i="13"/>
  <c r="I50" i="13"/>
  <c r="I49" i="13"/>
  <c r="I48" i="13"/>
  <c r="I47" i="13"/>
  <c r="I46" i="13"/>
  <c r="I45" i="13"/>
  <c r="I44" i="13"/>
  <c r="I43" i="13"/>
  <c r="I42" i="13"/>
  <c r="I41" i="13"/>
  <c r="I40" i="13"/>
  <c r="I39" i="13"/>
  <c r="I38" i="13"/>
  <c r="I37" i="13"/>
  <c r="I36" i="13"/>
  <c r="I35" i="13"/>
  <c r="I34" i="13"/>
  <c r="I33" i="13"/>
  <c r="I32" i="13"/>
  <c r="I31" i="13"/>
  <c r="I30" i="13"/>
  <c r="I29" i="13"/>
  <c r="I28" i="13"/>
  <c r="I27" i="13"/>
  <c r="I26" i="13"/>
  <c r="I25" i="13"/>
  <c r="I24" i="13"/>
  <c r="I23" i="13"/>
  <c r="I22" i="13"/>
  <c r="I21" i="13"/>
  <c r="I20" i="13"/>
  <c r="I19" i="13"/>
  <c r="I18" i="13"/>
  <c r="I17" i="13"/>
  <c r="I16" i="13"/>
  <c r="I15" i="13"/>
  <c r="I14" i="13"/>
  <c r="I13" i="13"/>
  <c r="I12" i="13"/>
  <c r="I11" i="13"/>
  <c r="I10" i="13"/>
  <c r="I9" i="13"/>
  <c r="I8" i="13"/>
  <c r="I7" i="13"/>
  <c r="I6" i="13"/>
  <c r="I5" i="13"/>
  <c r="C93" i="16"/>
  <c r="B11" i="21" s="1"/>
  <c r="C11" i="21" s="1"/>
  <c r="H105" i="22"/>
  <c r="G105" i="22"/>
  <c r="C93" i="13"/>
  <c r="J84" i="15" l="1"/>
  <c r="J6" i="15"/>
  <c r="J23" i="15"/>
  <c r="J64" i="15"/>
  <c r="J60" i="15"/>
  <c r="J46" i="15"/>
  <c r="J78" i="15"/>
  <c r="J41" i="15"/>
  <c r="J29" i="15"/>
  <c r="J87" i="15"/>
  <c r="J51" i="15"/>
  <c r="J37" i="15"/>
  <c r="J24" i="15"/>
  <c r="J66" i="15"/>
  <c r="J8" i="15"/>
  <c r="J74" i="15"/>
  <c r="J82" i="15"/>
  <c r="J92" i="15"/>
  <c r="J70" i="15"/>
  <c r="J16" i="15"/>
  <c r="J12" i="15"/>
  <c r="J21" i="15"/>
  <c r="J33" i="15"/>
  <c r="J42" i="15"/>
  <c r="J75" i="15"/>
  <c r="J83" i="15"/>
  <c r="J22" i="15"/>
  <c r="J14" i="15"/>
  <c r="J4" i="15"/>
  <c r="J7" i="15"/>
  <c r="J15" i="15"/>
  <c r="J27" i="15"/>
  <c r="J65" i="15"/>
  <c r="J13" i="15"/>
  <c r="J30" i="15"/>
  <c r="J38" i="15"/>
  <c r="J48" i="15"/>
  <c r="J72" i="15"/>
  <c r="J80" i="15"/>
  <c r="J89" i="15"/>
  <c r="J35" i="15"/>
  <c r="J43" i="15"/>
  <c r="J68" i="15"/>
  <c r="J76" i="15"/>
  <c r="J88" i="15"/>
  <c r="J34" i="15"/>
  <c r="J57" i="15"/>
  <c r="J63" i="15"/>
  <c r="J17" i="15"/>
  <c r="J10" i="15"/>
  <c r="J18" i="15"/>
  <c r="J31" i="15"/>
  <c r="J39" i="15"/>
  <c r="J49" i="15"/>
  <c r="J73" i="15"/>
  <c r="J90" i="15"/>
  <c r="J28" i="15"/>
  <c r="J44" i="15"/>
  <c r="J59" i="15"/>
  <c r="J69" i="15"/>
  <c r="J77" i="15"/>
  <c r="J86" i="15"/>
  <c r="J47" i="15"/>
  <c r="J79" i="15"/>
  <c r="J26" i="15"/>
  <c r="J67" i="15"/>
  <c r="J71" i="15"/>
  <c r="J9" i="15"/>
  <c r="J11" i="15"/>
  <c r="J19" i="15"/>
  <c r="J32" i="15"/>
  <c r="J40" i="15"/>
  <c r="J58" i="15"/>
  <c r="E93" i="15"/>
  <c r="I93" i="15"/>
  <c r="I105" i="22"/>
  <c r="B9" i="21" s="1"/>
  <c r="J36" i="15"/>
  <c r="G93" i="15"/>
  <c r="J81" i="15"/>
  <c r="I93" i="13"/>
  <c r="B5" i="21" s="1"/>
  <c r="C5" i="21" s="1"/>
  <c r="C76" i="15"/>
  <c r="C75" i="15"/>
  <c r="C9" i="21" l="1"/>
  <c r="J93" i="15"/>
  <c r="B7" i="21" s="1"/>
  <c r="C7" i="21" s="1"/>
  <c r="C93" i="15"/>
  <c r="G93" i="13"/>
  <c r="E93" i="13"/>
  <c r="C21" i="21" l="1"/>
  <c r="B21" i="21"/>
  <c r="C93" i="17"/>
</calcChain>
</file>

<file path=xl/sharedStrings.xml><?xml version="1.0" encoding="utf-8"?>
<sst xmlns="http://schemas.openxmlformats.org/spreadsheetml/2006/main" count="782" uniqueCount="199">
  <si>
    <t>lfd.-Nr.:
Obj.-Nr.:</t>
  </si>
  <si>
    <t>Objekt</t>
  </si>
  <si>
    <t>Alexanderplatz 6</t>
  </si>
  <si>
    <t>Alexanderplatz 1</t>
  </si>
  <si>
    <t>An der Schraube  5</t>
  </si>
  <si>
    <t>An der Schraube 24</t>
  </si>
  <si>
    <t>Brunnenstr.  13</t>
  </si>
  <si>
    <t>Brunnenstr.  14</t>
  </si>
  <si>
    <t>Brunnenstr.  7</t>
  </si>
  <si>
    <t>Cottbuser Str. 15</t>
  </si>
  <si>
    <t>Cottbuser Str. 30</t>
  </si>
  <si>
    <t>Cottbuser Str. 31/33</t>
  </si>
  <si>
    <t>Cottbuser Str. 32</t>
  </si>
  <si>
    <t>Cottbuser Str. 46</t>
  </si>
  <si>
    <t>Fr.-Engels-Str. 30</t>
  </si>
  <si>
    <t>Fr.-Engels-Str. 36</t>
  </si>
  <si>
    <t>Fr.-Engels-Str. 7</t>
  </si>
  <si>
    <t>Grabenstr. 26/27</t>
  </si>
  <si>
    <t>Karl-Marx-Str. 7</t>
  </si>
  <si>
    <t>Leipziger Str. 16</t>
  </si>
  <si>
    <t>Leipziger Str. 20</t>
  </si>
  <si>
    <t>Leipziger Str. 28</t>
  </si>
  <si>
    <t>Max-Schmidt-Str. 4/5</t>
  </si>
  <si>
    <t>Moritzstr. 12</t>
  </si>
  <si>
    <t>Moritzstr. 5</t>
  </si>
  <si>
    <t>Moritzstr. 6</t>
  </si>
  <si>
    <t>Moritzstr. 7</t>
  </si>
  <si>
    <t>Naundorfer Str. 1b</t>
  </si>
  <si>
    <t>W.-Liebknecht-Str. 14</t>
  </si>
  <si>
    <t>W.-Liebknecht-Str. 18a-18c</t>
  </si>
  <si>
    <t>W.-Liebknecht-Str. 8 - 12</t>
  </si>
  <si>
    <t>Weststr. 5a</t>
  </si>
  <si>
    <t>Ackerstr. 10 - 14</t>
  </si>
  <si>
    <t>Am langen Hacken  31 - 37</t>
  </si>
  <si>
    <t>Am langen Hacken  39 - 45</t>
  </si>
  <si>
    <t>Am langen Hacken 24a - c</t>
  </si>
  <si>
    <t xml:space="preserve">Am Wasserturm   19-23 </t>
  </si>
  <si>
    <t>Am Wasserturm  12-16</t>
  </si>
  <si>
    <t>Am Wasserturm 5/7</t>
  </si>
  <si>
    <t>Fr.-Hebbel-Str. 16 - 22</t>
  </si>
  <si>
    <t>Friedenstr. 48/50</t>
  </si>
  <si>
    <t>Friedenstraße 37</t>
  </si>
  <si>
    <t>Genossenschaftstr.  17</t>
  </si>
  <si>
    <t>Goethestr. 14 - 16</t>
  </si>
  <si>
    <t>Goethestr. 17 - 21</t>
  </si>
  <si>
    <t>Goethestr. 18 - 20</t>
  </si>
  <si>
    <t>Jägerstr. 2</t>
  </si>
  <si>
    <t>Jägerstr. 3 - 5</t>
  </si>
  <si>
    <t>Kirchhainer Str. 44</t>
  </si>
  <si>
    <t>Lange Str. 21</t>
  </si>
  <si>
    <t>Lange Str. 27</t>
  </si>
  <si>
    <t>Lange Str. 38</t>
  </si>
  <si>
    <t>Lange Str. 48 - 54</t>
  </si>
  <si>
    <t>Ponnsdorfer Weg 21 - 27</t>
  </si>
  <si>
    <t>Schillerplatz 1/2</t>
  </si>
  <si>
    <t>Schillerplatz 3/4</t>
  </si>
  <si>
    <t>Schillerstr. 10a - 10b</t>
  </si>
  <si>
    <t>Schillerstr. 12a - 12c</t>
  </si>
  <si>
    <t>Schillerstr. 14 - 22</t>
  </si>
  <si>
    <t>Schillerstr. 17</t>
  </si>
  <si>
    <t>Schillerstr. 19 - 21</t>
  </si>
  <si>
    <t>Schillerstr. 23 - 25</t>
  </si>
  <si>
    <t>Schillerstr. 27</t>
  </si>
  <si>
    <t>Semmelweißstr. 4</t>
  </si>
  <si>
    <t>Semmelweißstr. 6</t>
  </si>
  <si>
    <t>Semmelweißstr. 8</t>
  </si>
  <si>
    <t>Tuchmacher Str. 20</t>
  </si>
  <si>
    <t>Virchowstr. 18</t>
  </si>
  <si>
    <t>W.-Liebknecht-Str. 29</t>
  </si>
  <si>
    <t>W.-Liebknecht-Str. 16a-16d</t>
  </si>
  <si>
    <t>Lange Str. 25</t>
  </si>
  <si>
    <t>Am Kirchplatz 2/4</t>
  </si>
  <si>
    <t>Naundorfer Str. 3,4</t>
  </si>
  <si>
    <t>Rasenfläche</t>
  </si>
  <si>
    <t>Anzahl
Eingänge</t>
  </si>
  <si>
    <t>b)
Aufzüge</t>
  </si>
  <si>
    <t>Müllplätze</t>
  </si>
  <si>
    <t>Kehren</t>
  </si>
  <si>
    <t>sonstige Tätigkeiten</t>
  </si>
  <si>
    <t>Anzahl</t>
  </si>
  <si>
    <t xml:space="preserve">Anzahl 
Aufzüge </t>
  </si>
  <si>
    <t>Anzahl
Spielplätze</t>
  </si>
  <si>
    <t>Rasen
mähen</t>
  </si>
  <si>
    <t xml:space="preserve">Rabatten/
Gehölze </t>
  </si>
  <si>
    <t>Hecken</t>
  </si>
  <si>
    <t xml:space="preserve">Rufbereitschaft </t>
  </si>
  <si>
    <t>6. Winterdienst</t>
  </si>
  <si>
    <t>Preis jährlich netto</t>
  </si>
  <si>
    <t>Preis jährlich
netto</t>
  </si>
  <si>
    <t>3. Grünpflege</t>
  </si>
  <si>
    <t>Preisblatt 1</t>
  </si>
  <si>
    <t>Preisblatt 2</t>
  </si>
  <si>
    <t>Preisblatt 3</t>
  </si>
  <si>
    <t>Preisblatt 4</t>
  </si>
  <si>
    <t>Preisblatt 5</t>
  </si>
  <si>
    <t>Preisblatt 6</t>
  </si>
  <si>
    <t>Preisblatt 7</t>
  </si>
  <si>
    <t>Gesamtpreis 
Laufzeit netto ( 4 Jahre)</t>
  </si>
  <si>
    <t>Summe:</t>
  </si>
  <si>
    <t>Winterdienst
(November bis März)</t>
  </si>
  <si>
    <t>Preis monatlich
netto</t>
  </si>
  <si>
    <t>1. Sichtkontrolle/Objektbegehung und Sonderaufgaben</t>
  </si>
  <si>
    <t>Reinigung Außenbereich
Hof, Straße, Gehweg</t>
  </si>
  <si>
    <t>Preis
 einzel netto</t>
  </si>
  <si>
    <t>Stundensatz netto</t>
  </si>
  <si>
    <t>Verkehrssicherung</t>
  </si>
  <si>
    <t>Hof-, Straßen- u. Gehwegreinigung</t>
  </si>
  <si>
    <t>Müll- u. Entsorgungseinrichtungen</t>
  </si>
  <si>
    <t>Kontrolle Fremdvermüllung / Sortierung</t>
  </si>
  <si>
    <t>Gesamtpreis/Wertung
jährlich netto</t>
  </si>
  <si>
    <t>gesamtes Los 2</t>
  </si>
  <si>
    <t>Gr. Ring-Str./Grabenstr.
Pl. der Solidarität</t>
  </si>
  <si>
    <t>Glasmacher Str. 80</t>
  </si>
  <si>
    <t xml:space="preserve">Grünpflege </t>
  </si>
  <si>
    <t>Festpreis gesamtes
Los 2 jährlich netto</t>
  </si>
  <si>
    <t>Sichtkontrolle/Objekt und Sonderaufgaben</t>
  </si>
  <si>
    <t xml:space="preserve">Bereitschaft (Gesamtpreis Rufbereitschaft </t>
  </si>
  <si>
    <t>Gesamtpreis und Wertung</t>
  </si>
  <si>
    <t>Preis jährlich
gesamt netto</t>
  </si>
  <si>
    <t>Preis jährlich gesamt netto</t>
  </si>
  <si>
    <t>Fr.-Hebbel-Str. 24</t>
  </si>
  <si>
    <t>Fr.-Hebbel-Str. 14</t>
  </si>
  <si>
    <t>Am Wasserturm   9</t>
  </si>
  <si>
    <t>Sichtkontrolle/Objektbegehung
und Sonderaufgaben</t>
  </si>
  <si>
    <t>Am langen Hacken  5</t>
  </si>
  <si>
    <t>Am langen Hacken 11</t>
  </si>
  <si>
    <t>Moritzstr. 2-4</t>
  </si>
  <si>
    <t>Naundorfer Str. 2</t>
  </si>
  <si>
    <t>Grabenstr. 28</t>
  </si>
  <si>
    <t>Gr.-Ring-Str. 16</t>
  </si>
  <si>
    <t>Am Wasserturm  11/W.-Liebknecht-Str. 20</t>
  </si>
  <si>
    <t>Einsätze während der
Bereitschaft am Wochenende und
an Feiertagen</t>
  </si>
  <si>
    <t>Einsätze während der
Bereitschaft an Arbeitstagen
Montag - Freitag</t>
  </si>
  <si>
    <t>zzgl. 80facher Stundenlohn Wochenende u. Feiertage)</t>
  </si>
  <si>
    <t>zzgl. 40facher Stundenlohn Arbeitstage Mo-Fr und</t>
  </si>
  <si>
    <t>Kirchhainer Str. 12/Schillerstr. 2</t>
  </si>
  <si>
    <t>Cottbuser Str. nur Nr. 33</t>
  </si>
  <si>
    <t>Winterdienst (Gesamtpreis alle 5 Monate)</t>
  </si>
  <si>
    <t>Kleine Ringstraße 9</t>
  </si>
  <si>
    <t>Kleine Ringstraße 5</t>
  </si>
  <si>
    <t>Kleine Ringstraße 28</t>
  </si>
  <si>
    <t>Kleine Ringstraße 12</t>
  </si>
  <si>
    <t>Preis pro Einsatz
netto</t>
  </si>
  <si>
    <t>Zuwegungen 
(blaumarkierte Flächen
 nach gesond. Beauftragung)</t>
  </si>
  <si>
    <t>a) Gebäude</t>
  </si>
  <si>
    <t>4. Treppenreinigung, Gemeinschaftsflächen</t>
  </si>
  <si>
    <t>Reinigung Innenbereich
Treppenreinigung</t>
  </si>
  <si>
    <t>2. Verkehrssicherung</t>
  </si>
  <si>
    <t>Preis 
einzel netto</t>
  </si>
  <si>
    <t>Preis 
jährlich netto</t>
  </si>
  <si>
    <t>Preis jährlich
 gesamt netto</t>
  </si>
  <si>
    <t>Am Wasserturm  11/
W.-Liebknecht-Str. 20</t>
  </si>
  <si>
    <t>Treppenreinigung und Gemeinschaftsflächen</t>
  </si>
  <si>
    <t>Preisblatt 8</t>
  </si>
  <si>
    <t>Anzahl
Geschosse</t>
  </si>
  <si>
    <t>4. Gesch. nur alle 2 Wochen</t>
  </si>
  <si>
    <t>3. Gesch. nur alle 2 Wochen</t>
  </si>
  <si>
    <t>nur alle 2 Wochen</t>
  </si>
  <si>
    <t xml:space="preserve">Goethestr. 14 </t>
  </si>
  <si>
    <t>Goethestr. 16</t>
  </si>
  <si>
    <t>Karl-Marx-Str. 7 Seiteneingang</t>
  </si>
  <si>
    <t>entfällt</t>
  </si>
  <si>
    <t>Schillerplatz 1</t>
  </si>
  <si>
    <t>Schillerplatz 2</t>
  </si>
  <si>
    <t>Schillerstr. 14, 18, 22</t>
  </si>
  <si>
    <t>Schillerstr. 16, 20</t>
  </si>
  <si>
    <t>Schillerstr. 23</t>
  </si>
  <si>
    <t>Schillerstr. 25</t>
  </si>
  <si>
    <t>Platz der Soli 4,5</t>
  </si>
  <si>
    <t>Große Ringstr. 4, 5a, 7, 10 Grabenstr. 38</t>
  </si>
  <si>
    <t>Große Ringstr. 6, 8, 9</t>
  </si>
  <si>
    <t>Reinigung Innenbereich
Gemeinschaftsräume/Keller/
Dachböden</t>
  </si>
  <si>
    <t>Leipziger Str. 16 Vorderhaus</t>
  </si>
  <si>
    <t>Leipziger Str. 16 Hinterhaus</t>
  </si>
  <si>
    <t>Besonderheit</t>
  </si>
  <si>
    <t>Leipziger Straße 22, 24</t>
  </si>
  <si>
    <t>Leipziger Straße 22,24</t>
  </si>
  <si>
    <t>c) 
Spielplätze</t>
  </si>
  <si>
    <t>Kleine Ringstraße 9 (Spielplatz)</t>
  </si>
  <si>
    <t>Preis wöchentlich netto</t>
  </si>
  <si>
    <t>8. Bereitschaftsdienst</t>
  </si>
  <si>
    <t>7. Müll- und Entsorgungseinrichtungen</t>
  </si>
  <si>
    <t>5. Hof-, Straßen- und Gehwegreinigung</t>
  </si>
  <si>
    <t>Kleine Ringstraße 12 (Parkplatz)</t>
  </si>
  <si>
    <t>Cottbuser Str. nur Nr. 31</t>
  </si>
  <si>
    <t>Mieter reinigen selbst</t>
  </si>
  <si>
    <t>kein Treppenaufgang vorh.</t>
  </si>
  <si>
    <t>3. Geschoss auslassen</t>
  </si>
  <si>
    <t>Anzahl wöchentl. 
Reinigungen</t>
  </si>
  <si>
    <t>Karl-Marx-Str. 7 Vorderhaus</t>
  </si>
  <si>
    <t>Fremdfirma</t>
  </si>
  <si>
    <t>5. Gesch. nur alle 2 Wochen</t>
  </si>
  <si>
    <t>Grabenstr. 30, 31, 32, 33, 34, 35, 36, 37</t>
  </si>
  <si>
    <t>Grabenstr. 26</t>
  </si>
  <si>
    <t>Grabenstr. 27</t>
  </si>
  <si>
    <t>Moritzstr. 12 (nur Vorderhaus)</t>
  </si>
  <si>
    <t>Naundorfer Str. 3</t>
  </si>
  <si>
    <t>Naundorfer Str. 4</t>
  </si>
  <si>
    <t>5. Geschoss nur alle 2 Wochen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</si>
</sst>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##,#00.00&quot; m²&quot;"/>
    <numFmt numFmtId="165" formatCode="000"/>
    <numFmt numFmtId="166" formatCode="#,##0.00\ &quot;m²&quot;"/>
    <numFmt numFmtId="167" formatCode="#,##0.00\ &quot;€&quot;"/>
    <numFmt numFmtId="168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rgb="FFFF0000"/>
      <name val="Arial Narrow"/>
      <family val="2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8">
    <xf numFmtId="0" fontId="0" fillId="0" borderId="0" xfId="0"/>
    <xf numFmtId="0" fontId="0" fillId="0" borderId="0" xfId="0" applyFill="1"/>
    <xf numFmtId="0" fontId="0" fillId="0" borderId="0" xfId="0" applyNumberFormat="1" applyFill="1" applyAlignment="1">
      <alignment horizontal="center"/>
    </xf>
    <xf numFmtId="0" fontId="2" fillId="0" borderId="0" xfId="0" applyFont="1"/>
    <xf numFmtId="0" fontId="4" fillId="0" borderId="0" xfId="0" applyFont="1" applyBorder="1"/>
    <xf numFmtId="0" fontId="4" fillId="0" borderId="0" xfId="0" applyFont="1"/>
    <xf numFmtId="0" fontId="4" fillId="0" borderId="21" xfId="0" applyFont="1" applyFill="1" applyBorder="1" applyAlignment="1">
      <alignment horizontal="center"/>
    </xf>
    <xf numFmtId="0" fontId="4" fillId="0" borderId="28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7" xfId="0" applyFont="1" applyFill="1" applyBorder="1" applyAlignment="1">
      <alignment horizontal="center"/>
    </xf>
    <xf numFmtId="167" fontId="0" fillId="0" borderId="0" xfId="0" applyNumberFormat="1" applyFill="1"/>
    <xf numFmtId="167" fontId="4" fillId="0" borderId="2" xfId="0" applyNumberFormat="1" applyFont="1" applyFill="1" applyBorder="1" applyAlignment="1">
      <alignment horizontal="center"/>
    </xf>
    <xf numFmtId="167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165" fontId="3" fillId="2" borderId="7" xfId="0" applyNumberFormat="1" applyFont="1" applyFill="1" applyBorder="1" applyAlignment="1" applyProtection="1">
      <alignment horizontal="center" wrapText="1"/>
    </xf>
    <xf numFmtId="0" fontId="3" fillId="2" borderId="2" xfId="0" applyFont="1" applyFill="1" applyBorder="1" applyAlignment="1" applyProtection="1">
      <alignment horizontal="center"/>
    </xf>
    <xf numFmtId="165" fontId="3" fillId="2" borderId="3" xfId="0" applyNumberFormat="1" applyFont="1" applyFill="1" applyBorder="1" applyAlignment="1" applyProtection="1">
      <alignment horizontal="center" wrapText="1"/>
    </xf>
    <xf numFmtId="0" fontId="3" fillId="2" borderId="3" xfId="0" applyFont="1" applyFill="1" applyBorder="1" applyAlignment="1" applyProtection="1">
      <alignment horizontal="center"/>
    </xf>
    <xf numFmtId="165" fontId="3" fillId="2" borderId="14" xfId="0" applyNumberFormat="1" applyFont="1" applyFill="1" applyBorder="1" applyAlignment="1">
      <alignment horizontal="center"/>
    </xf>
    <xf numFmtId="0" fontId="3" fillId="2" borderId="14" xfId="0" applyFont="1" applyFill="1" applyBorder="1"/>
    <xf numFmtId="165" fontId="3" fillId="2" borderId="14" xfId="0" applyNumberFormat="1" applyFont="1" applyFill="1" applyBorder="1" applyAlignment="1">
      <alignment horizontal="center" wrapText="1"/>
    </xf>
    <xf numFmtId="0" fontId="3" fillId="2" borderId="14" xfId="0" applyFont="1" applyFill="1" applyBorder="1" applyAlignment="1">
      <alignment wrapText="1"/>
    </xf>
    <xf numFmtId="165" fontId="3" fillId="2" borderId="29" xfId="0" applyNumberFormat="1" applyFont="1" applyFill="1" applyBorder="1" applyAlignment="1">
      <alignment horizontal="center"/>
    </xf>
    <xf numFmtId="0" fontId="3" fillId="2" borderId="29" xfId="0" applyFont="1" applyFill="1" applyBorder="1"/>
    <xf numFmtId="165" fontId="3" fillId="2" borderId="2" xfId="0" applyNumberFormat="1" applyFont="1" applyFill="1" applyBorder="1" applyAlignment="1">
      <alignment horizontal="center"/>
    </xf>
    <xf numFmtId="0" fontId="3" fillId="2" borderId="2" xfId="0" applyFont="1" applyFill="1" applyBorder="1"/>
    <xf numFmtId="165" fontId="3" fillId="2" borderId="7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/>
    </xf>
    <xf numFmtId="0" fontId="3" fillId="2" borderId="16" xfId="0" applyNumberFormat="1" applyFont="1" applyFill="1" applyBorder="1" applyAlignment="1">
      <alignment horizontal="center" wrapText="1"/>
    </xf>
    <xf numFmtId="0" fontId="3" fillId="2" borderId="22" xfId="1" applyNumberFormat="1" applyFont="1" applyFill="1" applyBorder="1" applyAlignment="1">
      <alignment horizontal="center"/>
    </xf>
    <xf numFmtId="0" fontId="4" fillId="2" borderId="22" xfId="0" applyNumberFormat="1" applyFont="1" applyFill="1" applyBorder="1" applyAlignment="1">
      <alignment horizontal="center"/>
    </xf>
    <xf numFmtId="0" fontId="4" fillId="2" borderId="34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horizontal="center"/>
    </xf>
    <xf numFmtId="164" fontId="3" fillId="2" borderId="8" xfId="0" applyNumberFormat="1" applyFont="1" applyFill="1" applyBorder="1" applyAlignment="1">
      <alignment horizontal="center" wrapText="1"/>
    </xf>
    <xf numFmtId="44" fontId="3" fillId="2" borderId="2" xfId="1" applyFont="1" applyFill="1" applyBorder="1" applyAlignment="1">
      <alignment horizontal="center" wrapText="1"/>
    </xf>
    <xf numFmtId="0" fontId="3" fillId="2" borderId="31" xfId="0" applyNumberFormat="1" applyFont="1" applyFill="1" applyBorder="1" applyAlignment="1">
      <alignment horizontal="center" wrapText="1"/>
    </xf>
    <xf numFmtId="44" fontId="3" fillId="2" borderId="20" xfId="1" applyFont="1" applyFill="1" applyBorder="1" applyAlignment="1">
      <alignment horizontal="center" wrapText="1"/>
    </xf>
    <xf numFmtId="44" fontId="3" fillId="2" borderId="24" xfId="1" applyFont="1" applyFill="1" applyBorder="1" applyAlignment="1">
      <alignment horizontal="center" wrapText="1"/>
    </xf>
    <xf numFmtId="0" fontId="3" fillId="0" borderId="9" xfId="0" applyNumberFormat="1" applyFont="1" applyFill="1" applyBorder="1" applyAlignment="1" applyProtection="1">
      <alignment horizontal="center"/>
    </xf>
    <xf numFmtId="0" fontId="3" fillId="0" borderId="9" xfId="1" applyNumberFormat="1" applyFont="1" applyFill="1" applyBorder="1" applyAlignment="1" applyProtection="1">
      <alignment horizontal="center"/>
    </xf>
    <xf numFmtId="0" fontId="4" fillId="0" borderId="9" xfId="0" applyFont="1" applyFill="1" applyBorder="1" applyAlignment="1" applyProtection="1">
      <alignment horizontal="center"/>
    </xf>
    <xf numFmtId="167" fontId="3" fillId="2" borderId="8" xfId="0" applyNumberFormat="1" applyFont="1" applyFill="1" applyBorder="1" applyAlignment="1">
      <alignment horizontal="center" wrapText="1"/>
    </xf>
    <xf numFmtId="167" fontId="3" fillId="2" borderId="16" xfId="0" applyNumberFormat="1" applyFont="1" applyFill="1" applyBorder="1" applyAlignment="1">
      <alignment horizontal="center" wrapText="1"/>
    </xf>
    <xf numFmtId="167" fontId="3" fillId="0" borderId="12" xfId="0" applyNumberFormat="1" applyFont="1" applyFill="1" applyBorder="1" applyAlignment="1" applyProtection="1">
      <alignment horizontal="center"/>
      <protection locked="0"/>
    </xf>
    <xf numFmtId="167" fontId="3" fillId="0" borderId="12" xfId="0" applyNumberFormat="1" applyFont="1" applyFill="1" applyBorder="1" applyAlignment="1" applyProtection="1">
      <alignment horizontal="center"/>
    </xf>
    <xf numFmtId="167" fontId="4" fillId="0" borderId="12" xfId="0" applyNumberFormat="1" applyFont="1" applyFill="1" applyBorder="1" applyAlignment="1" applyProtection="1">
      <alignment horizontal="center"/>
      <protection locked="0"/>
    </xf>
    <xf numFmtId="167" fontId="4" fillId="0" borderId="38" xfId="0" applyNumberFormat="1" applyFont="1" applyFill="1" applyBorder="1" applyAlignment="1">
      <alignment horizontal="center"/>
    </xf>
    <xf numFmtId="167" fontId="3" fillId="0" borderId="14" xfId="1" applyNumberFormat="1" applyFont="1" applyFill="1" applyBorder="1" applyAlignment="1" applyProtection="1">
      <alignment horizontal="center"/>
    </xf>
    <xf numFmtId="0" fontId="4" fillId="0" borderId="37" xfId="0" applyFont="1" applyFill="1" applyBorder="1" applyAlignment="1" applyProtection="1">
      <alignment horizontal="center"/>
    </xf>
    <xf numFmtId="167" fontId="4" fillId="0" borderId="38" xfId="0" applyNumberFormat="1" applyFont="1" applyFill="1" applyBorder="1" applyAlignment="1" applyProtection="1">
      <alignment horizontal="center"/>
    </xf>
    <xf numFmtId="167" fontId="4" fillId="0" borderId="35" xfId="0" applyNumberFormat="1" applyFont="1" applyFill="1" applyBorder="1" applyAlignment="1" applyProtection="1">
      <alignment horizontal="center"/>
      <protection locked="0"/>
    </xf>
    <xf numFmtId="167" fontId="4" fillId="2" borderId="12" xfId="0" applyNumberFormat="1" applyFont="1" applyFill="1" applyBorder="1" applyAlignment="1" applyProtection="1">
      <alignment horizontal="center"/>
    </xf>
    <xf numFmtId="166" fontId="3" fillId="2" borderId="2" xfId="0" applyNumberFormat="1" applyFont="1" applyFill="1" applyBorder="1" applyAlignment="1">
      <alignment horizontal="center" wrapText="1"/>
    </xf>
    <xf numFmtId="166" fontId="3" fillId="2" borderId="3" xfId="0" applyNumberFormat="1" applyFont="1" applyFill="1" applyBorder="1" applyAlignment="1">
      <alignment horizontal="center" wrapText="1"/>
    </xf>
    <xf numFmtId="166" fontId="3" fillId="2" borderId="12" xfId="0" applyNumberFormat="1" applyFont="1" applyFill="1" applyBorder="1" applyAlignment="1">
      <alignment horizontal="right"/>
    </xf>
    <xf numFmtId="166" fontId="4" fillId="2" borderId="12" xfId="0" applyNumberFormat="1" applyFont="1" applyFill="1" applyBorder="1"/>
    <xf numFmtId="166" fontId="4" fillId="2" borderId="35" xfId="0" applyNumberFormat="1" applyFont="1" applyFill="1" applyBorder="1"/>
    <xf numFmtId="166" fontId="4" fillId="2" borderId="2" xfId="0" applyNumberFormat="1" applyFont="1" applyFill="1" applyBorder="1"/>
    <xf numFmtId="167" fontId="3" fillId="2" borderId="7" xfId="0" applyNumberFormat="1" applyFont="1" applyFill="1" applyBorder="1" applyAlignment="1">
      <alignment horizontal="center" wrapText="1"/>
    </xf>
    <xf numFmtId="167" fontId="3" fillId="2" borderId="1" xfId="0" applyNumberFormat="1" applyFont="1" applyFill="1" applyBorder="1" applyAlignment="1">
      <alignment horizontal="center" wrapText="1"/>
    </xf>
    <xf numFmtId="167" fontId="3" fillId="2" borderId="2" xfId="0" applyNumberFormat="1" applyFont="1" applyFill="1" applyBorder="1" applyAlignment="1">
      <alignment horizontal="center"/>
    </xf>
    <xf numFmtId="167" fontId="3" fillId="2" borderId="3" xfId="0" applyNumberFormat="1" applyFont="1" applyFill="1" applyBorder="1" applyAlignment="1">
      <alignment horizontal="center" wrapText="1"/>
    </xf>
    <xf numFmtId="167" fontId="4" fillId="0" borderId="8" xfId="0" applyNumberFormat="1" applyFont="1" applyFill="1" applyBorder="1" applyAlignment="1" applyProtection="1">
      <alignment horizontal="center"/>
    </xf>
    <xf numFmtId="167" fontId="4" fillId="0" borderId="37" xfId="0" applyNumberFormat="1" applyFont="1" applyFill="1" applyBorder="1" applyAlignment="1" applyProtection="1">
      <alignment horizontal="center"/>
    </xf>
    <xf numFmtId="167" fontId="4" fillId="0" borderId="2" xfId="0" applyNumberFormat="1" applyFont="1" applyFill="1" applyBorder="1" applyAlignment="1" applyProtection="1">
      <alignment horizontal="center"/>
    </xf>
    <xf numFmtId="167" fontId="3" fillId="2" borderId="22" xfId="0" applyNumberFormat="1" applyFont="1" applyFill="1" applyBorder="1" applyAlignment="1" applyProtection="1">
      <alignment horizontal="center"/>
    </xf>
    <xf numFmtId="167" fontId="3" fillId="0" borderId="22" xfId="0" applyNumberFormat="1" applyFont="1" applyFill="1" applyBorder="1" applyAlignment="1" applyProtection="1">
      <alignment horizontal="center"/>
      <protection locked="0"/>
    </xf>
    <xf numFmtId="167" fontId="4" fillId="0" borderId="22" xfId="0" applyNumberFormat="1" applyFont="1" applyFill="1" applyBorder="1" applyAlignment="1" applyProtection="1">
      <alignment horizontal="center"/>
      <protection locked="0"/>
    </xf>
    <xf numFmtId="167" fontId="4" fillId="0" borderId="34" xfId="0" applyNumberFormat="1" applyFont="1" applyFill="1" applyBorder="1" applyAlignment="1" applyProtection="1">
      <alignment horizontal="center"/>
      <protection locked="0"/>
    </xf>
    <xf numFmtId="167" fontId="3" fillId="2" borderId="12" xfId="0" applyNumberFormat="1" applyFont="1" applyFill="1" applyBorder="1" applyAlignment="1" applyProtection="1">
      <alignment horizontal="center"/>
    </xf>
    <xf numFmtId="167" fontId="3" fillId="0" borderId="9" xfId="0" applyNumberFormat="1" applyFont="1" applyFill="1" applyBorder="1" applyAlignment="1" applyProtection="1">
      <alignment horizontal="center"/>
      <protection locked="0"/>
    </xf>
    <xf numFmtId="167" fontId="4" fillId="0" borderId="9" xfId="0" applyNumberFormat="1" applyFont="1" applyFill="1" applyBorder="1" applyAlignment="1" applyProtection="1">
      <alignment horizontal="center"/>
      <protection locked="0"/>
    </xf>
    <xf numFmtId="167" fontId="4" fillId="0" borderId="10" xfId="0" applyNumberFormat="1" applyFont="1" applyFill="1" applyBorder="1" applyAlignment="1" applyProtection="1">
      <alignment horizontal="center"/>
      <protection locked="0"/>
    </xf>
    <xf numFmtId="167" fontId="4" fillId="2" borderId="22" xfId="0" applyNumberFormat="1" applyFont="1" applyFill="1" applyBorder="1" applyAlignment="1" applyProtection="1">
      <alignment horizontal="center"/>
    </xf>
    <xf numFmtId="0" fontId="4" fillId="2" borderId="40" xfId="0" applyFont="1" applyFill="1" applyBorder="1" applyProtection="1"/>
    <xf numFmtId="0" fontId="4" fillId="2" borderId="4" xfId="0" applyFont="1" applyFill="1" applyBorder="1" applyProtection="1"/>
    <xf numFmtId="165" fontId="3" fillId="2" borderId="14" xfId="0" applyNumberFormat="1" applyFont="1" applyFill="1" applyBorder="1" applyAlignment="1" applyProtection="1">
      <alignment horizontal="center"/>
    </xf>
    <xf numFmtId="0" fontId="3" fillId="2" borderId="14" xfId="0" applyFont="1" applyFill="1" applyBorder="1" applyProtection="1"/>
    <xf numFmtId="165" fontId="3" fillId="2" borderId="14" xfId="0" applyNumberFormat="1" applyFont="1" applyFill="1" applyBorder="1" applyAlignment="1" applyProtection="1">
      <alignment horizontal="center" wrapText="1"/>
    </xf>
    <xf numFmtId="0" fontId="3" fillId="2" borderId="14" xfId="0" applyFont="1" applyFill="1" applyBorder="1" applyAlignment="1" applyProtection="1">
      <alignment wrapText="1"/>
    </xf>
    <xf numFmtId="165" fontId="3" fillId="2" borderId="29" xfId="0" applyNumberFormat="1" applyFont="1" applyFill="1" applyBorder="1" applyAlignment="1" applyProtection="1">
      <alignment horizontal="center"/>
    </xf>
    <xf numFmtId="0" fontId="3" fillId="2" borderId="29" xfId="0" applyFont="1" applyFill="1" applyBorder="1" applyProtection="1"/>
    <xf numFmtId="165" fontId="3" fillId="2" borderId="2" xfId="0" applyNumberFormat="1" applyFont="1" applyFill="1" applyBorder="1" applyAlignment="1" applyProtection="1">
      <alignment horizontal="center"/>
    </xf>
    <xf numFmtId="0" fontId="3" fillId="2" borderId="2" xfId="0" applyFont="1" applyFill="1" applyBorder="1" applyProtection="1"/>
    <xf numFmtId="167" fontId="5" fillId="2" borderId="16" xfId="0" applyNumberFormat="1" applyFont="1" applyFill="1" applyBorder="1" applyProtection="1"/>
    <xf numFmtId="167" fontId="4" fillId="2" borderId="2" xfId="0" applyNumberFormat="1" applyFont="1" applyFill="1" applyBorder="1" applyAlignment="1" applyProtection="1">
      <alignment wrapText="1"/>
    </xf>
    <xf numFmtId="167" fontId="4" fillId="2" borderId="3" xfId="0" applyNumberFormat="1" applyFont="1" applyFill="1" applyBorder="1" applyAlignment="1" applyProtection="1">
      <alignment horizontal="center"/>
    </xf>
    <xf numFmtId="167" fontId="4" fillId="0" borderId="0" xfId="0" applyNumberFormat="1" applyFont="1" applyFill="1"/>
    <xf numFmtId="167" fontId="4" fillId="0" borderId="32" xfId="0" applyNumberFormat="1" applyFont="1" applyFill="1" applyBorder="1" applyAlignment="1" applyProtection="1">
      <alignment horizontal="center"/>
      <protection locked="0"/>
    </xf>
    <xf numFmtId="167" fontId="4" fillId="0" borderId="39" xfId="0" applyNumberFormat="1" applyFont="1" applyFill="1" applyBorder="1" applyAlignment="1" applyProtection="1">
      <alignment horizontal="center"/>
      <protection locked="0"/>
    </xf>
    <xf numFmtId="167" fontId="4" fillId="0" borderId="8" xfId="0" applyNumberFormat="1" applyFont="1" applyFill="1" applyBorder="1" applyAlignment="1">
      <alignment horizontal="center"/>
    </xf>
    <xf numFmtId="0" fontId="4" fillId="2" borderId="40" xfId="0" applyFont="1" applyFill="1" applyBorder="1"/>
    <xf numFmtId="0" fontId="4" fillId="2" borderId="4" xfId="0" applyFont="1" applyFill="1" applyBorder="1"/>
    <xf numFmtId="0" fontId="5" fillId="2" borderId="4" xfId="0" applyFont="1" applyFill="1" applyBorder="1"/>
    <xf numFmtId="0" fontId="4" fillId="2" borderId="4" xfId="0" applyNumberFormat="1" applyFont="1" applyFill="1" applyBorder="1" applyAlignment="1">
      <alignment horizontal="center"/>
    </xf>
    <xf numFmtId="167" fontId="4" fillId="2" borderId="4" xfId="0" applyNumberFormat="1" applyFont="1" applyFill="1" applyBorder="1"/>
    <xf numFmtId="0" fontId="4" fillId="2" borderId="16" xfId="0" applyFont="1" applyFill="1" applyBorder="1"/>
    <xf numFmtId="0" fontId="5" fillId="2" borderId="40" xfId="0" applyFont="1" applyFill="1" applyBorder="1"/>
    <xf numFmtId="167" fontId="5" fillId="2" borderId="4" xfId="0" applyNumberFormat="1" applyFont="1" applyFill="1" applyBorder="1" applyAlignment="1">
      <alignment horizontal="center"/>
    </xf>
    <xf numFmtId="167" fontId="5" fillId="2" borderId="16" xfId="0" applyNumberFormat="1" applyFont="1" applyFill="1" applyBorder="1" applyAlignment="1">
      <alignment horizontal="center"/>
    </xf>
    <xf numFmtId="167" fontId="3" fillId="2" borderId="2" xfId="0" applyNumberFormat="1" applyFont="1" applyFill="1" applyBorder="1" applyAlignment="1">
      <alignment horizontal="center" wrapText="1"/>
    </xf>
    <xf numFmtId="167" fontId="3" fillId="0" borderId="2" xfId="0" applyNumberFormat="1" applyFont="1" applyFill="1" applyBorder="1" applyAlignment="1">
      <alignment horizontal="center"/>
    </xf>
    <xf numFmtId="0" fontId="7" fillId="0" borderId="0" xfId="0" applyFont="1"/>
    <xf numFmtId="0" fontId="5" fillId="3" borderId="40" xfId="0" applyFont="1" applyFill="1" applyBorder="1"/>
    <xf numFmtId="0" fontId="5" fillId="3" borderId="4" xfId="0" applyFont="1" applyFill="1" applyBorder="1"/>
    <xf numFmtId="167" fontId="5" fillId="3" borderId="4" xfId="0" applyNumberFormat="1" applyFont="1" applyFill="1" applyBorder="1" applyAlignment="1">
      <alignment horizontal="left"/>
    </xf>
    <xf numFmtId="167" fontId="5" fillId="3" borderId="4" xfId="0" applyNumberFormat="1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165" fontId="3" fillId="3" borderId="7" xfId="0" applyNumberFormat="1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165" fontId="3" fillId="3" borderId="3" xfId="0" applyNumberFormat="1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167" fontId="4" fillId="3" borderId="2" xfId="0" applyNumberFormat="1" applyFont="1" applyFill="1" applyBorder="1" applyAlignment="1">
      <alignment horizontal="center" wrapText="1"/>
    </xf>
    <xf numFmtId="165" fontId="3" fillId="3" borderId="14" xfId="0" applyNumberFormat="1" applyFont="1" applyFill="1" applyBorder="1" applyAlignment="1">
      <alignment horizontal="center"/>
    </xf>
    <xf numFmtId="0" fontId="3" fillId="3" borderId="13" xfId="0" applyFont="1" applyFill="1" applyBorder="1"/>
    <xf numFmtId="0" fontId="3" fillId="3" borderId="41" xfId="1" applyNumberFormat="1" applyFont="1" applyFill="1" applyBorder="1" applyAlignment="1">
      <alignment horizontal="center"/>
    </xf>
    <xf numFmtId="0" fontId="3" fillId="3" borderId="14" xfId="0" applyFont="1" applyFill="1" applyBorder="1"/>
    <xf numFmtId="0" fontId="3" fillId="3" borderId="22" xfId="1" applyNumberFormat="1" applyFont="1" applyFill="1" applyBorder="1" applyAlignment="1">
      <alignment horizontal="center"/>
    </xf>
    <xf numFmtId="165" fontId="3" fillId="3" borderId="14" xfId="0" applyNumberFormat="1" applyFont="1" applyFill="1" applyBorder="1" applyAlignment="1">
      <alignment horizontal="center" wrapText="1"/>
    </xf>
    <xf numFmtId="0" fontId="3" fillId="3" borderId="14" xfId="0" applyFont="1" applyFill="1" applyBorder="1" applyAlignment="1">
      <alignment wrapText="1"/>
    </xf>
    <xf numFmtId="0" fontId="4" fillId="3" borderId="22" xfId="0" applyFont="1" applyFill="1" applyBorder="1" applyAlignment="1">
      <alignment horizontal="center"/>
    </xf>
    <xf numFmtId="165" fontId="3" fillId="3" borderId="29" xfId="0" applyNumberFormat="1" applyFont="1" applyFill="1" applyBorder="1" applyAlignment="1">
      <alignment horizontal="center"/>
    </xf>
    <xf numFmtId="0" fontId="3" fillId="3" borderId="29" xfId="0" applyFont="1" applyFill="1" applyBorder="1"/>
    <xf numFmtId="0" fontId="4" fillId="3" borderId="34" xfId="0" applyFont="1" applyFill="1" applyBorder="1" applyAlignment="1">
      <alignment horizontal="center"/>
    </xf>
    <xf numFmtId="165" fontId="3" fillId="3" borderId="2" xfId="0" applyNumberFormat="1" applyFont="1" applyFill="1" applyBorder="1" applyAlignment="1">
      <alignment horizontal="center"/>
    </xf>
    <xf numFmtId="0" fontId="3" fillId="3" borderId="2" xfId="0" applyFont="1" applyFill="1" applyBorder="1"/>
    <xf numFmtId="167" fontId="4" fillId="0" borderId="13" xfId="0" applyNumberFormat="1" applyFont="1" applyFill="1" applyBorder="1" applyAlignment="1" applyProtection="1">
      <alignment horizontal="center"/>
      <protection locked="0"/>
    </xf>
    <xf numFmtId="167" fontId="4" fillId="0" borderId="14" xfId="0" applyNumberFormat="1" applyFont="1" applyFill="1" applyBorder="1" applyAlignment="1" applyProtection="1">
      <alignment horizontal="center"/>
      <protection locked="0"/>
    </xf>
    <xf numFmtId="167" fontId="6" fillId="0" borderId="14" xfId="0" applyNumberFormat="1" applyFont="1" applyFill="1" applyBorder="1" applyAlignment="1" applyProtection="1">
      <alignment horizontal="center"/>
      <protection locked="0"/>
    </xf>
    <xf numFmtId="167" fontId="4" fillId="0" borderId="29" xfId="0" applyNumberFormat="1" applyFont="1" applyFill="1" applyBorder="1" applyAlignment="1" applyProtection="1">
      <alignment horizontal="center"/>
      <protection locked="0"/>
    </xf>
    <xf numFmtId="0" fontId="5" fillId="3" borderId="0" xfId="0" applyFont="1" applyFill="1"/>
    <xf numFmtId="167" fontId="5" fillId="3" borderId="0" xfId="0" applyNumberFormat="1" applyFont="1" applyFill="1" applyAlignment="1">
      <alignment horizontal="center"/>
    </xf>
    <xf numFmtId="165" fontId="3" fillId="3" borderId="2" xfId="0" applyNumberFormat="1" applyFont="1" applyFill="1" applyBorder="1" applyAlignment="1">
      <alignment horizontal="center" wrapText="1"/>
    </xf>
    <xf numFmtId="165" fontId="3" fillId="3" borderId="13" xfId="0" applyNumberFormat="1" applyFont="1" applyFill="1" applyBorder="1" applyAlignment="1">
      <alignment horizontal="center"/>
    </xf>
    <xf numFmtId="167" fontId="5" fillId="3" borderId="16" xfId="0" applyNumberFormat="1" applyFont="1" applyFill="1" applyBorder="1" applyAlignment="1">
      <alignment horizontal="center"/>
    </xf>
    <xf numFmtId="0" fontId="3" fillId="3" borderId="2" xfId="0" applyNumberFormat="1" applyFont="1" applyFill="1" applyBorder="1" applyAlignment="1">
      <alignment horizontal="center" wrapText="1"/>
    </xf>
    <xf numFmtId="165" fontId="3" fillId="3" borderId="24" xfId="0" applyNumberFormat="1" applyFont="1" applyFill="1" applyBorder="1" applyAlignment="1">
      <alignment horizontal="center"/>
    </xf>
    <xf numFmtId="0" fontId="3" fillId="3" borderId="24" xfId="0" applyFont="1" applyFill="1" applyBorder="1"/>
    <xf numFmtId="0" fontId="4" fillId="3" borderId="28" xfId="0" applyFont="1" applyFill="1" applyBorder="1" applyAlignment="1">
      <alignment horizontal="center"/>
    </xf>
    <xf numFmtId="0" fontId="3" fillId="3" borderId="9" xfId="0" applyNumberFormat="1" applyFont="1" applyFill="1" applyBorder="1" applyAlignment="1" applyProtection="1">
      <alignment horizontal="center"/>
    </xf>
    <xf numFmtId="167" fontId="3" fillId="3" borderId="12" xfId="0" applyNumberFormat="1" applyFont="1" applyFill="1" applyBorder="1" applyAlignment="1" applyProtection="1">
      <alignment horizontal="center"/>
    </xf>
    <xf numFmtId="0" fontId="3" fillId="3" borderId="9" xfId="1" applyNumberFormat="1" applyFont="1" applyFill="1" applyBorder="1" applyAlignment="1" applyProtection="1">
      <alignment horizontal="center"/>
    </xf>
    <xf numFmtId="44" fontId="3" fillId="3" borderId="9" xfId="1" applyFont="1" applyFill="1" applyBorder="1" applyAlignment="1" applyProtection="1">
      <alignment horizontal="center"/>
    </xf>
    <xf numFmtId="0" fontId="4" fillId="3" borderId="9" xfId="0" applyNumberFormat="1" applyFont="1" applyFill="1" applyBorder="1" applyAlignment="1" applyProtection="1">
      <alignment horizontal="center"/>
    </xf>
    <xf numFmtId="167" fontId="4" fillId="3" borderId="12" xfId="0" applyNumberFormat="1" applyFont="1" applyFill="1" applyBorder="1" applyAlignment="1" applyProtection="1">
      <alignment horizontal="center"/>
    </xf>
    <xf numFmtId="0" fontId="4" fillId="3" borderId="9" xfId="0" applyFont="1" applyFill="1" applyBorder="1" applyAlignment="1" applyProtection="1">
      <alignment horizontal="center"/>
    </xf>
    <xf numFmtId="0" fontId="4" fillId="3" borderId="10" xfId="0" applyNumberFormat="1" applyFont="1" applyFill="1" applyBorder="1" applyAlignment="1" applyProtection="1">
      <alignment horizontal="center"/>
    </xf>
    <xf numFmtId="167" fontId="4" fillId="3" borderId="35" xfId="0" applyNumberFormat="1" applyFont="1" applyFill="1" applyBorder="1" applyAlignment="1" applyProtection="1">
      <alignment horizontal="center"/>
    </xf>
    <xf numFmtId="0" fontId="4" fillId="3" borderId="10" xfId="0" applyFont="1" applyFill="1" applyBorder="1" applyAlignment="1" applyProtection="1">
      <alignment horizontal="center"/>
    </xf>
    <xf numFmtId="167" fontId="3" fillId="3" borderId="3" xfId="0" applyNumberFormat="1" applyFont="1" applyFill="1" applyBorder="1" applyAlignment="1">
      <alignment horizontal="center" wrapText="1"/>
    </xf>
    <xf numFmtId="167" fontId="3" fillId="3" borderId="2" xfId="0" applyNumberFormat="1" applyFont="1" applyFill="1" applyBorder="1" applyAlignment="1">
      <alignment horizontal="center"/>
    </xf>
    <xf numFmtId="167" fontId="4" fillId="0" borderId="25" xfId="0" applyNumberFormat="1" applyFont="1" applyFill="1" applyBorder="1" applyAlignment="1">
      <alignment horizontal="center"/>
    </xf>
    <xf numFmtId="167" fontId="3" fillId="3" borderId="1" xfId="0" applyNumberFormat="1" applyFont="1" applyFill="1" applyBorder="1" applyAlignment="1">
      <alignment horizontal="center"/>
    </xf>
    <xf numFmtId="167" fontId="3" fillId="3" borderId="2" xfId="0" applyNumberFormat="1" applyFont="1" applyFill="1" applyBorder="1" applyAlignment="1">
      <alignment horizontal="center" wrapText="1"/>
    </xf>
    <xf numFmtId="167" fontId="3" fillId="3" borderId="26" xfId="0" applyNumberFormat="1" applyFont="1" applyFill="1" applyBorder="1" applyAlignment="1">
      <alignment horizontal="center" wrapText="1"/>
    </xf>
    <xf numFmtId="167" fontId="3" fillId="3" borderId="4" xfId="0" applyNumberFormat="1" applyFont="1" applyFill="1" applyBorder="1" applyAlignment="1">
      <alignment horizontal="center" wrapText="1"/>
    </xf>
    <xf numFmtId="167" fontId="3" fillId="3" borderId="27" xfId="0" applyNumberFormat="1" applyFont="1" applyFill="1" applyBorder="1" applyAlignment="1">
      <alignment horizontal="center" wrapText="1"/>
    </xf>
    <xf numFmtId="167" fontId="4" fillId="3" borderId="11" xfId="0" applyNumberFormat="1" applyFont="1" applyFill="1" applyBorder="1" applyAlignment="1">
      <alignment horizontal="center"/>
    </xf>
    <xf numFmtId="167" fontId="4" fillId="3" borderId="9" xfId="0" applyNumberFormat="1" applyFont="1" applyFill="1" applyBorder="1" applyAlignment="1">
      <alignment horizontal="center"/>
    </xf>
    <xf numFmtId="167" fontId="4" fillId="3" borderId="12" xfId="0" applyNumberFormat="1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167" fontId="4" fillId="0" borderId="17" xfId="0" applyNumberFormat="1" applyFont="1" applyFill="1" applyBorder="1" applyAlignment="1" applyProtection="1">
      <alignment horizontal="center"/>
      <protection locked="0"/>
    </xf>
    <xf numFmtId="167" fontId="4" fillId="0" borderId="18" xfId="0" applyNumberFormat="1" applyFont="1" applyFill="1" applyBorder="1" applyAlignment="1" applyProtection="1">
      <alignment horizontal="center"/>
      <protection locked="0"/>
    </xf>
    <xf numFmtId="167" fontId="4" fillId="0" borderId="19" xfId="0" applyNumberFormat="1" applyFont="1" applyFill="1" applyBorder="1" applyAlignment="1" applyProtection="1">
      <alignment horizontal="center"/>
      <protection locked="0"/>
    </xf>
    <xf numFmtId="167" fontId="4" fillId="0" borderId="11" xfId="0" applyNumberFormat="1" applyFont="1" applyFill="1" applyBorder="1" applyAlignment="1" applyProtection="1">
      <alignment horizontal="center"/>
      <protection locked="0"/>
    </xf>
    <xf numFmtId="167" fontId="4" fillId="0" borderId="33" xfId="0" applyNumberFormat="1" applyFont="1" applyFill="1" applyBorder="1" applyAlignment="1" applyProtection="1">
      <alignment horizontal="center"/>
      <protection locked="0"/>
    </xf>
    <xf numFmtId="0" fontId="4" fillId="3" borderId="0" xfId="0" applyFont="1" applyFill="1"/>
    <xf numFmtId="0" fontId="3" fillId="3" borderId="3" xfId="0" applyFont="1" applyFill="1" applyBorder="1" applyAlignment="1">
      <alignment horizontal="center"/>
    </xf>
    <xf numFmtId="167" fontId="4" fillId="0" borderId="0" xfId="0" applyNumberFormat="1" applyFont="1"/>
    <xf numFmtId="167" fontId="4" fillId="0" borderId="24" xfId="0" applyNumberFormat="1" applyFont="1" applyFill="1" applyBorder="1" applyAlignment="1" applyProtection="1">
      <alignment horizontal="center"/>
      <protection locked="0"/>
    </xf>
    <xf numFmtId="167" fontId="4" fillId="3" borderId="24" xfId="0" applyNumberFormat="1" applyFont="1" applyFill="1" applyBorder="1" applyAlignment="1">
      <alignment horizontal="center"/>
    </xf>
    <xf numFmtId="167" fontId="4" fillId="3" borderId="14" xfId="0" applyNumberFormat="1" applyFont="1" applyFill="1" applyBorder="1" applyAlignment="1">
      <alignment horizontal="center"/>
    </xf>
    <xf numFmtId="167" fontId="4" fillId="3" borderId="15" xfId="0" applyNumberFormat="1" applyFont="1" applyFill="1" applyBorder="1" applyAlignment="1">
      <alignment horizontal="center"/>
    </xf>
    <xf numFmtId="167" fontId="4" fillId="0" borderId="2" xfId="0" applyNumberFormat="1" applyFont="1" applyBorder="1" applyAlignment="1">
      <alignment horizontal="center"/>
    </xf>
    <xf numFmtId="167" fontId="4" fillId="0" borderId="0" xfId="0" applyNumberFormat="1" applyFont="1" applyAlignment="1">
      <alignment horizontal="center"/>
    </xf>
    <xf numFmtId="165" fontId="3" fillId="3" borderId="40" xfId="0" applyNumberFormat="1" applyFont="1" applyFill="1" applyBorder="1" applyAlignment="1">
      <alignment horizontal="center" wrapText="1"/>
    </xf>
    <xf numFmtId="165" fontId="3" fillId="3" borderId="28" xfId="0" applyNumberFormat="1" applyFont="1" applyFill="1" applyBorder="1" applyAlignment="1">
      <alignment horizontal="center"/>
    </xf>
    <xf numFmtId="165" fontId="3" fillId="3" borderId="28" xfId="0" applyNumberFormat="1" applyFont="1" applyFill="1" applyBorder="1" applyAlignment="1">
      <alignment horizontal="center" wrapText="1"/>
    </xf>
    <xf numFmtId="165" fontId="3" fillId="3" borderId="30" xfId="0" applyNumberFormat="1" applyFont="1" applyFill="1" applyBorder="1" applyAlignment="1">
      <alignment horizontal="center"/>
    </xf>
    <xf numFmtId="165" fontId="3" fillId="3" borderId="7" xfId="0" applyNumberFormat="1" applyFont="1" applyFill="1" applyBorder="1" applyAlignment="1">
      <alignment horizontal="center"/>
    </xf>
    <xf numFmtId="167" fontId="4" fillId="3" borderId="16" xfId="0" applyNumberFormat="1" applyFont="1" applyFill="1" applyBorder="1" applyAlignment="1">
      <alignment horizontal="center"/>
    </xf>
    <xf numFmtId="0" fontId="4" fillId="3" borderId="2" xfId="0" applyFont="1" applyFill="1" applyBorder="1"/>
    <xf numFmtId="0" fontId="4" fillId="3" borderId="2" xfId="0" applyFont="1" applyFill="1" applyBorder="1" applyAlignment="1">
      <alignment wrapText="1"/>
    </xf>
    <xf numFmtId="0" fontId="3" fillId="3" borderId="2" xfId="0" applyFont="1" applyFill="1" applyBorder="1" applyAlignment="1">
      <alignment horizontal="center" vertical="center"/>
    </xf>
    <xf numFmtId="167" fontId="4" fillId="0" borderId="2" xfId="0" applyNumberFormat="1" applyFont="1" applyBorder="1" applyAlignment="1" applyProtection="1">
      <alignment horizontal="center" vertical="center"/>
      <protection locked="0"/>
    </xf>
    <xf numFmtId="0" fontId="4" fillId="3" borderId="7" xfId="0" applyFont="1" applyFill="1" applyBorder="1"/>
    <xf numFmtId="0" fontId="4" fillId="3" borderId="5" xfId="0" applyFont="1" applyFill="1" applyBorder="1"/>
    <xf numFmtId="0" fontId="4" fillId="3" borderId="36" xfId="0" applyFont="1" applyFill="1" applyBorder="1"/>
    <xf numFmtId="0" fontId="4" fillId="3" borderId="31" xfId="0" applyFont="1" applyFill="1" applyBorder="1"/>
    <xf numFmtId="0" fontId="4" fillId="3" borderId="23" xfId="0" applyFont="1" applyFill="1" applyBorder="1"/>
    <xf numFmtId="0" fontId="5" fillId="3" borderId="7" xfId="0" applyFont="1" applyFill="1" applyBorder="1" applyAlignment="1">
      <alignment horizontal="left"/>
    </xf>
    <xf numFmtId="167" fontId="4" fillId="3" borderId="2" xfId="0" applyNumberFormat="1" applyFont="1" applyFill="1" applyBorder="1" applyAlignment="1">
      <alignment wrapText="1"/>
    </xf>
    <xf numFmtId="167" fontId="2" fillId="0" borderId="0" xfId="0" applyNumberFormat="1" applyFont="1"/>
    <xf numFmtId="167" fontId="0" fillId="0" borderId="0" xfId="0" applyNumberFormat="1"/>
    <xf numFmtId="167" fontId="5" fillId="3" borderId="4" xfId="0" applyNumberFormat="1" applyFont="1" applyFill="1" applyBorder="1"/>
    <xf numFmtId="0" fontId="4" fillId="3" borderId="16" xfId="0" applyFont="1" applyFill="1" applyBorder="1"/>
    <xf numFmtId="167" fontId="4" fillId="0" borderId="31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7" fontId="4" fillId="0" borderId="23" xfId="0" applyNumberFormat="1" applyFont="1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/>
    </xf>
    <xf numFmtId="0" fontId="3" fillId="3" borderId="42" xfId="1" applyNumberFormat="1" applyFont="1" applyFill="1" applyBorder="1" applyAlignment="1">
      <alignment horizontal="center"/>
    </xf>
    <xf numFmtId="0" fontId="0" fillId="0" borderId="0" xfId="0" applyFont="1"/>
    <xf numFmtId="0" fontId="3" fillId="3" borderId="18" xfId="1" applyNumberFormat="1" applyFont="1" applyFill="1" applyBorder="1" applyAlignment="1">
      <alignment horizontal="center"/>
    </xf>
    <xf numFmtId="0" fontId="3" fillId="3" borderId="43" xfId="1" applyNumberFormat="1" applyFont="1" applyFill="1" applyBorder="1" applyAlignment="1">
      <alignment horizontal="center"/>
    </xf>
    <xf numFmtId="0" fontId="3" fillId="3" borderId="9" xfId="1" applyNumberFormat="1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4" xfId="0" applyFont="1" applyFill="1" applyBorder="1" applyAlignment="1">
      <alignment horizontal="center"/>
    </xf>
    <xf numFmtId="167" fontId="4" fillId="2" borderId="14" xfId="0" applyNumberFormat="1" applyFont="1" applyFill="1" applyBorder="1" applyAlignment="1" applyProtection="1">
      <alignment horizontal="center"/>
    </xf>
    <xf numFmtId="168" fontId="4" fillId="3" borderId="2" xfId="0" applyNumberFormat="1" applyFont="1" applyFill="1" applyBorder="1" applyAlignment="1">
      <alignment horizontal="center"/>
    </xf>
    <xf numFmtId="167" fontId="4" fillId="3" borderId="22" xfId="0" applyNumberFormat="1" applyFont="1" applyFill="1" applyBorder="1" applyAlignment="1" applyProtection="1">
      <alignment horizontal="center"/>
    </xf>
    <xf numFmtId="0" fontId="9" fillId="0" borderId="0" xfId="0" applyFont="1"/>
    <xf numFmtId="0" fontId="3" fillId="3" borderId="22" xfId="0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/>
    </xf>
    <xf numFmtId="0" fontId="3" fillId="3" borderId="45" xfId="0" applyFont="1" applyFill="1" applyBorder="1"/>
    <xf numFmtId="164" fontId="3" fillId="3" borderId="14" xfId="0" applyNumberFormat="1" applyFont="1" applyFill="1" applyBorder="1" applyAlignment="1">
      <alignment horizontal="right"/>
    </xf>
    <xf numFmtId="167" fontId="3" fillId="3" borderId="2" xfId="0" applyNumberFormat="1" applyFont="1" applyFill="1" applyBorder="1" applyAlignment="1">
      <alignment horizontal="left" wrapText="1"/>
    </xf>
    <xf numFmtId="167" fontId="3" fillId="0" borderId="14" xfId="0" applyNumberFormat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167" fontId="3" fillId="0" borderId="11" xfId="0" applyNumberFormat="1" applyFont="1" applyFill="1" applyBorder="1" applyAlignment="1" applyProtection="1">
      <alignment horizontal="center"/>
      <protection locked="0"/>
    </xf>
    <xf numFmtId="167" fontId="4" fillId="3" borderId="46" xfId="0" applyNumberFormat="1" applyFont="1" applyFill="1" applyBorder="1" applyAlignment="1" applyProtection="1">
      <alignment horizontal="center"/>
    </xf>
    <xf numFmtId="167" fontId="3" fillId="3" borderId="22" xfId="0" applyNumberFormat="1" applyFont="1" applyFill="1" applyBorder="1" applyAlignment="1" applyProtection="1">
      <alignment horizontal="center"/>
    </xf>
    <xf numFmtId="167" fontId="3" fillId="3" borderId="9" xfId="0" applyNumberFormat="1" applyFont="1" applyFill="1" applyBorder="1" applyAlignment="1" applyProtection="1">
      <alignment horizontal="center"/>
    </xf>
    <xf numFmtId="167" fontId="3" fillId="3" borderId="2" xfId="0" applyNumberFormat="1" applyFont="1" applyFill="1" applyBorder="1" applyAlignment="1" applyProtection="1">
      <alignment horizontal="center"/>
    </xf>
    <xf numFmtId="167" fontId="3" fillId="0" borderId="22" xfId="0" applyNumberFormat="1" applyFont="1" applyFill="1" applyBorder="1" applyAlignment="1" applyProtection="1">
      <alignment horizontal="center"/>
    </xf>
    <xf numFmtId="167" fontId="4" fillId="3" borderId="9" xfId="0" applyNumberFormat="1" applyFont="1" applyFill="1" applyBorder="1" applyAlignment="1" applyProtection="1">
      <alignment horizontal="center"/>
    </xf>
    <xf numFmtId="164" fontId="3" fillId="3" borderId="32" xfId="0" applyNumberFormat="1" applyFont="1" applyFill="1" applyBorder="1" applyAlignment="1">
      <alignment horizontal="right"/>
    </xf>
    <xf numFmtId="167" fontId="4" fillId="3" borderId="14" xfId="0" applyNumberFormat="1" applyFont="1" applyFill="1" applyBorder="1" applyAlignment="1" applyProtection="1">
      <alignment horizontal="center"/>
    </xf>
    <xf numFmtId="0" fontId="10" fillId="3" borderId="2" xfId="0" applyFont="1" applyFill="1" applyBorder="1"/>
    <xf numFmtId="0" fontId="10" fillId="0" borderId="0" xfId="0" applyFont="1"/>
    <xf numFmtId="167" fontId="3" fillId="3" borderId="14" xfId="0" applyNumberFormat="1" applyFont="1" applyFill="1" applyBorder="1" applyAlignment="1">
      <alignment horizontal="center"/>
    </xf>
    <xf numFmtId="167" fontId="4" fillId="3" borderId="25" xfId="0" applyNumberFormat="1" applyFont="1" applyFill="1" applyBorder="1" applyAlignment="1">
      <alignment horizontal="center"/>
    </xf>
    <xf numFmtId="0" fontId="4" fillId="3" borderId="14" xfId="0" applyFont="1" applyFill="1" applyBorder="1" applyAlignment="1" applyProtection="1">
      <alignment horizontal="center"/>
    </xf>
    <xf numFmtId="167" fontId="4" fillId="3" borderId="11" xfId="0" applyNumberFormat="1" applyFont="1" applyFill="1" applyBorder="1" applyAlignment="1" applyProtection="1">
      <alignment horizontal="center"/>
    </xf>
    <xf numFmtId="167" fontId="4" fillId="3" borderId="25" xfId="0" applyNumberFormat="1" applyFont="1" applyFill="1" applyBorder="1" applyAlignment="1" applyProtection="1">
      <alignment horizontal="center"/>
    </xf>
    <xf numFmtId="0" fontId="6" fillId="3" borderId="14" xfId="0" applyFont="1" applyFill="1" applyBorder="1" applyAlignment="1" applyProtection="1">
      <alignment horizontal="center"/>
    </xf>
    <xf numFmtId="0" fontId="6" fillId="3" borderId="14" xfId="0" applyFont="1" applyFill="1" applyBorder="1" applyAlignment="1">
      <alignment horizontal="center"/>
    </xf>
    <xf numFmtId="167" fontId="4" fillId="3" borderId="32" xfId="0" applyNumberFormat="1" applyFont="1" applyFill="1" applyBorder="1" applyAlignment="1" applyProtection="1">
      <alignment horizontal="center"/>
    </xf>
    <xf numFmtId="167" fontId="4" fillId="4" borderId="22" xfId="0" applyNumberFormat="1" applyFont="1" applyFill="1" applyBorder="1" applyAlignment="1" applyProtection="1">
      <alignment horizontal="center"/>
      <protection locked="0"/>
    </xf>
    <xf numFmtId="0" fontId="4" fillId="3" borderId="28" xfId="0" applyFont="1" applyFill="1" applyBorder="1" applyAlignment="1" applyProtection="1">
      <alignment horizontal="center"/>
    </xf>
    <xf numFmtId="167" fontId="3" fillId="3" borderId="14" xfId="0" applyNumberFormat="1" applyFont="1" applyFill="1" applyBorder="1" applyAlignment="1" applyProtection="1">
      <alignment horizontal="center"/>
    </xf>
    <xf numFmtId="1" fontId="3" fillId="3" borderId="9" xfId="1" applyNumberFormat="1" applyFont="1" applyFill="1" applyBorder="1" applyAlignment="1">
      <alignment horizontal="center"/>
    </xf>
    <xf numFmtId="168" fontId="3" fillId="3" borderId="42" xfId="1" applyNumberFormat="1" applyFont="1" applyFill="1" applyBorder="1" applyAlignment="1">
      <alignment horizontal="center"/>
    </xf>
    <xf numFmtId="167" fontId="3" fillId="3" borderId="14" xfId="1" applyNumberFormat="1" applyFont="1" applyFill="1" applyBorder="1" applyAlignment="1" applyProtection="1">
      <alignment horizontal="center"/>
    </xf>
    <xf numFmtId="167" fontId="4" fillId="3" borderId="2" xfId="0" applyNumberFormat="1" applyFont="1" applyFill="1" applyBorder="1" applyAlignment="1">
      <alignment horizontal="center"/>
    </xf>
    <xf numFmtId="0" fontId="3" fillId="3" borderId="24" xfId="1" applyNumberFormat="1" applyFont="1" applyFill="1" applyBorder="1" applyAlignment="1" applyProtection="1">
      <alignment horizontal="center"/>
    </xf>
    <xf numFmtId="0" fontId="3" fillId="3" borderId="13" xfId="1" applyNumberFormat="1" applyFont="1" applyFill="1" applyBorder="1" applyAlignment="1" applyProtection="1">
      <alignment horizontal="center"/>
    </xf>
    <xf numFmtId="167" fontId="6" fillId="3" borderId="14" xfId="0" applyNumberFormat="1" applyFont="1" applyFill="1" applyBorder="1" applyAlignment="1" applyProtection="1">
      <alignment horizontal="center"/>
    </xf>
    <xf numFmtId="167" fontId="4" fillId="3" borderId="29" xfId="0" applyNumberFormat="1" applyFont="1" applyFill="1" applyBorder="1" applyAlignment="1" applyProtection="1">
      <alignment horizontal="center"/>
    </xf>
    <xf numFmtId="168" fontId="10" fillId="3" borderId="2" xfId="0" applyNumberFormat="1" applyFont="1" applyFill="1" applyBorder="1" applyProtection="1"/>
    <xf numFmtId="167" fontId="4" fillId="0" borderId="3" xfId="0" applyNumberFormat="1" applyFont="1" applyBorder="1" applyAlignment="1">
      <alignment horizontal="center" vertical="center"/>
    </xf>
    <xf numFmtId="167" fontId="4" fillId="0" borderId="23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</cellXfs>
  <cellStyles count="2">
    <cellStyle name="Standard" xfId="0" builtinId="0"/>
    <cellStyle name="Währung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C95"/>
  <sheetViews>
    <sheetView tabSelected="1" workbookViewId="0">
      <pane ySplit="3" topLeftCell="A89" activePane="bottomLeft" state="frozen"/>
      <selection pane="bottomLeft" activeCell="C92" sqref="C92"/>
    </sheetView>
  </sheetViews>
  <sheetFormatPr baseColWidth="10" defaultRowHeight="14.5" x14ac:dyDescent="0.35"/>
  <cols>
    <col min="1" max="1" width="11" customWidth="1"/>
    <col min="2" max="2" width="36.1796875" customWidth="1"/>
    <col min="3" max="3" width="48.81640625" style="11" customWidth="1"/>
  </cols>
  <sheetData>
    <row r="1" spans="1:3" ht="30.75" customHeight="1" thickBot="1" x14ac:dyDescent="0.4">
      <c r="A1" s="78"/>
      <c r="B1" s="79"/>
      <c r="C1" s="88" t="s">
        <v>101</v>
      </c>
    </row>
    <row r="2" spans="1:3" ht="46" customHeight="1" thickBot="1" x14ac:dyDescent="0.4">
      <c r="A2" s="15" t="s">
        <v>0</v>
      </c>
      <c r="B2" s="16" t="s">
        <v>1</v>
      </c>
      <c r="C2" s="89" t="s">
        <v>123</v>
      </c>
    </row>
    <row r="3" spans="1:3" ht="46" customHeight="1" x14ac:dyDescent="0.35">
      <c r="A3" s="17"/>
      <c r="B3" s="18"/>
      <c r="C3" s="90" t="s">
        <v>119</v>
      </c>
    </row>
    <row r="4" spans="1:3" ht="20.25" customHeight="1" x14ac:dyDescent="0.35">
      <c r="A4" s="80">
        <v>20</v>
      </c>
      <c r="B4" s="81" t="s">
        <v>32</v>
      </c>
      <c r="C4" s="92"/>
    </row>
    <row r="5" spans="1:3" ht="20.25" customHeight="1" x14ac:dyDescent="0.35">
      <c r="A5" s="80">
        <v>289</v>
      </c>
      <c r="B5" s="81" t="s">
        <v>3</v>
      </c>
      <c r="C5" s="92"/>
    </row>
    <row r="6" spans="1:3" ht="20.25" customHeight="1" x14ac:dyDescent="0.35">
      <c r="A6" s="82">
        <v>1</v>
      </c>
      <c r="B6" s="81" t="s">
        <v>2</v>
      </c>
      <c r="C6" s="92"/>
    </row>
    <row r="7" spans="1:3" ht="20.25" customHeight="1" x14ac:dyDescent="0.35">
      <c r="A7" s="80">
        <v>291</v>
      </c>
      <c r="B7" s="81" t="s">
        <v>71</v>
      </c>
      <c r="C7" s="92"/>
    </row>
    <row r="8" spans="1:3" ht="20.25" customHeight="1" x14ac:dyDescent="0.35">
      <c r="A8" s="80">
        <v>8</v>
      </c>
      <c r="B8" s="81" t="s">
        <v>124</v>
      </c>
      <c r="C8" s="92"/>
    </row>
    <row r="9" spans="1:3" ht="20.25" customHeight="1" x14ac:dyDescent="0.35">
      <c r="A9" s="80">
        <v>9</v>
      </c>
      <c r="B9" s="81" t="s">
        <v>125</v>
      </c>
      <c r="C9" s="92"/>
    </row>
    <row r="10" spans="1:3" ht="20.25" customHeight="1" x14ac:dyDescent="0.35">
      <c r="A10" s="80">
        <v>10</v>
      </c>
      <c r="B10" s="81" t="s">
        <v>35</v>
      </c>
      <c r="C10" s="92"/>
    </row>
    <row r="11" spans="1:3" ht="20.25" customHeight="1" x14ac:dyDescent="0.35">
      <c r="A11" s="80">
        <v>11</v>
      </c>
      <c r="B11" s="81" t="s">
        <v>33</v>
      </c>
      <c r="C11" s="92"/>
    </row>
    <row r="12" spans="1:3" ht="20.25" customHeight="1" x14ac:dyDescent="0.35">
      <c r="A12" s="80">
        <v>12</v>
      </c>
      <c r="B12" s="81" t="s">
        <v>34</v>
      </c>
      <c r="C12" s="92"/>
    </row>
    <row r="13" spans="1:3" ht="20.25" customHeight="1" x14ac:dyDescent="0.35">
      <c r="A13" s="80">
        <v>13</v>
      </c>
      <c r="B13" s="81" t="s">
        <v>38</v>
      </c>
      <c r="C13" s="92"/>
    </row>
    <row r="14" spans="1:3" ht="20.25" customHeight="1" x14ac:dyDescent="0.35">
      <c r="A14" s="80">
        <v>15</v>
      </c>
      <c r="B14" s="81" t="s">
        <v>122</v>
      </c>
      <c r="C14" s="92"/>
    </row>
    <row r="15" spans="1:3" ht="20.25" customHeight="1" x14ac:dyDescent="0.35">
      <c r="A15" s="80">
        <v>16</v>
      </c>
      <c r="B15" s="81" t="s">
        <v>130</v>
      </c>
      <c r="C15" s="92"/>
    </row>
    <row r="16" spans="1:3" ht="20.25" customHeight="1" x14ac:dyDescent="0.35">
      <c r="A16" s="80">
        <v>17</v>
      </c>
      <c r="B16" s="81" t="s">
        <v>37</v>
      </c>
      <c r="C16" s="92"/>
    </row>
    <row r="17" spans="1:3" ht="20.25" customHeight="1" x14ac:dyDescent="0.35">
      <c r="A17" s="80">
        <v>19</v>
      </c>
      <c r="B17" s="81" t="s">
        <v>36</v>
      </c>
      <c r="C17" s="92"/>
    </row>
    <row r="18" spans="1:3" ht="20.25" customHeight="1" x14ac:dyDescent="0.35">
      <c r="A18" s="80">
        <v>222</v>
      </c>
      <c r="B18" s="81" t="s">
        <v>4</v>
      </c>
      <c r="C18" s="92"/>
    </row>
    <row r="19" spans="1:3" ht="20.25" customHeight="1" x14ac:dyDescent="0.35">
      <c r="A19" s="80">
        <v>5</v>
      </c>
      <c r="B19" s="81" t="s">
        <v>5</v>
      </c>
      <c r="C19" s="92"/>
    </row>
    <row r="20" spans="1:3" ht="20.25" customHeight="1" x14ac:dyDescent="0.35">
      <c r="A20" s="80">
        <v>40</v>
      </c>
      <c r="B20" s="81" t="s">
        <v>8</v>
      </c>
      <c r="C20" s="92"/>
    </row>
    <row r="21" spans="1:3" ht="20.25" customHeight="1" x14ac:dyDescent="0.35">
      <c r="A21" s="80">
        <v>41</v>
      </c>
      <c r="B21" s="81" t="s">
        <v>6</v>
      </c>
      <c r="C21" s="92"/>
    </row>
    <row r="22" spans="1:3" ht="20.25" customHeight="1" x14ac:dyDescent="0.35">
      <c r="A22" s="80">
        <v>42</v>
      </c>
      <c r="B22" s="81" t="s">
        <v>7</v>
      </c>
      <c r="C22" s="92"/>
    </row>
    <row r="23" spans="1:3" ht="20.25" customHeight="1" x14ac:dyDescent="0.35">
      <c r="A23" s="80">
        <v>53</v>
      </c>
      <c r="B23" s="81" t="s">
        <v>9</v>
      </c>
      <c r="C23" s="92"/>
    </row>
    <row r="24" spans="1:3" ht="20.25" customHeight="1" x14ac:dyDescent="0.35">
      <c r="A24" s="80">
        <v>56</v>
      </c>
      <c r="B24" s="81" t="s">
        <v>10</v>
      </c>
      <c r="C24" s="92"/>
    </row>
    <row r="25" spans="1:3" ht="20.25" customHeight="1" x14ac:dyDescent="0.35">
      <c r="A25" s="80">
        <v>54</v>
      </c>
      <c r="B25" s="81" t="s">
        <v>11</v>
      </c>
      <c r="C25" s="92"/>
    </row>
    <row r="26" spans="1:3" ht="20.25" customHeight="1" x14ac:dyDescent="0.35">
      <c r="A26" s="80">
        <v>55</v>
      </c>
      <c r="B26" s="81" t="s">
        <v>12</v>
      </c>
      <c r="C26" s="92"/>
    </row>
    <row r="27" spans="1:3" ht="20.25" customHeight="1" x14ac:dyDescent="0.35">
      <c r="A27" s="80">
        <v>59</v>
      </c>
      <c r="B27" s="81" t="s">
        <v>13</v>
      </c>
      <c r="C27" s="92"/>
    </row>
    <row r="28" spans="1:3" ht="20.25" customHeight="1" x14ac:dyDescent="0.35">
      <c r="A28" s="80">
        <v>80</v>
      </c>
      <c r="B28" s="81" t="s">
        <v>16</v>
      </c>
      <c r="C28" s="92"/>
    </row>
    <row r="29" spans="1:3" ht="20.25" customHeight="1" x14ac:dyDescent="0.35">
      <c r="A29" s="80">
        <v>81</v>
      </c>
      <c r="B29" s="81" t="s">
        <v>14</v>
      </c>
      <c r="C29" s="92"/>
    </row>
    <row r="30" spans="1:3" ht="20.25" customHeight="1" x14ac:dyDescent="0.35">
      <c r="A30" s="80">
        <v>82</v>
      </c>
      <c r="B30" s="81" t="s">
        <v>15</v>
      </c>
      <c r="C30" s="92"/>
    </row>
    <row r="31" spans="1:3" ht="20.25" customHeight="1" x14ac:dyDescent="0.35">
      <c r="A31" s="80">
        <v>83</v>
      </c>
      <c r="B31" s="81" t="s">
        <v>121</v>
      </c>
      <c r="C31" s="92"/>
    </row>
    <row r="32" spans="1:3" ht="20.25" customHeight="1" x14ac:dyDescent="0.35">
      <c r="A32" s="80">
        <v>84</v>
      </c>
      <c r="B32" s="81" t="s">
        <v>39</v>
      </c>
      <c r="C32" s="92"/>
    </row>
    <row r="33" spans="1:3" ht="20.25" customHeight="1" x14ac:dyDescent="0.35">
      <c r="A33" s="80">
        <v>85</v>
      </c>
      <c r="B33" s="81" t="s">
        <v>120</v>
      </c>
      <c r="C33" s="92"/>
    </row>
    <row r="34" spans="1:3" ht="20.25" customHeight="1" x14ac:dyDescent="0.35">
      <c r="A34" s="80">
        <v>223</v>
      </c>
      <c r="B34" s="81" t="s">
        <v>41</v>
      </c>
      <c r="C34" s="92"/>
    </row>
    <row r="35" spans="1:3" ht="20.25" customHeight="1" x14ac:dyDescent="0.35">
      <c r="A35" s="80">
        <v>87</v>
      </c>
      <c r="B35" s="81" t="s">
        <v>40</v>
      </c>
      <c r="C35" s="92"/>
    </row>
    <row r="36" spans="1:3" ht="20.25" customHeight="1" x14ac:dyDescent="0.35">
      <c r="A36" s="80">
        <v>88</v>
      </c>
      <c r="B36" s="81" t="s">
        <v>42</v>
      </c>
      <c r="C36" s="92"/>
    </row>
    <row r="37" spans="1:3" ht="20.25" customHeight="1" x14ac:dyDescent="0.35">
      <c r="A37" s="80">
        <v>104</v>
      </c>
      <c r="B37" s="81" t="s">
        <v>112</v>
      </c>
      <c r="C37" s="92"/>
    </row>
    <row r="38" spans="1:3" ht="20.25" customHeight="1" x14ac:dyDescent="0.35">
      <c r="A38" s="80">
        <v>91</v>
      </c>
      <c r="B38" s="81" t="s">
        <v>43</v>
      </c>
      <c r="C38" s="92"/>
    </row>
    <row r="39" spans="1:3" ht="20.25" customHeight="1" x14ac:dyDescent="0.35">
      <c r="A39" s="80">
        <v>92</v>
      </c>
      <c r="B39" s="81" t="s">
        <v>44</v>
      </c>
      <c r="C39" s="92"/>
    </row>
    <row r="40" spans="1:3" ht="20.25" customHeight="1" x14ac:dyDescent="0.35">
      <c r="A40" s="80">
        <v>93</v>
      </c>
      <c r="B40" s="81" t="s">
        <v>45</v>
      </c>
      <c r="C40" s="92"/>
    </row>
    <row r="41" spans="1:3" ht="34.5" customHeight="1" x14ac:dyDescent="0.35">
      <c r="A41" s="80">
        <v>286</v>
      </c>
      <c r="B41" s="83" t="s">
        <v>111</v>
      </c>
      <c r="C41" s="92"/>
    </row>
    <row r="42" spans="1:3" ht="20.25" customHeight="1" x14ac:dyDescent="0.35">
      <c r="A42" s="80">
        <v>95</v>
      </c>
      <c r="B42" s="81" t="s">
        <v>17</v>
      </c>
      <c r="C42" s="92"/>
    </row>
    <row r="43" spans="1:3" ht="20.25" customHeight="1" x14ac:dyDescent="0.35">
      <c r="A43" s="80">
        <v>296</v>
      </c>
      <c r="B43" s="81" t="s">
        <v>128</v>
      </c>
      <c r="C43" s="92"/>
    </row>
    <row r="44" spans="1:3" ht="20.25" customHeight="1" x14ac:dyDescent="0.35">
      <c r="A44" s="80">
        <v>295</v>
      </c>
      <c r="B44" s="81" t="s">
        <v>129</v>
      </c>
      <c r="C44" s="92"/>
    </row>
    <row r="45" spans="1:3" ht="20.25" customHeight="1" x14ac:dyDescent="0.35">
      <c r="A45" s="80">
        <v>258</v>
      </c>
      <c r="B45" s="81" t="s">
        <v>46</v>
      </c>
      <c r="C45" s="92"/>
    </row>
    <row r="46" spans="1:3" ht="20.25" customHeight="1" x14ac:dyDescent="0.35">
      <c r="A46" s="80">
        <v>125</v>
      </c>
      <c r="B46" s="81" t="s">
        <v>47</v>
      </c>
      <c r="C46" s="92"/>
    </row>
    <row r="47" spans="1:3" ht="20.25" customHeight="1" x14ac:dyDescent="0.35">
      <c r="A47" s="80">
        <v>225</v>
      </c>
      <c r="B47" s="81" t="s">
        <v>18</v>
      </c>
      <c r="C47" s="92"/>
    </row>
    <row r="48" spans="1:3" ht="20.25" customHeight="1" x14ac:dyDescent="0.35">
      <c r="A48" s="80">
        <v>181</v>
      </c>
      <c r="B48" s="81" t="s">
        <v>135</v>
      </c>
      <c r="C48" s="92"/>
    </row>
    <row r="49" spans="1:3" ht="20.25" customHeight="1" x14ac:dyDescent="0.35">
      <c r="A49" s="80">
        <v>136</v>
      </c>
      <c r="B49" s="81" t="s">
        <v>48</v>
      </c>
      <c r="C49" s="92"/>
    </row>
    <row r="50" spans="1:3" ht="20.25" customHeight="1" x14ac:dyDescent="0.35">
      <c r="A50" s="80">
        <v>130</v>
      </c>
      <c r="B50" s="81" t="s">
        <v>139</v>
      </c>
      <c r="C50" s="92"/>
    </row>
    <row r="51" spans="1:3" ht="20.25" customHeight="1" x14ac:dyDescent="0.35">
      <c r="A51" s="80">
        <v>245</v>
      </c>
      <c r="B51" s="81" t="s">
        <v>178</v>
      </c>
      <c r="C51" s="92"/>
    </row>
    <row r="52" spans="1:3" ht="20.25" customHeight="1" x14ac:dyDescent="0.35">
      <c r="A52" s="80">
        <v>297</v>
      </c>
      <c r="B52" s="81" t="s">
        <v>183</v>
      </c>
      <c r="C52" s="242"/>
    </row>
    <row r="53" spans="1:3" ht="20.25" customHeight="1" x14ac:dyDescent="0.35">
      <c r="A53" s="80">
        <v>133</v>
      </c>
      <c r="B53" s="81" t="s">
        <v>140</v>
      </c>
      <c r="C53" s="92"/>
    </row>
    <row r="54" spans="1:3" ht="20.25" customHeight="1" x14ac:dyDescent="0.35">
      <c r="A54" s="80">
        <v>149</v>
      </c>
      <c r="B54" s="81" t="s">
        <v>49</v>
      </c>
      <c r="C54" s="92"/>
    </row>
    <row r="55" spans="1:3" ht="20.25" customHeight="1" x14ac:dyDescent="0.35">
      <c r="A55" s="80">
        <v>150</v>
      </c>
      <c r="B55" s="81" t="s">
        <v>70</v>
      </c>
      <c r="C55" s="92"/>
    </row>
    <row r="56" spans="1:3" ht="20.25" customHeight="1" x14ac:dyDescent="0.35">
      <c r="A56" s="80">
        <v>151</v>
      </c>
      <c r="B56" s="81" t="s">
        <v>50</v>
      </c>
      <c r="C56" s="92"/>
    </row>
    <row r="57" spans="1:3" ht="20.25" customHeight="1" x14ac:dyDescent="0.35">
      <c r="A57" s="80">
        <v>152</v>
      </c>
      <c r="B57" s="81" t="s">
        <v>51</v>
      </c>
      <c r="C57" s="92"/>
    </row>
    <row r="58" spans="1:3" ht="20.25" customHeight="1" x14ac:dyDescent="0.35">
      <c r="A58" s="80">
        <v>154</v>
      </c>
      <c r="B58" s="81" t="s">
        <v>52</v>
      </c>
      <c r="C58" s="92"/>
    </row>
    <row r="59" spans="1:3" ht="20.25" customHeight="1" x14ac:dyDescent="0.35">
      <c r="A59" s="80">
        <v>142</v>
      </c>
      <c r="B59" s="81" t="s">
        <v>19</v>
      </c>
      <c r="C59" s="92"/>
    </row>
    <row r="60" spans="1:3" ht="20.25" customHeight="1" x14ac:dyDescent="0.35">
      <c r="A60" s="80">
        <v>231</v>
      </c>
      <c r="B60" s="81" t="s">
        <v>20</v>
      </c>
      <c r="C60" s="92"/>
    </row>
    <row r="61" spans="1:3" s="215" customFormat="1" ht="20.25" customHeight="1" x14ac:dyDescent="0.35">
      <c r="A61" s="118">
        <v>298</v>
      </c>
      <c r="B61" s="121" t="s">
        <v>175</v>
      </c>
      <c r="C61" s="221"/>
    </row>
    <row r="62" spans="1:3" ht="20.25" customHeight="1" x14ac:dyDescent="0.35">
      <c r="A62" s="80">
        <v>144</v>
      </c>
      <c r="B62" s="81" t="s">
        <v>21</v>
      </c>
      <c r="C62" s="92"/>
    </row>
    <row r="63" spans="1:3" ht="20.25" customHeight="1" x14ac:dyDescent="0.35">
      <c r="A63" s="80">
        <v>169</v>
      </c>
      <c r="B63" s="81" t="s">
        <v>22</v>
      </c>
      <c r="C63" s="92"/>
    </row>
    <row r="64" spans="1:3" ht="20.25" customHeight="1" x14ac:dyDescent="0.35">
      <c r="A64" s="80">
        <v>163</v>
      </c>
      <c r="B64" s="81" t="s">
        <v>126</v>
      </c>
      <c r="C64" s="92"/>
    </row>
    <row r="65" spans="1:3" ht="20.25" customHeight="1" x14ac:dyDescent="0.35">
      <c r="A65" s="80">
        <v>164</v>
      </c>
      <c r="B65" s="81" t="s">
        <v>24</v>
      </c>
      <c r="C65" s="92"/>
    </row>
    <row r="66" spans="1:3" ht="20.25" customHeight="1" x14ac:dyDescent="0.35">
      <c r="A66" s="80">
        <v>165</v>
      </c>
      <c r="B66" s="81" t="s">
        <v>25</v>
      </c>
      <c r="C66" s="92"/>
    </row>
    <row r="67" spans="1:3" ht="20.25" customHeight="1" x14ac:dyDescent="0.35">
      <c r="A67" s="80">
        <v>166</v>
      </c>
      <c r="B67" s="81" t="s">
        <v>26</v>
      </c>
      <c r="C67" s="92"/>
    </row>
    <row r="68" spans="1:3" ht="20.25" customHeight="1" x14ac:dyDescent="0.35">
      <c r="A68" s="80">
        <v>167</v>
      </c>
      <c r="B68" s="81" t="s">
        <v>23</v>
      </c>
      <c r="C68" s="92"/>
    </row>
    <row r="69" spans="1:3" ht="20.25" customHeight="1" x14ac:dyDescent="0.35">
      <c r="A69" s="80">
        <v>170</v>
      </c>
      <c r="B69" s="81" t="s">
        <v>27</v>
      </c>
      <c r="C69" s="92"/>
    </row>
    <row r="70" spans="1:3" ht="20.25" customHeight="1" x14ac:dyDescent="0.35">
      <c r="A70" s="80">
        <v>293</v>
      </c>
      <c r="B70" s="81" t="s">
        <v>127</v>
      </c>
      <c r="C70" s="92"/>
    </row>
    <row r="71" spans="1:3" ht="20.25" customHeight="1" x14ac:dyDescent="0.35">
      <c r="A71" s="80">
        <v>292</v>
      </c>
      <c r="B71" s="81" t="s">
        <v>72</v>
      </c>
      <c r="C71" s="92"/>
    </row>
    <row r="72" spans="1:3" ht="20.25" customHeight="1" x14ac:dyDescent="0.35">
      <c r="A72" s="80">
        <v>172</v>
      </c>
      <c r="B72" s="81" t="s">
        <v>53</v>
      </c>
      <c r="C72" s="92"/>
    </row>
    <row r="73" spans="1:3" ht="20.25" customHeight="1" x14ac:dyDescent="0.35">
      <c r="A73" s="80">
        <v>195</v>
      </c>
      <c r="B73" s="81" t="s">
        <v>54</v>
      </c>
      <c r="C73" s="92"/>
    </row>
    <row r="74" spans="1:3" ht="20.25" customHeight="1" x14ac:dyDescent="0.35">
      <c r="A74" s="80">
        <v>196</v>
      </c>
      <c r="B74" s="81" t="s">
        <v>55</v>
      </c>
      <c r="C74" s="92"/>
    </row>
    <row r="75" spans="1:3" ht="20.25" customHeight="1" x14ac:dyDescent="0.35">
      <c r="A75" s="80">
        <v>183</v>
      </c>
      <c r="B75" s="81" t="s">
        <v>56</v>
      </c>
      <c r="C75" s="92"/>
    </row>
    <row r="76" spans="1:3" ht="20.25" customHeight="1" x14ac:dyDescent="0.35">
      <c r="A76" s="80">
        <v>184</v>
      </c>
      <c r="B76" s="81" t="s">
        <v>57</v>
      </c>
      <c r="C76" s="92"/>
    </row>
    <row r="77" spans="1:3" ht="20.25" customHeight="1" x14ac:dyDescent="0.35">
      <c r="A77" s="80">
        <v>185</v>
      </c>
      <c r="B77" s="81" t="s">
        <v>58</v>
      </c>
      <c r="C77" s="92"/>
    </row>
    <row r="78" spans="1:3" ht="20.25" customHeight="1" x14ac:dyDescent="0.35">
      <c r="A78" s="80">
        <v>186</v>
      </c>
      <c r="B78" s="81" t="s">
        <v>59</v>
      </c>
      <c r="C78" s="92"/>
    </row>
    <row r="79" spans="1:3" ht="20.25" customHeight="1" x14ac:dyDescent="0.35">
      <c r="A79" s="80">
        <v>187</v>
      </c>
      <c r="B79" s="81" t="s">
        <v>60</v>
      </c>
      <c r="C79" s="92"/>
    </row>
    <row r="80" spans="1:3" ht="20.25" customHeight="1" x14ac:dyDescent="0.35">
      <c r="A80" s="80">
        <v>188</v>
      </c>
      <c r="B80" s="81" t="s">
        <v>61</v>
      </c>
      <c r="C80" s="92"/>
    </row>
    <row r="81" spans="1:3" ht="20.25" customHeight="1" x14ac:dyDescent="0.35">
      <c r="A81" s="80">
        <v>189</v>
      </c>
      <c r="B81" s="81" t="s">
        <v>62</v>
      </c>
      <c r="C81" s="92"/>
    </row>
    <row r="82" spans="1:3" ht="20.25" customHeight="1" x14ac:dyDescent="0.35">
      <c r="A82" s="80">
        <v>198</v>
      </c>
      <c r="B82" s="81" t="s">
        <v>63</v>
      </c>
      <c r="C82" s="92"/>
    </row>
    <row r="83" spans="1:3" ht="20.25" customHeight="1" x14ac:dyDescent="0.35">
      <c r="A83" s="80">
        <v>199</v>
      </c>
      <c r="B83" s="81" t="s">
        <v>64</v>
      </c>
      <c r="C83" s="92"/>
    </row>
    <row r="84" spans="1:3" ht="20.25" customHeight="1" x14ac:dyDescent="0.35">
      <c r="A84" s="80">
        <v>200</v>
      </c>
      <c r="B84" s="81" t="s">
        <v>65</v>
      </c>
      <c r="C84" s="92"/>
    </row>
    <row r="85" spans="1:3" ht="20.25" customHeight="1" x14ac:dyDescent="0.35">
      <c r="A85" s="80">
        <v>279</v>
      </c>
      <c r="B85" s="81" t="s">
        <v>66</v>
      </c>
      <c r="C85" s="92"/>
    </row>
    <row r="86" spans="1:3" ht="20.25" customHeight="1" x14ac:dyDescent="0.35">
      <c r="A86" s="80">
        <v>201</v>
      </c>
      <c r="B86" s="81" t="s">
        <v>67</v>
      </c>
      <c r="C86" s="92"/>
    </row>
    <row r="87" spans="1:3" ht="20.25" customHeight="1" x14ac:dyDescent="0.35">
      <c r="A87" s="80">
        <v>216</v>
      </c>
      <c r="B87" s="81" t="s">
        <v>30</v>
      </c>
      <c r="C87" s="92"/>
    </row>
    <row r="88" spans="1:3" ht="20.25" customHeight="1" x14ac:dyDescent="0.35">
      <c r="A88" s="80">
        <v>218</v>
      </c>
      <c r="B88" s="81" t="s">
        <v>28</v>
      </c>
      <c r="C88" s="92"/>
    </row>
    <row r="89" spans="1:3" ht="20.25" customHeight="1" x14ac:dyDescent="0.35">
      <c r="A89" s="80">
        <v>219</v>
      </c>
      <c r="B89" s="81" t="s">
        <v>69</v>
      </c>
      <c r="C89" s="92"/>
    </row>
    <row r="90" spans="1:3" ht="20.25" customHeight="1" x14ac:dyDescent="0.35">
      <c r="A90" s="80">
        <v>220</v>
      </c>
      <c r="B90" s="81" t="s">
        <v>29</v>
      </c>
      <c r="C90" s="92"/>
    </row>
    <row r="91" spans="1:3" ht="20.25" customHeight="1" x14ac:dyDescent="0.35">
      <c r="A91" s="80">
        <v>280</v>
      </c>
      <c r="B91" s="81" t="s">
        <v>68</v>
      </c>
      <c r="C91" s="92"/>
    </row>
    <row r="92" spans="1:3" ht="20.25" customHeight="1" thickBot="1" x14ac:dyDescent="0.4">
      <c r="A92" s="84">
        <v>214</v>
      </c>
      <c r="B92" s="85" t="s">
        <v>31</v>
      </c>
      <c r="C92" s="93"/>
    </row>
    <row r="93" spans="1:3" ht="34.5" customHeight="1" thickBot="1" x14ac:dyDescent="0.4">
      <c r="A93" s="86" t="s">
        <v>98</v>
      </c>
      <c r="B93" s="87"/>
      <c r="C93" s="94">
        <f>SUM(C4:C92)</f>
        <v>0</v>
      </c>
    </row>
    <row r="94" spans="1:3" ht="15.5" x14ac:dyDescent="0.35">
      <c r="A94" s="5"/>
      <c r="B94" s="5"/>
      <c r="C94" s="91"/>
    </row>
    <row r="95" spans="1:3" ht="15.5" x14ac:dyDescent="0.35">
      <c r="A95" s="5"/>
      <c r="B95" s="5"/>
      <c r="C95" s="91"/>
    </row>
  </sheetData>
  <sheetProtection algorithmName="SHA-512" hashValue="vw5TwBvFEI5n0Y3kE8cGPOU9T09ja3z7lVFi5tCvw980rgBV0yJBaIhlnx+t+vi4Kx3c0tEGqLApcvh8s1/Rqw==" saltValue="Qg28ByeIMIXOPNdTjqlJ8Q==" spinCount="100000" sheet="1" selectLockedCells="1"/>
  <sortState xmlns:xlrd2="http://schemas.microsoft.com/office/spreadsheetml/2017/richdata2" ref="A5:B90">
    <sortCondition ref="B5:B90"/>
  </sortState>
  <pageMargins left="0.70866141732283472" right="0.70866141732283472" top="1.3779527559055118" bottom="0.59055118110236227" header="0.31496062992125984" footer="0.31496062992125984"/>
  <pageSetup paperSize="9" scale="85" orientation="portrait" r:id="rId1"/>
  <headerFooter>
    <oddHeader>&amp;L&amp;"Arial Narrow,Standard"Teil II - Angebotsschreiben
Hauswartleistungen der Wohnungsgesellschaft
der Stadt Finsterwalde mbH&amp;C&amp;"Arial Narrow,Fett"&amp;14Preisblätter
Los 2&amp;R&amp;"Arial Narrow,Standard"&amp;G</oddHeader>
    <oddFooter>&amp;C&amp;"Arial Narrow,Standard"Seite: &amp;P von &amp;N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sqref="A1:XFD1048576"/>
    </sheetView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I93"/>
  <sheetViews>
    <sheetView workbookViewId="0">
      <pane ySplit="3" topLeftCell="A79" activePane="bottomLeft" state="frozen"/>
      <selection pane="bottomLeft" activeCell="H77" sqref="H77"/>
    </sheetView>
  </sheetViews>
  <sheetFormatPr baseColWidth="10" defaultRowHeight="14.5" x14ac:dyDescent="0.35"/>
  <cols>
    <col min="1" max="1" width="11" customWidth="1"/>
    <col min="2" max="2" width="36.7265625" customWidth="1"/>
    <col min="3" max="3" width="9.1796875" customWidth="1"/>
    <col min="4" max="4" width="17.26953125" style="1" customWidth="1"/>
    <col min="5" max="5" width="11.26953125" style="1" customWidth="1"/>
    <col min="6" max="6" width="17.26953125" style="1" customWidth="1"/>
    <col min="7" max="7" width="11.26953125" style="2" customWidth="1"/>
    <col min="8" max="8" width="17.26953125" style="11" customWidth="1"/>
    <col min="9" max="9" width="17.26953125" style="1" customWidth="1"/>
  </cols>
  <sheetData>
    <row r="1" spans="1:9" ht="22.5" customHeight="1" thickBot="1" x14ac:dyDescent="0.4">
      <c r="A1" s="95"/>
      <c r="B1" s="96"/>
      <c r="C1" s="97" t="s">
        <v>147</v>
      </c>
      <c r="D1" s="96"/>
      <c r="E1" s="96"/>
      <c r="F1" s="96"/>
      <c r="G1" s="98"/>
      <c r="H1" s="99"/>
      <c r="I1" s="100"/>
    </row>
    <row r="2" spans="1:9" ht="46" customHeight="1" thickBot="1" x14ac:dyDescent="0.4">
      <c r="A2" s="27" t="s">
        <v>0</v>
      </c>
      <c r="B2" s="28" t="s">
        <v>1</v>
      </c>
      <c r="C2" s="29" t="s">
        <v>144</v>
      </c>
      <c r="D2" s="37"/>
      <c r="E2" s="29" t="s">
        <v>75</v>
      </c>
      <c r="F2" s="37"/>
      <c r="G2" s="29" t="s">
        <v>177</v>
      </c>
      <c r="H2" s="45"/>
      <c r="I2" s="38"/>
    </row>
    <row r="3" spans="1:9" ht="34.5" customHeight="1" x14ac:dyDescent="0.35">
      <c r="A3" s="30"/>
      <c r="B3" s="31"/>
      <c r="C3" s="32" t="s">
        <v>74</v>
      </c>
      <c r="D3" s="32" t="s">
        <v>87</v>
      </c>
      <c r="E3" s="39" t="s">
        <v>80</v>
      </c>
      <c r="F3" s="32" t="s">
        <v>87</v>
      </c>
      <c r="G3" s="40" t="s">
        <v>81</v>
      </c>
      <c r="H3" s="46" t="s">
        <v>87</v>
      </c>
      <c r="I3" s="41" t="s">
        <v>118</v>
      </c>
    </row>
    <row r="4" spans="1:9" ht="20.25" customHeight="1" x14ac:dyDescent="0.35">
      <c r="A4" s="19">
        <v>20</v>
      </c>
      <c r="B4" s="20" t="s">
        <v>32</v>
      </c>
      <c r="C4" s="33">
        <v>3</v>
      </c>
      <c r="D4" s="47"/>
      <c r="E4" s="144"/>
      <c r="F4" s="145"/>
      <c r="G4" s="43">
        <v>1</v>
      </c>
      <c r="H4" s="47"/>
      <c r="I4" s="51">
        <f>SUM(D4+F4+H4)</f>
        <v>0</v>
      </c>
    </row>
    <row r="5" spans="1:9" ht="20.25" customHeight="1" x14ac:dyDescent="0.35">
      <c r="A5" s="19">
        <v>289</v>
      </c>
      <c r="B5" s="20" t="s">
        <v>3</v>
      </c>
      <c r="C5" s="33">
        <v>1</v>
      </c>
      <c r="D5" s="47"/>
      <c r="E5" s="144"/>
      <c r="F5" s="145"/>
      <c r="G5" s="146"/>
      <c r="H5" s="145"/>
      <c r="I5" s="51">
        <f t="shared" ref="I5:I70" si="0">SUM(D5+F5+H5)</f>
        <v>0</v>
      </c>
    </row>
    <row r="6" spans="1:9" ht="20.25" customHeight="1" x14ac:dyDescent="0.35">
      <c r="A6" s="21">
        <v>1</v>
      </c>
      <c r="B6" s="20" t="s">
        <v>2</v>
      </c>
      <c r="C6" s="33">
        <v>1</v>
      </c>
      <c r="D6" s="47"/>
      <c r="E6" s="144"/>
      <c r="F6" s="145"/>
      <c r="G6" s="146"/>
      <c r="H6" s="145"/>
      <c r="I6" s="51">
        <f t="shared" si="0"/>
        <v>0</v>
      </c>
    </row>
    <row r="7" spans="1:9" ht="20.25" customHeight="1" x14ac:dyDescent="0.35">
      <c r="A7" s="19">
        <v>291</v>
      </c>
      <c r="B7" s="20" t="s">
        <v>71</v>
      </c>
      <c r="C7" s="33">
        <v>2</v>
      </c>
      <c r="D7" s="47"/>
      <c r="E7" s="42">
        <v>1</v>
      </c>
      <c r="F7" s="47"/>
      <c r="G7" s="146"/>
      <c r="H7" s="145"/>
      <c r="I7" s="51">
        <f t="shared" si="0"/>
        <v>0</v>
      </c>
    </row>
    <row r="8" spans="1:9" ht="20.25" customHeight="1" x14ac:dyDescent="0.35">
      <c r="A8" s="19">
        <v>8</v>
      </c>
      <c r="B8" s="20" t="s">
        <v>124</v>
      </c>
      <c r="C8" s="33">
        <v>1</v>
      </c>
      <c r="D8" s="47"/>
      <c r="E8" s="144"/>
      <c r="F8" s="145"/>
      <c r="G8" s="146"/>
      <c r="H8" s="145"/>
      <c r="I8" s="51">
        <f t="shared" si="0"/>
        <v>0</v>
      </c>
    </row>
    <row r="9" spans="1:9" ht="20.25" customHeight="1" x14ac:dyDescent="0.35">
      <c r="A9" s="19">
        <v>9</v>
      </c>
      <c r="B9" s="20" t="s">
        <v>125</v>
      </c>
      <c r="C9" s="33">
        <v>1</v>
      </c>
      <c r="D9" s="47"/>
      <c r="E9" s="144"/>
      <c r="F9" s="145"/>
      <c r="G9" s="146"/>
      <c r="H9" s="145"/>
      <c r="I9" s="51">
        <f t="shared" si="0"/>
        <v>0</v>
      </c>
    </row>
    <row r="10" spans="1:9" ht="20.25" customHeight="1" x14ac:dyDescent="0.35">
      <c r="A10" s="19">
        <v>10</v>
      </c>
      <c r="B10" s="20" t="s">
        <v>35</v>
      </c>
      <c r="C10" s="33">
        <v>3</v>
      </c>
      <c r="D10" s="47"/>
      <c r="E10" s="144"/>
      <c r="F10" s="145"/>
      <c r="G10" s="146"/>
      <c r="H10" s="145"/>
      <c r="I10" s="51">
        <f t="shared" si="0"/>
        <v>0</v>
      </c>
    </row>
    <row r="11" spans="1:9" ht="20.25" customHeight="1" x14ac:dyDescent="0.35">
      <c r="A11" s="19">
        <v>11</v>
      </c>
      <c r="B11" s="20" t="s">
        <v>33</v>
      </c>
      <c r="C11" s="33">
        <v>4</v>
      </c>
      <c r="D11" s="47"/>
      <c r="E11" s="144"/>
      <c r="F11" s="145"/>
      <c r="G11" s="146"/>
      <c r="H11" s="145"/>
      <c r="I11" s="51">
        <f t="shared" si="0"/>
        <v>0</v>
      </c>
    </row>
    <row r="12" spans="1:9" ht="20.25" customHeight="1" x14ac:dyDescent="0.35">
      <c r="A12" s="19">
        <v>12</v>
      </c>
      <c r="B12" s="20" t="s">
        <v>34</v>
      </c>
      <c r="C12" s="33">
        <v>4</v>
      </c>
      <c r="D12" s="47"/>
      <c r="E12" s="144"/>
      <c r="F12" s="145"/>
      <c r="G12" s="43">
        <v>1</v>
      </c>
      <c r="H12" s="47"/>
      <c r="I12" s="51">
        <f t="shared" si="0"/>
        <v>0</v>
      </c>
    </row>
    <row r="13" spans="1:9" ht="20.25" customHeight="1" x14ac:dyDescent="0.35">
      <c r="A13" s="19">
        <v>13</v>
      </c>
      <c r="B13" s="20" t="s">
        <v>38</v>
      </c>
      <c r="C13" s="33">
        <v>2</v>
      </c>
      <c r="D13" s="47"/>
      <c r="E13" s="144"/>
      <c r="F13" s="145"/>
      <c r="G13" s="43">
        <v>1</v>
      </c>
      <c r="H13" s="47"/>
      <c r="I13" s="51">
        <f t="shared" si="0"/>
        <v>0</v>
      </c>
    </row>
    <row r="14" spans="1:9" ht="20.25" customHeight="1" x14ac:dyDescent="0.35">
      <c r="A14" s="19">
        <v>15</v>
      </c>
      <c r="B14" s="20" t="s">
        <v>122</v>
      </c>
      <c r="C14" s="33">
        <v>1</v>
      </c>
      <c r="D14" s="47"/>
      <c r="E14" s="144"/>
      <c r="F14" s="145"/>
      <c r="G14" s="146"/>
      <c r="H14" s="145"/>
      <c r="I14" s="51">
        <f t="shared" si="0"/>
        <v>0</v>
      </c>
    </row>
    <row r="15" spans="1:9" ht="20.25" customHeight="1" x14ac:dyDescent="0.35">
      <c r="A15" s="19">
        <v>16</v>
      </c>
      <c r="B15" s="20" t="s">
        <v>130</v>
      </c>
      <c r="C15" s="33">
        <v>2</v>
      </c>
      <c r="D15" s="47"/>
      <c r="E15" s="144"/>
      <c r="F15" s="145"/>
      <c r="G15" s="146"/>
      <c r="H15" s="145"/>
      <c r="I15" s="51">
        <f t="shared" si="0"/>
        <v>0</v>
      </c>
    </row>
    <row r="16" spans="1:9" ht="20.25" customHeight="1" x14ac:dyDescent="0.35">
      <c r="A16" s="19">
        <v>17</v>
      </c>
      <c r="B16" s="20" t="s">
        <v>37</v>
      </c>
      <c r="C16" s="33">
        <v>3</v>
      </c>
      <c r="D16" s="47"/>
      <c r="E16" s="144"/>
      <c r="F16" s="145"/>
      <c r="G16" s="43">
        <v>1</v>
      </c>
      <c r="H16" s="47"/>
      <c r="I16" s="51">
        <f t="shared" si="0"/>
        <v>0</v>
      </c>
    </row>
    <row r="17" spans="1:9" ht="20.25" customHeight="1" x14ac:dyDescent="0.35">
      <c r="A17" s="19">
        <v>19</v>
      </c>
      <c r="B17" s="20" t="s">
        <v>36</v>
      </c>
      <c r="C17" s="33">
        <v>3</v>
      </c>
      <c r="D17" s="47"/>
      <c r="E17" s="144"/>
      <c r="F17" s="145"/>
      <c r="G17" s="43">
        <v>1</v>
      </c>
      <c r="H17" s="47"/>
      <c r="I17" s="51">
        <f t="shared" si="0"/>
        <v>0</v>
      </c>
    </row>
    <row r="18" spans="1:9" ht="20.25" customHeight="1" x14ac:dyDescent="0.35">
      <c r="A18" s="19">
        <v>222</v>
      </c>
      <c r="B18" s="20" t="s">
        <v>4</v>
      </c>
      <c r="C18" s="33">
        <v>1</v>
      </c>
      <c r="D18" s="47"/>
      <c r="E18" s="144"/>
      <c r="F18" s="145"/>
      <c r="G18" s="146"/>
      <c r="H18" s="145"/>
      <c r="I18" s="51">
        <f t="shared" si="0"/>
        <v>0</v>
      </c>
    </row>
    <row r="19" spans="1:9" ht="20.25" customHeight="1" x14ac:dyDescent="0.35">
      <c r="A19" s="19">
        <v>5</v>
      </c>
      <c r="B19" s="20" t="s">
        <v>5</v>
      </c>
      <c r="C19" s="33">
        <v>1</v>
      </c>
      <c r="D19" s="47"/>
      <c r="E19" s="144"/>
      <c r="F19" s="145"/>
      <c r="G19" s="146"/>
      <c r="H19" s="145"/>
      <c r="I19" s="51">
        <f t="shared" si="0"/>
        <v>0</v>
      </c>
    </row>
    <row r="20" spans="1:9" ht="20.25" customHeight="1" x14ac:dyDescent="0.35">
      <c r="A20" s="19">
        <v>40</v>
      </c>
      <c r="B20" s="20" t="s">
        <v>8</v>
      </c>
      <c r="C20" s="33">
        <v>2</v>
      </c>
      <c r="D20" s="47"/>
      <c r="E20" s="144"/>
      <c r="F20" s="145"/>
      <c r="G20" s="146"/>
      <c r="H20" s="145"/>
      <c r="I20" s="51">
        <f t="shared" si="0"/>
        <v>0</v>
      </c>
    </row>
    <row r="21" spans="1:9" ht="20.25" customHeight="1" x14ac:dyDescent="0.35">
      <c r="A21" s="19">
        <v>41</v>
      </c>
      <c r="B21" s="20" t="s">
        <v>6</v>
      </c>
      <c r="C21" s="33">
        <v>1</v>
      </c>
      <c r="D21" s="47"/>
      <c r="E21" s="144"/>
      <c r="F21" s="145"/>
      <c r="G21" s="146"/>
      <c r="H21" s="145"/>
      <c r="I21" s="51">
        <f t="shared" si="0"/>
        <v>0</v>
      </c>
    </row>
    <row r="22" spans="1:9" ht="20.25" customHeight="1" x14ac:dyDescent="0.35">
      <c r="A22" s="19">
        <v>42</v>
      </c>
      <c r="B22" s="20" t="s">
        <v>7</v>
      </c>
      <c r="C22" s="33">
        <v>1</v>
      </c>
      <c r="D22" s="47"/>
      <c r="E22" s="144"/>
      <c r="F22" s="145"/>
      <c r="G22" s="146"/>
      <c r="H22" s="145"/>
      <c r="I22" s="51">
        <f t="shared" si="0"/>
        <v>0</v>
      </c>
    </row>
    <row r="23" spans="1:9" ht="20.25" customHeight="1" x14ac:dyDescent="0.35">
      <c r="A23" s="19">
        <v>53</v>
      </c>
      <c r="B23" s="20" t="s">
        <v>9</v>
      </c>
      <c r="C23" s="33">
        <v>1</v>
      </c>
      <c r="D23" s="47"/>
      <c r="E23" s="144"/>
      <c r="F23" s="145"/>
      <c r="G23" s="146"/>
      <c r="H23" s="145"/>
      <c r="I23" s="51">
        <f t="shared" si="0"/>
        <v>0</v>
      </c>
    </row>
    <row r="24" spans="1:9" ht="20.25" customHeight="1" x14ac:dyDescent="0.35">
      <c r="A24" s="19">
        <v>56</v>
      </c>
      <c r="B24" s="20" t="s">
        <v>10</v>
      </c>
      <c r="C24" s="33">
        <v>1</v>
      </c>
      <c r="D24" s="47"/>
      <c r="E24" s="144"/>
      <c r="F24" s="145"/>
      <c r="G24" s="146"/>
      <c r="H24" s="145"/>
      <c r="I24" s="51">
        <f t="shared" si="0"/>
        <v>0</v>
      </c>
    </row>
    <row r="25" spans="1:9" ht="20.25" customHeight="1" x14ac:dyDescent="0.35">
      <c r="A25" s="19">
        <v>54</v>
      </c>
      <c r="B25" s="20" t="s">
        <v>11</v>
      </c>
      <c r="C25" s="33">
        <v>2</v>
      </c>
      <c r="D25" s="47"/>
      <c r="E25" s="144"/>
      <c r="F25" s="145"/>
      <c r="G25" s="146"/>
      <c r="H25" s="145"/>
      <c r="I25" s="51">
        <f t="shared" si="0"/>
        <v>0</v>
      </c>
    </row>
    <row r="26" spans="1:9" ht="20.25" customHeight="1" x14ac:dyDescent="0.35">
      <c r="A26" s="19">
        <v>55</v>
      </c>
      <c r="B26" s="20" t="s">
        <v>12</v>
      </c>
      <c r="C26" s="33">
        <v>1</v>
      </c>
      <c r="D26" s="47"/>
      <c r="E26" s="144"/>
      <c r="F26" s="145"/>
      <c r="G26" s="146"/>
      <c r="H26" s="145"/>
      <c r="I26" s="51">
        <f t="shared" si="0"/>
        <v>0</v>
      </c>
    </row>
    <row r="27" spans="1:9" ht="20.25" customHeight="1" x14ac:dyDescent="0.35">
      <c r="A27" s="19">
        <v>59</v>
      </c>
      <c r="B27" s="20" t="s">
        <v>13</v>
      </c>
      <c r="C27" s="33">
        <v>1</v>
      </c>
      <c r="D27" s="47"/>
      <c r="E27" s="144"/>
      <c r="F27" s="145"/>
      <c r="G27" s="146"/>
      <c r="H27" s="145"/>
      <c r="I27" s="51">
        <f t="shared" si="0"/>
        <v>0</v>
      </c>
    </row>
    <row r="28" spans="1:9" ht="20.25" customHeight="1" x14ac:dyDescent="0.35">
      <c r="A28" s="19">
        <v>80</v>
      </c>
      <c r="B28" s="20" t="s">
        <v>16</v>
      </c>
      <c r="C28" s="33">
        <v>1</v>
      </c>
      <c r="D28" s="47"/>
      <c r="E28" s="144"/>
      <c r="F28" s="145"/>
      <c r="G28" s="146"/>
      <c r="H28" s="145"/>
      <c r="I28" s="51">
        <f t="shared" si="0"/>
        <v>0</v>
      </c>
    </row>
    <row r="29" spans="1:9" ht="20.25" customHeight="1" x14ac:dyDescent="0.35">
      <c r="A29" s="19">
        <v>81</v>
      </c>
      <c r="B29" s="20" t="s">
        <v>14</v>
      </c>
      <c r="C29" s="33">
        <v>1</v>
      </c>
      <c r="D29" s="47"/>
      <c r="E29" s="144"/>
      <c r="F29" s="145"/>
      <c r="G29" s="146"/>
      <c r="H29" s="145"/>
      <c r="I29" s="51">
        <f t="shared" si="0"/>
        <v>0</v>
      </c>
    </row>
    <row r="30" spans="1:9" ht="20.25" customHeight="1" x14ac:dyDescent="0.35">
      <c r="A30" s="19">
        <v>82</v>
      </c>
      <c r="B30" s="20" t="s">
        <v>15</v>
      </c>
      <c r="C30" s="33">
        <v>1</v>
      </c>
      <c r="D30" s="47"/>
      <c r="E30" s="144"/>
      <c r="F30" s="145"/>
      <c r="G30" s="146"/>
      <c r="H30" s="145"/>
      <c r="I30" s="51">
        <f t="shared" si="0"/>
        <v>0</v>
      </c>
    </row>
    <row r="31" spans="1:9" ht="20.25" customHeight="1" x14ac:dyDescent="0.35">
      <c r="A31" s="19">
        <v>83</v>
      </c>
      <c r="B31" s="20" t="s">
        <v>121</v>
      </c>
      <c r="C31" s="33">
        <v>1</v>
      </c>
      <c r="D31" s="47"/>
      <c r="E31" s="144"/>
      <c r="F31" s="145"/>
      <c r="G31" s="146"/>
      <c r="H31" s="145"/>
      <c r="I31" s="51">
        <f t="shared" si="0"/>
        <v>0</v>
      </c>
    </row>
    <row r="32" spans="1:9" ht="20.25" customHeight="1" x14ac:dyDescent="0.35">
      <c r="A32" s="19">
        <v>84</v>
      </c>
      <c r="B32" s="20" t="s">
        <v>39</v>
      </c>
      <c r="C32" s="33">
        <v>4</v>
      </c>
      <c r="D32" s="47"/>
      <c r="E32" s="144"/>
      <c r="F32" s="145"/>
      <c r="G32" s="43">
        <v>1</v>
      </c>
      <c r="H32" s="47"/>
      <c r="I32" s="51">
        <f t="shared" si="0"/>
        <v>0</v>
      </c>
    </row>
    <row r="33" spans="1:9" ht="20.25" customHeight="1" x14ac:dyDescent="0.35">
      <c r="A33" s="19">
        <v>85</v>
      </c>
      <c r="B33" s="20" t="s">
        <v>120</v>
      </c>
      <c r="C33" s="33">
        <v>1</v>
      </c>
      <c r="D33" s="47"/>
      <c r="E33" s="144"/>
      <c r="F33" s="145"/>
      <c r="G33" s="146"/>
      <c r="H33" s="145"/>
      <c r="I33" s="51">
        <f t="shared" si="0"/>
        <v>0</v>
      </c>
    </row>
    <row r="34" spans="1:9" ht="20.25" customHeight="1" x14ac:dyDescent="0.35">
      <c r="A34" s="19">
        <v>223</v>
      </c>
      <c r="B34" s="20" t="s">
        <v>41</v>
      </c>
      <c r="C34" s="33">
        <v>1</v>
      </c>
      <c r="D34" s="47"/>
      <c r="E34" s="144"/>
      <c r="F34" s="145"/>
      <c r="G34" s="146"/>
      <c r="H34" s="145"/>
      <c r="I34" s="51">
        <f t="shared" si="0"/>
        <v>0</v>
      </c>
    </row>
    <row r="35" spans="1:9" ht="20.25" customHeight="1" x14ac:dyDescent="0.35">
      <c r="A35" s="19">
        <v>87</v>
      </c>
      <c r="B35" s="20" t="s">
        <v>40</v>
      </c>
      <c r="C35" s="33">
        <v>2</v>
      </c>
      <c r="D35" s="47"/>
      <c r="E35" s="144"/>
      <c r="F35" s="145"/>
      <c r="G35" s="146"/>
      <c r="H35" s="145"/>
      <c r="I35" s="51">
        <f t="shared" si="0"/>
        <v>0</v>
      </c>
    </row>
    <row r="36" spans="1:9" ht="20.25" customHeight="1" x14ac:dyDescent="0.35">
      <c r="A36" s="19">
        <v>88</v>
      </c>
      <c r="B36" s="20" t="s">
        <v>42</v>
      </c>
      <c r="C36" s="33">
        <v>1</v>
      </c>
      <c r="D36" s="47"/>
      <c r="E36" s="144"/>
      <c r="F36" s="145"/>
      <c r="G36" s="146"/>
      <c r="H36" s="145"/>
      <c r="I36" s="51">
        <f t="shared" si="0"/>
        <v>0</v>
      </c>
    </row>
    <row r="37" spans="1:9" ht="20.25" customHeight="1" x14ac:dyDescent="0.35">
      <c r="A37" s="19">
        <v>104</v>
      </c>
      <c r="B37" s="20" t="s">
        <v>112</v>
      </c>
      <c r="C37" s="33">
        <v>1</v>
      </c>
      <c r="D37" s="47"/>
      <c r="E37" s="144"/>
      <c r="F37" s="145"/>
      <c r="G37" s="147"/>
      <c r="H37" s="145"/>
      <c r="I37" s="51">
        <f t="shared" si="0"/>
        <v>0</v>
      </c>
    </row>
    <row r="38" spans="1:9" ht="20.25" customHeight="1" x14ac:dyDescent="0.35">
      <c r="A38" s="19">
        <v>91</v>
      </c>
      <c r="B38" s="20" t="s">
        <v>43</v>
      </c>
      <c r="C38" s="33">
        <v>2</v>
      </c>
      <c r="D38" s="47"/>
      <c r="E38" s="144"/>
      <c r="F38" s="145"/>
      <c r="G38" s="147"/>
      <c r="H38" s="145"/>
      <c r="I38" s="51">
        <f t="shared" si="0"/>
        <v>0</v>
      </c>
    </row>
    <row r="39" spans="1:9" ht="20.25" customHeight="1" x14ac:dyDescent="0.35">
      <c r="A39" s="19">
        <v>92</v>
      </c>
      <c r="B39" s="20" t="s">
        <v>44</v>
      </c>
      <c r="C39" s="33">
        <v>3</v>
      </c>
      <c r="D39" s="47"/>
      <c r="E39" s="144"/>
      <c r="F39" s="145"/>
      <c r="G39" s="147"/>
      <c r="H39" s="145"/>
      <c r="I39" s="51">
        <f t="shared" si="0"/>
        <v>0</v>
      </c>
    </row>
    <row r="40" spans="1:9" ht="20.25" customHeight="1" x14ac:dyDescent="0.35">
      <c r="A40" s="19">
        <v>93</v>
      </c>
      <c r="B40" s="20" t="s">
        <v>45</v>
      </c>
      <c r="C40" s="33">
        <v>2</v>
      </c>
      <c r="D40" s="47"/>
      <c r="E40" s="144"/>
      <c r="F40" s="145"/>
      <c r="G40" s="147"/>
      <c r="H40" s="145"/>
      <c r="I40" s="51">
        <f t="shared" si="0"/>
        <v>0</v>
      </c>
    </row>
    <row r="41" spans="1:9" ht="32.25" customHeight="1" x14ac:dyDescent="0.35">
      <c r="A41" s="19">
        <v>286</v>
      </c>
      <c r="B41" s="22" t="s">
        <v>111</v>
      </c>
      <c r="C41" s="33">
        <v>18</v>
      </c>
      <c r="D41" s="47"/>
      <c r="E41" s="144"/>
      <c r="F41" s="145"/>
      <c r="G41" s="43">
        <v>1</v>
      </c>
      <c r="H41" s="47"/>
      <c r="I41" s="51">
        <f t="shared" si="0"/>
        <v>0</v>
      </c>
    </row>
    <row r="42" spans="1:9" ht="20.25" customHeight="1" x14ac:dyDescent="0.35">
      <c r="A42" s="19">
        <v>95</v>
      </c>
      <c r="B42" s="20" t="s">
        <v>17</v>
      </c>
      <c r="C42" s="33">
        <v>2</v>
      </c>
      <c r="D42" s="47"/>
      <c r="E42" s="144"/>
      <c r="F42" s="145"/>
      <c r="G42" s="147"/>
      <c r="H42" s="145"/>
      <c r="I42" s="51">
        <f t="shared" si="0"/>
        <v>0</v>
      </c>
    </row>
    <row r="43" spans="1:9" ht="20.25" customHeight="1" x14ac:dyDescent="0.35">
      <c r="A43" s="19">
        <v>296</v>
      </c>
      <c r="B43" s="20" t="s">
        <v>128</v>
      </c>
      <c r="C43" s="33">
        <v>1</v>
      </c>
      <c r="D43" s="47"/>
      <c r="E43" s="144"/>
      <c r="F43" s="145"/>
      <c r="G43" s="147"/>
      <c r="H43" s="145"/>
      <c r="I43" s="51">
        <f t="shared" si="0"/>
        <v>0</v>
      </c>
    </row>
    <row r="44" spans="1:9" ht="20.25" customHeight="1" x14ac:dyDescent="0.35">
      <c r="A44" s="19">
        <v>295</v>
      </c>
      <c r="B44" s="20" t="s">
        <v>129</v>
      </c>
      <c r="C44" s="33">
        <v>1</v>
      </c>
      <c r="D44" s="49"/>
      <c r="E44" s="148"/>
      <c r="F44" s="149"/>
      <c r="G44" s="150"/>
      <c r="H44" s="149"/>
      <c r="I44" s="51">
        <f t="shared" si="0"/>
        <v>0</v>
      </c>
    </row>
    <row r="45" spans="1:9" ht="20.25" customHeight="1" x14ac:dyDescent="0.35">
      <c r="A45" s="19">
        <v>258</v>
      </c>
      <c r="B45" s="20" t="s">
        <v>46</v>
      </c>
      <c r="C45" s="33">
        <v>1</v>
      </c>
      <c r="D45" s="47"/>
      <c r="E45" s="144"/>
      <c r="F45" s="145"/>
      <c r="G45" s="147"/>
      <c r="H45" s="145"/>
      <c r="I45" s="51">
        <f t="shared" si="0"/>
        <v>0</v>
      </c>
    </row>
    <row r="46" spans="1:9" ht="20.25" customHeight="1" x14ac:dyDescent="0.35">
      <c r="A46" s="19">
        <v>125</v>
      </c>
      <c r="B46" s="20" t="s">
        <v>47</v>
      </c>
      <c r="C46" s="33">
        <v>2</v>
      </c>
      <c r="D46" s="47"/>
      <c r="E46" s="144"/>
      <c r="F46" s="145"/>
      <c r="G46" s="147"/>
      <c r="H46" s="145"/>
      <c r="I46" s="51">
        <f t="shared" si="0"/>
        <v>0</v>
      </c>
    </row>
    <row r="47" spans="1:9" ht="20.25" customHeight="1" x14ac:dyDescent="0.35">
      <c r="A47" s="19">
        <v>225</v>
      </c>
      <c r="B47" s="20" t="s">
        <v>18</v>
      </c>
      <c r="C47" s="33">
        <v>2</v>
      </c>
      <c r="D47" s="47"/>
      <c r="E47" s="144"/>
      <c r="F47" s="145"/>
      <c r="G47" s="147"/>
      <c r="H47" s="145"/>
      <c r="I47" s="51">
        <f t="shared" si="0"/>
        <v>0</v>
      </c>
    </row>
    <row r="48" spans="1:9" ht="20.25" customHeight="1" x14ac:dyDescent="0.35">
      <c r="A48" s="19">
        <v>181</v>
      </c>
      <c r="B48" s="20" t="s">
        <v>135</v>
      </c>
      <c r="C48" s="33">
        <v>2</v>
      </c>
      <c r="D48" s="47"/>
      <c r="E48" s="144"/>
      <c r="F48" s="145"/>
      <c r="G48" s="144"/>
      <c r="H48" s="145"/>
      <c r="I48" s="51">
        <f t="shared" si="0"/>
        <v>0</v>
      </c>
    </row>
    <row r="49" spans="1:9" ht="20.25" customHeight="1" x14ac:dyDescent="0.35">
      <c r="A49" s="19">
        <v>136</v>
      </c>
      <c r="B49" s="20" t="s">
        <v>48</v>
      </c>
      <c r="C49" s="33">
        <v>1</v>
      </c>
      <c r="D49" s="47"/>
      <c r="E49" s="144"/>
      <c r="F49" s="145"/>
      <c r="G49" s="150"/>
      <c r="H49" s="145"/>
      <c r="I49" s="51">
        <f t="shared" si="0"/>
        <v>0</v>
      </c>
    </row>
    <row r="50" spans="1:9" ht="20.25" customHeight="1" x14ac:dyDescent="0.35">
      <c r="A50" s="19">
        <v>130</v>
      </c>
      <c r="B50" s="20" t="s">
        <v>139</v>
      </c>
      <c r="C50" s="34">
        <v>2</v>
      </c>
      <c r="D50" s="49"/>
      <c r="E50" s="148"/>
      <c r="F50" s="149"/>
      <c r="G50" s="150"/>
      <c r="H50" s="149"/>
      <c r="I50" s="51">
        <f t="shared" si="0"/>
        <v>0</v>
      </c>
    </row>
    <row r="51" spans="1:9" ht="20.25" customHeight="1" x14ac:dyDescent="0.35">
      <c r="A51" s="19">
        <v>245</v>
      </c>
      <c r="B51" s="20" t="s">
        <v>178</v>
      </c>
      <c r="C51" s="34"/>
      <c r="D51" s="55"/>
      <c r="E51" s="148"/>
      <c r="F51" s="149"/>
      <c r="G51" s="44">
        <v>1</v>
      </c>
      <c r="H51" s="49"/>
      <c r="I51" s="51">
        <f t="shared" si="0"/>
        <v>0</v>
      </c>
    </row>
    <row r="52" spans="1:9" ht="20.25" customHeight="1" x14ac:dyDescent="0.35">
      <c r="A52" s="80">
        <v>297</v>
      </c>
      <c r="B52" s="81" t="s">
        <v>183</v>
      </c>
      <c r="C52" s="225"/>
      <c r="D52" s="149"/>
      <c r="E52" s="148"/>
      <c r="F52" s="149"/>
      <c r="G52" s="150"/>
      <c r="H52" s="149"/>
      <c r="I52" s="248"/>
    </row>
    <row r="53" spans="1:9" ht="20.25" customHeight="1" x14ac:dyDescent="0.35">
      <c r="A53" s="19">
        <v>133</v>
      </c>
      <c r="B53" s="20" t="s">
        <v>140</v>
      </c>
      <c r="C53" s="34">
        <v>1</v>
      </c>
      <c r="D53" s="49"/>
      <c r="E53" s="148"/>
      <c r="F53" s="149"/>
      <c r="G53" s="150"/>
      <c r="H53" s="149"/>
      <c r="I53" s="51">
        <f t="shared" si="0"/>
        <v>0</v>
      </c>
    </row>
    <row r="54" spans="1:9" ht="20.25" customHeight="1" x14ac:dyDescent="0.35">
      <c r="A54" s="19">
        <v>149</v>
      </c>
      <c r="B54" s="20" t="s">
        <v>49</v>
      </c>
      <c r="C54" s="34">
        <v>1</v>
      </c>
      <c r="D54" s="49"/>
      <c r="E54" s="148"/>
      <c r="F54" s="149"/>
      <c r="G54" s="150"/>
      <c r="H54" s="149"/>
      <c r="I54" s="51">
        <f t="shared" si="0"/>
        <v>0</v>
      </c>
    </row>
    <row r="55" spans="1:9" ht="20.25" customHeight="1" x14ac:dyDescent="0.35">
      <c r="A55" s="19">
        <v>150</v>
      </c>
      <c r="B55" s="20" t="s">
        <v>70</v>
      </c>
      <c r="C55" s="34">
        <v>1</v>
      </c>
      <c r="D55" s="49"/>
      <c r="E55" s="148"/>
      <c r="F55" s="149"/>
      <c r="G55" s="150"/>
      <c r="H55" s="149"/>
      <c r="I55" s="51">
        <f t="shared" si="0"/>
        <v>0</v>
      </c>
    </row>
    <row r="56" spans="1:9" ht="20.25" customHeight="1" x14ac:dyDescent="0.35">
      <c r="A56" s="19">
        <v>151</v>
      </c>
      <c r="B56" s="20" t="s">
        <v>50</v>
      </c>
      <c r="C56" s="34">
        <v>1</v>
      </c>
      <c r="D56" s="49"/>
      <c r="E56" s="148"/>
      <c r="F56" s="149"/>
      <c r="G56" s="150"/>
      <c r="H56" s="149"/>
      <c r="I56" s="51">
        <f t="shared" si="0"/>
        <v>0</v>
      </c>
    </row>
    <row r="57" spans="1:9" ht="20.25" customHeight="1" x14ac:dyDescent="0.35">
      <c r="A57" s="19">
        <v>152</v>
      </c>
      <c r="B57" s="20" t="s">
        <v>51</v>
      </c>
      <c r="C57" s="34">
        <v>1</v>
      </c>
      <c r="D57" s="49"/>
      <c r="E57" s="148"/>
      <c r="F57" s="149"/>
      <c r="G57" s="150"/>
      <c r="H57" s="149"/>
      <c r="I57" s="51">
        <f t="shared" si="0"/>
        <v>0</v>
      </c>
    </row>
    <row r="58" spans="1:9" ht="20.25" customHeight="1" x14ac:dyDescent="0.35">
      <c r="A58" s="19">
        <v>154</v>
      </c>
      <c r="B58" s="20" t="s">
        <v>52</v>
      </c>
      <c r="C58" s="34">
        <v>4</v>
      </c>
      <c r="D58" s="49"/>
      <c r="E58" s="148"/>
      <c r="F58" s="149"/>
      <c r="G58" s="44">
        <v>1</v>
      </c>
      <c r="H58" s="49"/>
      <c r="I58" s="51">
        <f t="shared" si="0"/>
        <v>0</v>
      </c>
    </row>
    <row r="59" spans="1:9" ht="20.25" customHeight="1" x14ac:dyDescent="0.35">
      <c r="A59" s="19">
        <v>142</v>
      </c>
      <c r="B59" s="20" t="s">
        <v>19</v>
      </c>
      <c r="C59" s="34">
        <v>1</v>
      </c>
      <c r="D59" s="49"/>
      <c r="E59" s="148"/>
      <c r="F59" s="149"/>
      <c r="G59" s="150"/>
      <c r="H59" s="149"/>
      <c r="I59" s="51">
        <f t="shared" si="0"/>
        <v>0</v>
      </c>
    </row>
    <row r="60" spans="1:9" ht="20.25" customHeight="1" x14ac:dyDescent="0.35">
      <c r="A60" s="19">
        <v>231</v>
      </c>
      <c r="B60" s="20" t="s">
        <v>20</v>
      </c>
      <c r="C60" s="34">
        <v>1</v>
      </c>
      <c r="D60" s="49"/>
      <c r="E60" s="148"/>
      <c r="F60" s="149"/>
      <c r="G60" s="150"/>
      <c r="H60" s="149"/>
      <c r="I60" s="51">
        <f t="shared" si="0"/>
        <v>0</v>
      </c>
    </row>
    <row r="61" spans="1:9" s="215" customFormat="1" ht="20.25" customHeight="1" x14ac:dyDescent="0.35">
      <c r="A61" s="118">
        <v>298</v>
      </c>
      <c r="B61" s="121" t="s">
        <v>175</v>
      </c>
      <c r="C61" s="216">
        <v>2</v>
      </c>
      <c r="D61" s="47"/>
      <c r="E61" s="42">
        <v>2</v>
      </c>
      <c r="F61" s="47"/>
      <c r="G61" s="217"/>
      <c r="H61" s="145"/>
      <c r="I61" s="51">
        <f t="shared" si="0"/>
        <v>0</v>
      </c>
    </row>
    <row r="62" spans="1:9" ht="20.25" customHeight="1" x14ac:dyDescent="0.35">
      <c r="A62" s="19">
        <v>144</v>
      </c>
      <c r="B62" s="20" t="s">
        <v>21</v>
      </c>
      <c r="C62" s="34">
        <v>1</v>
      </c>
      <c r="D62" s="49"/>
      <c r="E62" s="148"/>
      <c r="F62" s="149"/>
      <c r="G62" s="150"/>
      <c r="H62" s="149"/>
      <c r="I62" s="51">
        <f t="shared" si="0"/>
        <v>0</v>
      </c>
    </row>
    <row r="63" spans="1:9" ht="20.25" customHeight="1" x14ac:dyDescent="0.35">
      <c r="A63" s="19">
        <v>169</v>
      </c>
      <c r="B63" s="20" t="s">
        <v>22</v>
      </c>
      <c r="C63" s="34">
        <v>2</v>
      </c>
      <c r="D63" s="49"/>
      <c r="E63" s="148"/>
      <c r="F63" s="149"/>
      <c r="G63" s="150"/>
      <c r="H63" s="149"/>
      <c r="I63" s="51">
        <f t="shared" si="0"/>
        <v>0</v>
      </c>
    </row>
    <row r="64" spans="1:9" ht="20.25" customHeight="1" x14ac:dyDescent="0.35">
      <c r="A64" s="19">
        <v>163</v>
      </c>
      <c r="B64" s="20" t="s">
        <v>126</v>
      </c>
      <c r="C64" s="34">
        <v>2</v>
      </c>
      <c r="D64" s="49"/>
      <c r="E64" s="148"/>
      <c r="F64" s="149"/>
      <c r="G64" s="150"/>
      <c r="H64" s="149"/>
      <c r="I64" s="51">
        <f t="shared" si="0"/>
        <v>0</v>
      </c>
    </row>
    <row r="65" spans="1:9" ht="20.25" customHeight="1" x14ac:dyDescent="0.35">
      <c r="A65" s="19">
        <v>164</v>
      </c>
      <c r="B65" s="20" t="s">
        <v>24</v>
      </c>
      <c r="C65" s="34">
        <v>1</v>
      </c>
      <c r="D65" s="49"/>
      <c r="E65" s="148"/>
      <c r="F65" s="149"/>
      <c r="G65" s="150"/>
      <c r="H65" s="149"/>
      <c r="I65" s="51">
        <f t="shared" si="0"/>
        <v>0</v>
      </c>
    </row>
    <row r="66" spans="1:9" ht="20.25" customHeight="1" x14ac:dyDescent="0.35">
      <c r="A66" s="19">
        <v>165</v>
      </c>
      <c r="B66" s="20" t="s">
        <v>25</v>
      </c>
      <c r="C66" s="34">
        <v>1</v>
      </c>
      <c r="D66" s="49"/>
      <c r="E66" s="148"/>
      <c r="F66" s="149"/>
      <c r="G66" s="150"/>
      <c r="H66" s="149"/>
      <c r="I66" s="51">
        <f t="shared" si="0"/>
        <v>0</v>
      </c>
    </row>
    <row r="67" spans="1:9" ht="20.25" customHeight="1" x14ac:dyDescent="0.35">
      <c r="A67" s="19">
        <v>166</v>
      </c>
      <c r="B67" s="20" t="s">
        <v>26</v>
      </c>
      <c r="C67" s="34">
        <v>1</v>
      </c>
      <c r="D67" s="49"/>
      <c r="E67" s="148"/>
      <c r="F67" s="149"/>
      <c r="G67" s="150"/>
      <c r="H67" s="149"/>
      <c r="I67" s="51">
        <f t="shared" si="0"/>
        <v>0</v>
      </c>
    </row>
    <row r="68" spans="1:9" ht="20.25" customHeight="1" x14ac:dyDescent="0.35">
      <c r="A68" s="19">
        <v>167</v>
      </c>
      <c r="B68" s="20" t="s">
        <v>23</v>
      </c>
      <c r="C68" s="34">
        <v>2</v>
      </c>
      <c r="D68" s="49"/>
      <c r="E68" s="148"/>
      <c r="F68" s="149"/>
      <c r="G68" s="150"/>
      <c r="H68" s="149"/>
      <c r="I68" s="51">
        <f t="shared" si="0"/>
        <v>0</v>
      </c>
    </row>
    <row r="69" spans="1:9" ht="20.25" customHeight="1" x14ac:dyDescent="0.35">
      <c r="A69" s="19">
        <v>170</v>
      </c>
      <c r="B69" s="20" t="s">
        <v>27</v>
      </c>
      <c r="C69" s="34">
        <v>1</v>
      </c>
      <c r="D69" s="49"/>
      <c r="E69" s="148"/>
      <c r="F69" s="149"/>
      <c r="G69" s="150"/>
      <c r="H69" s="149"/>
      <c r="I69" s="51">
        <f t="shared" si="0"/>
        <v>0</v>
      </c>
    </row>
    <row r="70" spans="1:9" ht="20.25" customHeight="1" x14ac:dyDescent="0.35">
      <c r="A70" s="19">
        <v>293</v>
      </c>
      <c r="B70" s="20" t="s">
        <v>127</v>
      </c>
      <c r="C70" s="34">
        <v>1</v>
      </c>
      <c r="D70" s="49"/>
      <c r="E70" s="148"/>
      <c r="F70" s="149"/>
      <c r="G70" s="150"/>
      <c r="H70" s="149"/>
      <c r="I70" s="51">
        <f t="shared" si="0"/>
        <v>0</v>
      </c>
    </row>
    <row r="71" spans="1:9" ht="20.25" customHeight="1" x14ac:dyDescent="0.35">
      <c r="A71" s="19">
        <v>292</v>
      </c>
      <c r="B71" s="20" t="s">
        <v>72</v>
      </c>
      <c r="C71" s="34">
        <v>2</v>
      </c>
      <c r="D71" s="49"/>
      <c r="E71" s="148"/>
      <c r="F71" s="149"/>
      <c r="G71" s="150"/>
      <c r="H71" s="149"/>
      <c r="I71" s="51">
        <f t="shared" ref="I71:I92" si="1">SUM(D71+F71+H71)</f>
        <v>0</v>
      </c>
    </row>
    <row r="72" spans="1:9" ht="20.25" customHeight="1" x14ac:dyDescent="0.35">
      <c r="A72" s="19">
        <v>172</v>
      </c>
      <c r="B72" s="20" t="s">
        <v>53</v>
      </c>
      <c r="C72" s="34">
        <v>4</v>
      </c>
      <c r="D72" s="49"/>
      <c r="E72" s="148"/>
      <c r="F72" s="149"/>
      <c r="G72" s="44">
        <v>1</v>
      </c>
      <c r="H72" s="49"/>
      <c r="I72" s="51">
        <f t="shared" si="1"/>
        <v>0</v>
      </c>
    </row>
    <row r="73" spans="1:9" ht="20.25" customHeight="1" x14ac:dyDescent="0.35">
      <c r="A73" s="19">
        <v>195</v>
      </c>
      <c r="B73" s="20" t="s">
        <v>54</v>
      </c>
      <c r="C73" s="34">
        <v>2</v>
      </c>
      <c r="D73" s="49"/>
      <c r="E73" s="148"/>
      <c r="F73" s="149"/>
      <c r="G73" s="150"/>
      <c r="H73" s="149"/>
      <c r="I73" s="51">
        <f t="shared" si="1"/>
        <v>0</v>
      </c>
    </row>
    <row r="74" spans="1:9" ht="20.25" customHeight="1" x14ac:dyDescent="0.35">
      <c r="A74" s="19">
        <v>196</v>
      </c>
      <c r="B74" s="20" t="s">
        <v>55</v>
      </c>
      <c r="C74" s="34">
        <v>2</v>
      </c>
      <c r="D74" s="49"/>
      <c r="E74" s="148"/>
      <c r="F74" s="149"/>
      <c r="G74" s="150"/>
      <c r="H74" s="149"/>
      <c r="I74" s="51">
        <f t="shared" si="1"/>
        <v>0</v>
      </c>
    </row>
    <row r="75" spans="1:9" ht="20.25" customHeight="1" x14ac:dyDescent="0.35">
      <c r="A75" s="19">
        <v>183</v>
      </c>
      <c r="B75" s="20" t="s">
        <v>56</v>
      </c>
      <c r="C75" s="34">
        <v>2</v>
      </c>
      <c r="D75" s="49"/>
      <c r="E75" s="148"/>
      <c r="F75" s="149"/>
      <c r="G75" s="150"/>
      <c r="H75" s="149"/>
      <c r="I75" s="51">
        <f t="shared" si="1"/>
        <v>0</v>
      </c>
    </row>
    <row r="76" spans="1:9" ht="20.25" customHeight="1" x14ac:dyDescent="0.35">
      <c r="A76" s="19">
        <v>184</v>
      </c>
      <c r="B76" s="20" t="s">
        <v>57</v>
      </c>
      <c r="C76" s="34">
        <v>3</v>
      </c>
      <c r="D76" s="49"/>
      <c r="E76" s="148"/>
      <c r="F76" s="149"/>
      <c r="G76" s="150"/>
      <c r="H76" s="149"/>
      <c r="I76" s="51">
        <f t="shared" si="1"/>
        <v>0</v>
      </c>
    </row>
    <row r="77" spans="1:9" ht="20.25" customHeight="1" x14ac:dyDescent="0.35">
      <c r="A77" s="19">
        <v>185</v>
      </c>
      <c r="B77" s="20" t="s">
        <v>58</v>
      </c>
      <c r="C77" s="34">
        <v>5</v>
      </c>
      <c r="D77" s="49"/>
      <c r="E77" s="148"/>
      <c r="F77" s="149"/>
      <c r="G77" s="44">
        <v>1</v>
      </c>
      <c r="H77" s="49"/>
      <c r="I77" s="51">
        <f t="shared" si="1"/>
        <v>0</v>
      </c>
    </row>
    <row r="78" spans="1:9" ht="20.25" customHeight="1" x14ac:dyDescent="0.35">
      <c r="A78" s="19">
        <v>186</v>
      </c>
      <c r="B78" s="20" t="s">
        <v>59</v>
      </c>
      <c r="C78" s="34">
        <v>1</v>
      </c>
      <c r="D78" s="49"/>
      <c r="E78" s="148"/>
      <c r="F78" s="149"/>
      <c r="G78" s="150"/>
      <c r="H78" s="149"/>
      <c r="I78" s="51">
        <f t="shared" si="1"/>
        <v>0</v>
      </c>
    </row>
    <row r="79" spans="1:9" ht="20.25" customHeight="1" x14ac:dyDescent="0.35">
      <c r="A79" s="19">
        <v>187</v>
      </c>
      <c r="B79" s="20" t="s">
        <v>60</v>
      </c>
      <c r="C79" s="34">
        <v>2</v>
      </c>
      <c r="D79" s="49"/>
      <c r="E79" s="148"/>
      <c r="F79" s="149"/>
      <c r="G79" s="150"/>
      <c r="H79" s="149"/>
      <c r="I79" s="51">
        <f t="shared" si="1"/>
        <v>0</v>
      </c>
    </row>
    <row r="80" spans="1:9" ht="20.25" customHeight="1" x14ac:dyDescent="0.35">
      <c r="A80" s="19">
        <v>188</v>
      </c>
      <c r="B80" s="20" t="s">
        <v>61</v>
      </c>
      <c r="C80" s="34">
        <v>2</v>
      </c>
      <c r="D80" s="49"/>
      <c r="E80" s="148"/>
      <c r="F80" s="149"/>
      <c r="G80" s="150"/>
      <c r="H80" s="149"/>
      <c r="I80" s="51">
        <f t="shared" si="1"/>
        <v>0</v>
      </c>
    </row>
    <row r="81" spans="1:9" ht="20.25" customHeight="1" x14ac:dyDescent="0.35">
      <c r="A81" s="19">
        <v>189</v>
      </c>
      <c r="B81" s="20" t="s">
        <v>62</v>
      </c>
      <c r="C81" s="34">
        <v>1</v>
      </c>
      <c r="D81" s="49"/>
      <c r="E81" s="148"/>
      <c r="F81" s="149"/>
      <c r="G81" s="150"/>
      <c r="H81" s="149"/>
      <c r="I81" s="51">
        <f t="shared" si="1"/>
        <v>0</v>
      </c>
    </row>
    <row r="82" spans="1:9" ht="20.25" customHeight="1" x14ac:dyDescent="0.35">
      <c r="A82" s="19">
        <v>198</v>
      </c>
      <c r="B82" s="20" t="s">
        <v>63</v>
      </c>
      <c r="C82" s="34">
        <v>1</v>
      </c>
      <c r="D82" s="49"/>
      <c r="E82" s="148"/>
      <c r="F82" s="149"/>
      <c r="G82" s="44">
        <v>1</v>
      </c>
      <c r="H82" s="49"/>
      <c r="I82" s="51">
        <f t="shared" si="1"/>
        <v>0</v>
      </c>
    </row>
    <row r="83" spans="1:9" ht="20.25" customHeight="1" x14ac:dyDescent="0.35">
      <c r="A83" s="19">
        <v>199</v>
      </c>
      <c r="B83" s="20" t="s">
        <v>64</v>
      </c>
      <c r="C83" s="34">
        <v>1</v>
      </c>
      <c r="D83" s="49"/>
      <c r="E83" s="148"/>
      <c r="F83" s="149"/>
      <c r="G83" s="150"/>
      <c r="H83" s="149"/>
      <c r="I83" s="51">
        <f t="shared" si="1"/>
        <v>0</v>
      </c>
    </row>
    <row r="84" spans="1:9" ht="20.25" customHeight="1" x14ac:dyDescent="0.35">
      <c r="A84" s="19">
        <v>200</v>
      </c>
      <c r="B84" s="20" t="s">
        <v>65</v>
      </c>
      <c r="C84" s="34">
        <v>1</v>
      </c>
      <c r="D84" s="49"/>
      <c r="E84" s="148"/>
      <c r="F84" s="149"/>
      <c r="G84" s="150"/>
      <c r="H84" s="149"/>
      <c r="I84" s="51">
        <f t="shared" si="1"/>
        <v>0</v>
      </c>
    </row>
    <row r="85" spans="1:9" ht="20.25" customHeight="1" x14ac:dyDescent="0.35">
      <c r="A85" s="19">
        <v>279</v>
      </c>
      <c r="B85" s="20" t="s">
        <v>66</v>
      </c>
      <c r="C85" s="34">
        <v>1</v>
      </c>
      <c r="D85" s="49"/>
      <c r="E85" s="148"/>
      <c r="F85" s="149"/>
      <c r="G85" s="150"/>
      <c r="H85" s="149"/>
      <c r="I85" s="51">
        <f t="shared" si="1"/>
        <v>0</v>
      </c>
    </row>
    <row r="86" spans="1:9" ht="20.25" customHeight="1" x14ac:dyDescent="0.35">
      <c r="A86" s="19">
        <v>201</v>
      </c>
      <c r="B86" s="20" t="s">
        <v>67</v>
      </c>
      <c r="C86" s="34">
        <v>1</v>
      </c>
      <c r="D86" s="49"/>
      <c r="E86" s="148"/>
      <c r="F86" s="149"/>
      <c r="G86" s="150"/>
      <c r="H86" s="149"/>
      <c r="I86" s="51">
        <f t="shared" si="1"/>
        <v>0</v>
      </c>
    </row>
    <row r="87" spans="1:9" ht="20.25" customHeight="1" x14ac:dyDescent="0.35">
      <c r="A87" s="19">
        <v>216</v>
      </c>
      <c r="B87" s="20" t="s">
        <v>30</v>
      </c>
      <c r="C87" s="34">
        <v>3</v>
      </c>
      <c r="D87" s="49"/>
      <c r="E87" s="148"/>
      <c r="F87" s="149"/>
      <c r="G87" s="44">
        <v>1</v>
      </c>
      <c r="H87" s="49"/>
      <c r="I87" s="51">
        <f t="shared" si="1"/>
        <v>0</v>
      </c>
    </row>
    <row r="88" spans="1:9" ht="20.25" customHeight="1" x14ac:dyDescent="0.35">
      <c r="A88" s="19">
        <v>218</v>
      </c>
      <c r="B88" s="20" t="s">
        <v>28</v>
      </c>
      <c r="C88" s="34">
        <v>1</v>
      </c>
      <c r="D88" s="49"/>
      <c r="E88" s="148"/>
      <c r="F88" s="149"/>
      <c r="G88" s="150"/>
      <c r="H88" s="149"/>
      <c r="I88" s="51">
        <f t="shared" si="1"/>
        <v>0</v>
      </c>
    </row>
    <row r="89" spans="1:9" ht="20.25" customHeight="1" x14ac:dyDescent="0.35">
      <c r="A89" s="19">
        <v>219</v>
      </c>
      <c r="B89" s="20" t="s">
        <v>69</v>
      </c>
      <c r="C89" s="34">
        <v>4</v>
      </c>
      <c r="D89" s="49"/>
      <c r="E89" s="148"/>
      <c r="F89" s="149"/>
      <c r="G89" s="150"/>
      <c r="H89" s="149"/>
      <c r="I89" s="51">
        <f t="shared" si="1"/>
        <v>0</v>
      </c>
    </row>
    <row r="90" spans="1:9" ht="20.25" customHeight="1" x14ac:dyDescent="0.35">
      <c r="A90" s="19">
        <v>220</v>
      </c>
      <c r="B90" s="20" t="s">
        <v>29</v>
      </c>
      <c r="C90" s="34">
        <v>3</v>
      </c>
      <c r="D90" s="49"/>
      <c r="E90" s="148"/>
      <c r="F90" s="149"/>
      <c r="G90" s="150"/>
      <c r="H90" s="149"/>
      <c r="I90" s="51">
        <f t="shared" si="1"/>
        <v>0</v>
      </c>
    </row>
    <row r="91" spans="1:9" ht="20.25" customHeight="1" x14ac:dyDescent="0.35">
      <c r="A91" s="19">
        <v>280</v>
      </c>
      <c r="B91" s="20" t="s">
        <v>68</v>
      </c>
      <c r="C91" s="34">
        <v>1</v>
      </c>
      <c r="D91" s="49"/>
      <c r="E91" s="148"/>
      <c r="F91" s="149"/>
      <c r="G91" s="150"/>
      <c r="H91" s="149"/>
      <c r="I91" s="51">
        <f t="shared" si="1"/>
        <v>0</v>
      </c>
    </row>
    <row r="92" spans="1:9" ht="20.25" customHeight="1" thickBot="1" x14ac:dyDescent="0.4">
      <c r="A92" s="23">
        <v>214</v>
      </c>
      <c r="B92" s="24" t="s">
        <v>31</v>
      </c>
      <c r="C92" s="35">
        <v>1</v>
      </c>
      <c r="D92" s="54"/>
      <c r="E92" s="151"/>
      <c r="F92" s="152"/>
      <c r="G92" s="153"/>
      <c r="H92" s="152"/>
      <c r="I92" s="51">
        <f t="shared" si="1"/>
        <v>0</v>
      </c>
    </row>
    <row r="93" spans="1:9" ht="34.5" customHeight="1" thickBot="1" x14ac:dyDescent="0.4">
      <c r="A93" s="25" t="s">
        <v>98</v>
      </c>
      <c r="B93" s="26"/>
      <c r="C93" s="36">
        <f>SUM(C4:C92)</f>
        <v>165</v>
      </c>
      <c r="D93" s="50">
        <f>SUM(D4:D92)</f>
        <v>0</v>
      </c>
      <c r="E93" s="52">
        <f t="shared" ref="E93:G93" si="2">SUM(E4:E92)</f>
        <v>3</v>
      </c>
      <c r="F93" s="50">
        <f>SUM(F4:F92)</f>
        <v>0</v>
      </c>
      <c r="G93" s="10">
        <f t="shared" si="2"/>
        <v>13</v>
      </c>
      <c r="H93" s="50">
        <f>SUM(H4:H92)</f>
        <v>0</v>
      </c>
      <c r="I93" s="12">
        <f>SUM(I4:I92)</f>
        <v>0</v>
      </c>
    </row>
  </sheetData>
  <sheetProtection algorithmName="SHA-512" hashValue="bhOYMJS7iJ+A1cv/r+I9evSe4keo2gJM6j99VuYRvhcZ0yxrecbSpsDdS0gOh7nxqq3oh6d1BKIs4WUaf2KTTg==" saltValue="/WtlvJCRFRgTswvLZfCAtg==" spinCount="100000" sheet="1" selectLockedCells="1"/>
  <sortState xmlns:xlrd2="http://schemas.microsoft.com/office/spreadsheetml/2017/richdata2" ref="A4:W90">
    <sortCondition ref="B4:B90"/>
  </sortState>
  <pageMargins left="0.70866141732283472" right="0.70866141732283472" top="1.3779527559055118" bottom="0.39370078740157483" header="0.31496062992125984" footer="0.31496062992125984"/>
  <pageSetup paperSize="9" scale="85" orientation="landscape" r:id="rId1"/>
  <headerFooter>
    <oddHeader>&amp;L&amp;"Arial Narrow,Standard"Teil II - Angebotsschreiben
Hauswartleistungen der Wohnungsgesellschaft
der Stadt Finsterwalde mbH&amp;C&amp;"Arial Narrow,Fett"&amp;14Preisblätter
Los 2&amp;R&amp;G</oddHeader>
    <oddFooter>&amp;C&amp;"Arial Narrow,Standard"Seite: &amp;P von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A1:J93"/>
  <sheetViews>
    <sheetView topLeftCell="C1" workbookViewId="0">
      <pane ySplit="3" topLeftCell="A82" activePane="bottomLeft" state="frozen"/>
      <selection pane="bottomLeft" activeCell="H42" sqref="H42"/>
    </sheetView>
  </sheetViews>
  <sheetFormatPr baseColWidth="10" defaultRowHeight="14.5" x14ac:dyDescent="0.35"/>
  <cols>
    <col min="1" max="1" width="11" customWidth="1"/>
    <col min="2" max="2" width="36.81640625" customWidth="1"/>
    <col min="3" max="3" width="12.54296875" style="1" customWidth="1"/>
    <col min="4" max="6" width="14.1796875" style="13" customWidth="1"/>
    <col min="7" max="7" width="14.26953125" style="13" customWidth="1"/>
    <col min="8" max="10" width="14.1796875" style="13" customWidth="1"/>
  </cols>
  <sheetData>
    <row r="1" spans="1:10" ht="30.75" customHeight="1" thickBot="1" x14ac:dyDescent="0.4">
      <c r="A1" s="101"/>
      <c r="B1" s="97"/>
      <c r="C1" s="97" t="s">
        <v>89</v>
      </c>
      <c r="D1" s="102"/>
      <c r="E1" s="102"/>
      <c r="F1" s="102"/>
      <c r="G1" s="102"/>
      <c r="H1" s="102"/>
      <c r="I1" s="102"/>
      <c r="J1" s="103"/>
    </row>
    <row r="2" spans="1:10" ht="45" customHeight="1" thickBot="1" x14ac:dyDescent="0.4">
      <c r="A2" s="27" t="s">
        <v>0</v>
      </c>
      <c r="B2" s="28" t="s">
        <v>1</v>
      </c>
      <c r="C2" s="56" t="s">
        <v>73</v>
      </c>
      <c r="D2" s="62" t="s">
        <v>82</v>
      </c>
      <c r="E2" s="45"/>
      <c r="F2" s="63" t="s">
        <v>84</v>
      </c>
      <c r="G2" s="45"/>
      <c r="H2" s="62" t="s">
        <v>83</v>
      </c>
      <c r="I2" s="45"/>
      <c r="J2" s="64"/>
    </row>
    <row r="3" spans="1:10" ht="45" customHeight="1" thickBot="1" x14ac:dyDescent="0.4">
      <c r="A3" s="30"/>
      <c r="B3" s="31"/>
      <c r="C3" s="57"/>
      <c r="D3" s="46" t="s">
        <v>103</v>
      </c>
      <c r="E3" s="46" t="s">
        <v>149</v>
      </c>
      <c r="F3" s="65" t="s">
        <v>148</v>
      </c>
      <c r="G3" s="46" t="s">
        <v>149</v>
      </c>
      <c r="H3" s="65" t="s">
        <v>103</v>
      </c>
      <c r="I3" s="46" t="s">
        <v>149</v>
      </c>
      <c r="J3" s="104" t="s">
        <v>150</v>
      </c>
    </row>
    <row r="4" spans="1:10" ht="20.25" customHeight="1" thickBot="1" x14ac:dyDescent="0.4">
      <c r="A4" s="19">
        <v>20</v>
      </c>
      <c r="B4" s="20" t="s">
        <v>32</v>
      </c>
      <c r="C4" s="58">
        <f>545-30</f>
        <v>515</v>
      </c>
      <c r="D4" s="70"/>
      <c r="E4" s="48">
        <f>D4*3</f>
        <v>0</v>
      </c>
      <c r="F4" s="70"/>
      <c r="G4" s="48">
        <f>F4*2</f>
        <v>0</v>
      </c>
      <c r="H4" s="74"/>
      <c r="I4" s="48">
        <f>H4*2</f>
        <v>0</v>
      </c>
      <c r="J4" s="105">
        <f>SUM(E4+G4+I4)</f>
        <v>0</v>
      </c>
    </row>
    <row r="5" spans="1:10" ht="20.25" customHeight="1" thickBot="1" x14ac:dyDescent="0.4">
      <c r="A5" s="80">
        <v>289</v>
      </c>
      <c r="B5" s="81" t="s">
        <v>3</v>
      </c>
      <c r="C5" s="58">
        <v>0</v>
      </c>
      <c r="D5" s="226"/>
      <c r="E5" s="145"/>
      <c r="F5" s="226"/>
      <c r="G5" s="145"/>
      <c r="H5" s="227"/>
      <c r="I5" s="145"/>
      <c r="J5" s="228"/>
    </row>
    <row r="6" spans="1:10" ht="20.25" customHeight="1" thickBot="1" x14ac:dyDescent="0.4">
      <c r="A6" s="21">
        <v>1</v>
      </c>
      <c r="B6" s="20" t="s">
        <v>2</v>
      </c>
      <c r="C6" s="58">
        <v>0</v>
      </c>
      <c r="D6" s="69"/>
      <c r="E6" s="73"/>
      <c r="F6" s="70"/>
      <c r="G6" s="48">
        <f t="shared" ref="G6:G79" si="0">F6*2</f>
        <v>0</v>
      </c>
      <c r="H6" s="74"/>
      <c r="I6" s="48">
        <f t="shared" ref="I6:I79" si="1">H6*2</f>
        <v>0</v>
      </c>
      <c r="J6" s="105">
        <f t="shared" ref="J6:J79" si="2">SUM(E6+G6+I6)</f>
        <v>0</v>
      </c>
    </row>
    <row r="7" spans="1:10" ht="20.25" customHeight="1" thickBot="1" x14ac:dyDescent="0.4">
      <c r="A7" s="19">
        <v>291</v>
      </c>
      <c r="B7" s="20" t="s">
        <v>71</v>
      </c>
      <c r="C7" s="58">
        <v>205.7</v>
      </c>
      <c r="D7" s="70"/>
      <c r="E7" s="48">
        <f t="shared" ref="E7:E79" si="3">D7*3</f>
        <v>0</v>
      </c>
      <c r="F7" s="70"/>
      <c r="G7" s="48">
        <f t="shared" si="0"/>
        <v>0</v>
      </c>
      <c r="H7" s="74"/>
      <c r="I7" s="48">
        <f t="shared" si="1"/>
        <v>0</v>
      </c>
      <c r="J7" s="105">
        <f t="shared" si="2"/>
        <v>0</v>
      </c>
    </row>
    <row r="8" spans="1:10" ht="20.25" customHeight="1" thickBot="1" x14ac:dyDescent="0.4">
      <c r="A8" s="19">
        <v>8</v>
      </c>
      <c r="B8" s="20" t="s">
        <v>124</v>
      </c>
      <c r="C8" s="58">
        <v>80</v>
      </c>
      <c r="D8" s="70"/>
      <c r="E8" s="48">
        <f t="shared" si="3"/>
        <v>0</v>
      </c>
      <c r="F8" s="70"/>
      <c r="G8" s="48">
        <f t="shared" si="0"/>
        <v>0</v>
      </c>
      <c r="H8" s="74"/>
      <c r="I8" s="48">
        <f t="shared" si="1"/>
        <v>0</v>
      </c>
      <c r="J8" s="105">
        <f t="shared" si="2"/>
        <v>0</v>
      </c>
    </row>
    <row r="9" spans="1:10" ht="20.25" customHeight="1" thickBot="1" x14ac:dyDescent="0.4">
      <c r="A9" s="19">
        <v>9</v>
      </c>
      <c r="B9" s="20" t="s">
        <v>125</v>
      </c>
      <c r="C9" s="58">
        <v>64</v>
      </c>
      <c r="D9" s="70"/>
      <c r="E9" s="48">
        <f t="shared" si="3"/>
        <v>0</v>
      </c>
      <c r="F9" s="70"/>
      <c r="G9" s="48">
        <f t="shared" si="0"/>
        <v>0</v>
      </c>
      <c r="H9" s="74"/>
      <c r="I9" s="48">
        <f t="shared" si="1"/>
        <v>0</v>
      </c>
      <c r="J9" s="105">
        <f t="shared" si="2"/>
        <v>0</v>
      </c>
    </row>
    <row r="10" spans="1:10" ht="20.25" customHeight="1" thickBot="1" x14ac:dyDescent="0.4">
      <c r="A10" s="19">
        <v>10</v>
      </c>
      <c r="B10" s="20" t="s">
        <v>35</v>
      </c>
      <c r="C10" s="58">
        <v>2140</v>
      </c>
      <c r="D10" s="70"/>
      <c r="E10" s="48">
        <f t="shared" si="3"/>
        <v>0</v>
      </c>
      <c r="F10" s="70"/>
      <c r="G10" s="48">
        <f t="shared" si="0"/>
        <v>0</v>
      </c>
      <c r="H10" s="74"/>
      <c r="I10" s="48">
        <f t="shared" si="1"/>
        <v>0</v>
      </c>
      <c r="J10" s="105">
        <f t="shared" si="2"/>
        <v>0</v>
      </c>
    </row>
    <row r="11" spans="1:10" ht="20.25" customHeight="1" thickBot="1" x14ac:dyDescent="0.4">
      <c r="A11" s="19">
        <v>11</v>
      </c>
      <c r="B11" s="20" t="s">
        <v>33</v>
      </c>
      <c r="C11" s="58">
        <v>920</v>
      </c>
      <c r="D11" s="70"/>
      <c r="E11" s="48">
        <f t="shared" si="3"/>
        <v>0</v>
      </c>
      <c r="F11" s="70"/>
      <c r="G11" s="48">
        <f t="shared" si="0"/>
        <v>0</v>
      </c>
      <c r="H11" s="74"/>
      <c r="I11" s="48">
        <f t="shared" si="1"/>
        <v>0</v>
      </c>
      <c r="J11" s="105">
        <f t="shared" si="2"/>
        <v>0</v>
      </c>
    </row>
    <row r="12" spans="1:10" ht="20.25" customHeight="1" thickBot="1" x14ac:dyDescent="0.4">
      <c r="A12" s="19">
        <v>12</v>
      </c>
      <c r="B12" s="20" t="s">
        <v>34</v>
      </c>
      <c r="C12" s="58">
        <v>1010</v>
      </c>
      <c r="D12" s="70"/>
      <c r="E12" s="48">
        <f t="shared" si="3"/>
        <v>0</v>
      </c>
      <c r="F12" s="70"/>
      <c r="G12" s="48">
        <f t="shared" si="0"/>
        <v>0</v>
      </c>
      <c r="H12" s="74"/>
      <c r="I12" s="48">
        <f t="shared" si="1"/>
        <v>0</v>
      </c>
      <c r="J12" s="105">
        <f t="shared" si="2"/>
        <v>0</v>
      </c>
    </row>
    <row r="13" spans="1:10" ht="20.25" customHeight="1" thickBot="1" x14ac:dyDescent="0.4">
      <c r="A13" s="19">
        <v>13</v>
      </c>
      <c r="B13" s="20" t="s">
        <v>38</v>
      </c>
      <c r="C13" s="58">
        <v>152.6</v>
      </c>
      <c r="D13" s="70"/>
      <c r="E13" s="48">
        <f t="shared" si="3"/>
        <v>0</v>
      </c>
      <c r="F13" s="70"/>
      <c r="G13" s="48">
        <f t="shared" si="0"/>
        <v>0</v>
      </c>
      <c r="H13" s="74"/>
      <c r="I13" s="48">
        <f t="shared" si="1"/>
        <v>0</v>
      </c>
      <c r="J13" s="105">
        <f t="shared" si="2"/>
        <v>0</v>
      </c>
    </row>
    <row r="14" spans="1:10" ht="20.25" customHeight="1" thickBot="1" x14ac:dyDescent="0.4">
      <c r="A14" s="19">
        <v>15</v>
      </c>
      <c r="B14" s="20" t="s">
        <v>122</v>
      </c>
      <c r="C14" s="58">
        <v>88.6</v>
      </c>
      <c r="D14" s="70"/>
      <c r="E14" s="48">
        <f t="shared" si="3"/>
        <v>0</v>
      </c>
      <c r="F14" s="70"/>
      <c r="G14" s="48">
        <f t="shared" si="0"/>
        <v>0</v>
      </c>
      <c r="H14" s="74"/>
      <c r="I14" s="48">
        <f t="shared" si="1"/>
        <v>0</v>
      </c>
      <c r="J14" s="105">
        <f t="shared" si="2"/>
        <v>0</v>
      </c>
    </row>
    <row r="15" spans="1:10" ht="20.25" customHeight="1" thickBot="1" x14ac:dyDescent="0.4">
      <c r="A15" s="19">
        <v>16</v>
      </c>
      <c r="B15" s="20" t="s">
        <v>130</v>
      </c>
      <c r="C15" s="58">
        <v>215.82</v>
      </c>
      <c r="D15" s="70"/>
      <c r="E15" s="48">
        <f t="shared" si="3"/>
        <v>0</v>
      </c>
      <c r="F15" s="70"/>
      <c r="G15" s="48">
        <f t="shared" si="0"/>
        <v>0</v>
      </c>
      <c r="H15" s="74"/>
      <c r="I15" s="48">
        <f t="shared" si="1"/>
        <v>0</v>
      </c>
      <c r="J15" s="105">
        <f t="shared" si="2"/>
        <v>0</v>
      </c>
    </row>
    <row r="16" spans="1:10" ht="20.25" customHeight="1" thickBot="1" x14ac:dyDescent="0.4">
      <c r="A16" s="19">
        <v>17</v>
      </c>
      <c r="B16" s="20" t="s">
        <v>37</v>
      </c>
      <c r="C16" s="58">
        <v>167.86</v>
      </c>
      <c r="D16" s="70"/>
      <c r="E16" s="48">
        <f t="shared" si="3"/>
        <v>0</v>
      </c>
      <c r="F16" s="70"/>
      <c r="G16" s="48">
        <f t="shared" si="0"/>
        <v>0</v>
      </c>
      <c r="H16" s="74"/>
      <c r="I16" s="48">
        <f t="shared" si="1"/>
        <v>0</v>
      </c>
      <c r="J16" s="105">
        <f t="shared" si="2"/>
        <v>0</v>
      </c>
    </row>
    <row r="17" spans="1:10" ht="20.25" customHeight="1" thickBot="1" x14ac:dyDescent="0.4">
      <c r="A17" s="19">
        <v>19</v>
      </c>
      <c r="B17" s="20" t="s">
        <v>36</v>
      </c>
      <c r="C17" s="58">
        <v>280</v>
      </c>
      <c r="D17" s="70"/>
      <c r="E17" s="48">
        <f t="shared" si="3"/>
        <v>0</v>
      </c>
      <c r="F17" s="70"/>
      <c r="G17" s="48">
        <f t="shared" si="0"/>
        <v>0</v>
      </c>
      <c r="H17" s="74"/>
      <c r="I17" s="48">
        <f t="shared" si="1"/>
        <v>0</v>
      </c>
      <c r="J17" s="105">
        <f t="shared" si="2"/>
        <v>0</v>
      </c>
    </row>
    <row r="18" spans="1:10" ht="20.25" customHeight="1" thickBot="1" x14ac:dyDescent="0.4">
      <c r="A18" s="19">
        <v>222</v>
      </c>
      <c r="B18" s="20" t="s">
        <v>4</v>
      </c>
      <c r="C18" s="58">
        <v>617</v>
      </c>
      <c r="D18" s="70"/>
      <c r="E18" s="48">
        <f t="shared" si="3"/>
        <v>0</v>
      </c>
      <c r="F18" s="70"/>
      <c r="G18" s="48">
        <f t="shared" si="0"/>
        <v>0</v>
      </c>
      <c r="H18" s="74"/>
      <c r="I18" s="48">
        <f t="shared" si="1"/>
        <v>0</v>
      </c>
      <c r="J18" s="105">
        <f t="shared" si="2"/>
        <v>0</v>
      </c>
    </row>
    <row r="19" spans="1:10" ht="20.25" customHeight="1" thickBot="1" x14ac:dyDescent="0.4">
      <c r="A19" s="19">
        <v>5</v>
      </c>
      <c r="B19" s="20" t="s">
        <v>5</v>
      </c>
      <c r="C19" s="58">
        <v>170</v>
      </c>
      <c r="D19" s="70"/>
      <c r="E19" s="48">
        <f t="shared" si="3"/>
        <v>0</v>
      </c>
      <c r="F19" s="70"/>
      <c r="G19" s="48">
        <f t="shared" si="0"/>
        <v>0</v>
      </c>
      <c r="H19" s="74"/>
      <c r="I19" s="48">
        <f t="shared" si="1"/>
        <v>0</v>
      </c>
      <c r="J19" s="105">
        <f t="shared" si="2"/>
        <v>0</v>
      </c>
    </row>
    <row r="20" spans="1:10" ht="20.25" customHeight="1" thickBot="1" x14ac:dyDescent="0.4">
      <c r="A20" s="80">
        <v>40</v>
      </c>
      <c r="B20" s="81" t="s">
        <v>8</v>
      </c>
      <c r="C20" s="58">
        <v>0</v>
      </c>
      <c r="D20" s="226"/>
      <c r="E20" s="145"/>
      <c r="F20" s="226"/>
      <c r="G20" s="145"/>
      <c r="H20" s="227"/>
      <c r="I20" s="145"/>
      <c r="J20" s="228"/>
    </row>
    <row r="21" spans="1:10" ht="20.25" customHeight="1" thickBot="1" x14ac:dyDescent="0.4">
      <c r="A21" s="19">
        <v>41</v>
      </c>
      <c r="B21" s="20" t="s">
        <v>6</v>
      </c>
      <c r="C21" s="58">
        <v>253.46</v>
      </c>
      <c r="D21" s="70"/>
      <c r="E21" s="48">
        <f t="shared" si="3"/>
        <v>0</v>
      </c>
      <c r="F21" s="70"/>
      <c r="G21" s="48">
        <f t="shared" si="0"/>
        <v>0</v>
      </c>
      <c r="H21" s="74"/>
      <c r="I21" s="48">
        <f t="shared" si="1"/>
        <v>0</v>
      </c>
      <c r="J21" s="105">
        <f t="shared" si="2"/>
        <v>0</v>
      </c>
    </row>
    <row r="22" spans="1:10" ht="20.25" customHeight="1" thickBot="1" x14ac:dyDescent="0.4">
      <c r="A22" s="19">
        <v>42</v>
      </c>
      <c r="B22" s="20" t="s">
        <v>7</v>
      </c>
      <c r="C22" s="58">
        <v>0</v>
      </c>
      <c r="D22" s="69"/>
      <c r="E22" s="73"/>
      <c r="F22" s="70"/>
      <c r="G22" s="48">
        <f t="shared" si="0"/>
        <v>0</v>
      </c>
      <c r="H22" s="74"/>
      <c r="I22" s="48">
        <f t="shared" si="1"/>
        <v>0</v>
      </c>
      <c r="J22" s="105">
        <f t="shared" si="2"/>
        <v>0</v>
      </c>
    </row>
    <row r="23" spans="1:10" ht="20.25" customHeight="1" thickBot="1" x14ac:dyDescent="0.4">
      <c r="A23" s="19">
        <v>53</v>
      </c>
      <c r="B23" s="20" t="s">
        <v>9</v>
      </c>
      <c r="C23" s="58">
        <v>40</v>
      </c>
      <c r="D23" s="70"/>
      <c r="E23" s="48">
        <f t="shared" si="3"/>
        <v>0</v>
      </c>
      <c r="F23" s="70"/>
      <c r="G23" s="48">
        <f t="shared" si="0"/>
        <v>0</v>
      </c>
      <c r="H23" s="74"/>
      <c r="I23" s="48">
        <f t="shared" si="1"/>
        <v>0</v>
      </c>
      <c r="J23" s="105">
        <f t="shared" si="2"/>
        <v>0</v>
      </c>
    </row>
    <row r="24" spans="1:10" ht="20.25" customHeight="1" thickBot="1" x14ac:dyDescent="0.4">
      <c r="A24" s="19">
        <v>56</v>
      </c>
      <c r="B24" s="20" t="s">
        <v>10</v>
      </c>
      <c r="C24" s="58">
        <v>118.56</v>
      </c>
      <c r="D24" s="70"/>
      <c r="E24" s="48">
        <f t="shared" si="3"/>
        <v>0</v>
      </c>
      <c r="F24" s="70"/>
      <c r="G24" s="48">
        <f t="shared" si="0"/>
        <v>0</v>
      </c>
      <c r="H24" s="74"/>
      <c r="I24" s="48">
        <f t="shared" si="1"/>
        <v>0</v>
      </c>
      <c r="J24" s="105">
        <f t="shared" si="2"/>
        <v>0</v>
      </c>
    </row>
    <row r="25" spans="1:10" s="215" customFormat="1" ht="20.25" customHeight="1" thickBot="1" x14ac:dyDescent="0.4">
      <c r="A25" s="19">
        <v>54</v>
      </c>
      <c r="B25" s="20" t="s">
        <v>11</v>
      </c>
      <c r="C25" s="58">
        <v>0</v>
      </c>
      <c r="D25" s="229"/>
      <c r="E25" s="48">
        <f t="shared" si="3"/>
        <v>0</v>
      </c>
      <c r="F25" s="70"/>
      <c r="G25" s="48">
        <f t="shared" si="0"/>
        <v>0</v>
      </c>
      <c r="H25" s="74"/>
      <c r="I25" s="48">
        <f t="shared" si="1"/>
        <v>0</v>
      </c>
      <c r="J25" s="105">
        <f t="shared" si="2"/>
        <v>0</v>
      </c>
    </row>
    <row r="26" spans="1:10" ht="20.25" customHeight="1" thickBot="1" x14ac:dyDescent="0.4">
      <c r="A26" s="19">
        <v>55</v>
      </c>
      <c r="B26" s="20" t="s">
        <v>12</v>
      </c>
      <c r="C26" s="58">
        <v>161.44</v>
      </c>
      <c r="D26" s="70"/>
      <c r="E26" s="48">
        <f t="shared" si="3"/>
        <v>0</v>
      </c>
      <c r="F26" s="70"/>
      <c r="G26" s="48">
        <f t="shared" si="0"/>
        <v>0</v>
      </c>
      <c r="H26" s="74"/>
      <c r="I26" s="48">
        <f t="shared" si="1"/>
        <v>0</v>
      </c>
      <c r="J26" s="105">
        <f t="shared" si="2"/>
        <v>0</v>
      </c>
    </row>
    <row r="27" spans="1:10" ht="20.25" customHeight="1" thickBot="1" x14ac:dyDescent="0.4">
      <c r="A27" s="19">
        <v>59</v>
      </c>
      <c r="B27" s="20" t="s">
        <v>13</v>
      </c>
      <c r="C27" s="58">
        <v>295</v>
      </c>
      <c r="D27" s="70"/>
      <c r="E27" s="48">
        <f t="shared" si="3"/>
        <v>0</v>
      </c>
      <c r="F27" s="70"/>
      <c r="G27" s="48">
        <f t="shared" si="0"/>
        <v>0</v>
      </c>
      <c r="H27" s="74"/>
      <c r="I27" s="48">
        <f t="shared" si="1"/>
        <v>0</v>
      </c>
      <c r="J27" s="105">
        <f t="shared" si="2"/>
        <v>0</v>
      </c>
    </row>
    <row r="28" spans="1:10" ht="20.25" customHeight="1" thickBot="1" x14ac:dyDescent="0.4">
      <c r="A28" s="19">
        <v>80</v>
      </c>
      <c r="B28" s="20" t="s">
        <v>16</v>
      </c>
      <c r="C28" s="58">
        <v>0</v>
      </c>
      <c r="D28" s="69"/>
      <c r="E28" s="73"/>
      <c r="F28" s="70"/>
      <c r="G28" s="48">
        <f t="shared" si="0"/>
        <v>0</v>
      </c>
      <c r="H28" s="74"/>
      <c r="I28" s="48">
        <f t="shared" si="1"/>
        <v>0</v>
      </c>
      <c r="J28" s="105">
        <f t="shared" si="2"/>
        <v>0</v>
      </c>
    </row>
    <row r="29" spans="1:10" ht="20.25" customHeight="1" thickBot="1" x14ac:dyDescent="0.4">
      <c r="A29" s="19">
        <v>81</v>
      </c>
      <c r="B29" s="20" t="s">
        <v>14</v>
      </c>
      <c r="C29" s="58">
        <v>82.09</v>
      </c>
      <c r="D29" s="70"/>
      <c r="E29" s="48">
        <f t="shared" si="3"/>
        <v>0</v>
      </c>
      <c r="F29" s="70"/>
      <c r="G29" s="48">
        <f t="shared" si="0"/>
        <v>0</v>
      </c>
      <c r="H29" s="74"/>
      <c r="I29" s="48">
        <f t="shared" si="1"/>
        <v>0</v>
      </c>
      <c r="J29" s="105">
        <f t="shared" si="2"/>
        <v>0</v>
      </c>
    </row>
    <row r="30" spans="1:10" ht="20.25" customHeight="1" thickBot="1" x14ac:dyDescent="0.4">
      <c r="A30" s="19">
        <v>82</v>
      </c>
      <c r="B30" s="20" t="s">
        <v>15</v>
      </c>
      <c r="C30" s="58">
        <v>76.349999999999994</v>
      </c>
      <c r="D30" s="70"/>
      <c r="E30" s="48">
        <f t="shared" si="3"/>
        <v>0</v>
      </c>
      <c r="F30" s="70"/>
      <c r="G30" s="48">
        <f t="shared" si="0"/>
        <v>0</v>
      </c>
      <c r="H30" s="74"/>
      <c r="I30" s="48">
        <f t="shared" si="1"/>
        <v>0</v>
      </c>
      <c r="J30" s="105">
        <f t="shared" si="2"/>
        <v>0</v>
      </c>
    </row>
    <row r="31" spans="1:10" ht="20.25" customHeight="1" thickBot="1" x14ac:dyDescent="0.4">
      <c r="A31" s="19">
        <v>83</v>
      </c>
      <c r="B31" s="20" t="s">
        <v>121</v>
      </c>
      <c r="C31" s="58">
        <v>384.85</v>
      </c>
      <c r="D31" s="70"/>
      <c r="E31" s="48">
        <f t="shared" si="3"/>
        <v>0</v>
      </c>
      <c r="F31" s="70"/>
      <c r="G31" s="48">
        <f t="shared" si="0"/>
        <v>0</v>
      </c>
      <c r="H31" s="74"/>
      <c r="I31" s="48">
        <f t="shared" si="1"/>
        <v>0</v>
      </c>
      <c r="J31" s="105">
        <f t="shared" si="2"/>
        <v>0</v>
      </c>
    </row>
    <row r="32" spans="1:10" ht="20.25" customHeight="1" thickBot="1" x14ac:dyDescent="0.4">
      <c r="A32" s="19">
        <v>84</v>
      </c>
      <c r="B32" s="20" t="s">
        <v>39</v>
      </c>
      <c r="C32" s="58">
        <v>997.14</v>
      </c>
      <c r="D32" s="70"/>
      <c r="E32" s="48">
        <f t="shared" si="3"/>
        <v>0</v>
      </c>
      <c r="F32" s="70"/>
      <c r="G32" s="48">
        <f t="shared" si="0"/>
        <v>0</v>
      </c>
      <c r="H32" s="74"/>
      <c r="I32" s="48">
        <f t="shared" si="1"/>
        <v>0</v>
      </c>
      <c r="J32" s="105">
        <f t="shared" si="2"/>
        <v>0</v>
      </c>
    </row>
    <row r="33" spans="1:10" ht="20.25" customHeight="1" thickBot="1" x14ac:dyDescent="0.4">
      <c r="A33" s="19">
        <v>85</v>
      </c>
      <c r="B33" s="20" t="s">
        <v>120</v>
      </c>
      <c r="C33" s="58">
        <v>378.64</v>
      </c>
      <c r="D33" s="70"/>
      <c r="E33" s="48">
        <f t="shared" si="3"/>
        <v>0</v>
      </c>
      <c r="F33" s="70"/>
      <c r="G33" s="48">
        <f t="shared" si="0"/>
        <v>0</v>
      </c>
      <c r="H33" s="74"/>
      <c r="I33" s="48">
        <f t="shared" si="1"/>
        <v>0</v>
      </c>
      <c r="J33" s="105">
        <f t="shared" si="2"/>
        <v>0</v>
      </c>
    </row>
    <row r="34" spans="1:10" ht="20.25" customHeight="1" thickBot="1" x14ac:dyDescent="0.4">
      <c r="A34" s="19">
        <v>223</v>
      </c>
      <c r="B34" s="20" t="s">
        <v>41</v>
      </c>
      <c r="C34" s="58">
        <v>613</v>
      </c>
      <c r="D34" s="70"/>
      <c r="E34" s="48">
        <f t="shared" si="3"/>
        <v>0</v>
      </c>
      <c r="F34" s="70"/>
      <c r="G34" s="48">
        <f t="shared" si="0"/>
        <v>0</v>
      </c>
      <c r="H34" s="74"/>
      <c r="I34" s="48">
        <f t="shared" si="1"/>
        <v>0</v>
      </c>
      <c r="J34" s="105">
        <f t="shared" si="2"/>
        <v>0</v>
      </c>
    </row>
    <row r="35" spans="1:10" ht="20.25" customHeight="1" thickBot="1" x14ac:dyDescent="0.4">
      <c r="A35" s="19">
        <v>87</v>
      </c>
      <c r="B35" s="20" t="s">
        <v>40</v>
      </c>
      <c r="C35" s="58">
        <v>457</v>
      </c>
      <c r="D35" s="70"/>
      <c r="E35" s="48">
        <f t="shared" si="3"/>
        <v>0</v>
      </c>
      <c r="F35" s="70"/>
      <c r="G35" s="48">
        <f t="shared" si="0"/>
        <v>0</v>
      </c>
      <c r="H35" s="74"/>
      <c r="I35" s="48">
        <f t="shared" si="1"/>
        <v>0</v>
      </c>
      <c r="J35" s="105">
        <f t="shared" si="2"/>
        <v>0</v>
      </c>
    </row>
    <row r="36" spans="1:10" ht="20.25" customHeight="1" thickBot="1" x14ac:dyDescent="0.4">
      <c r="A36" s="19">
        <v>88</v>
      </c>
      <c r="B36" s="20" t="s">
        <v>42</v>
      </c>
      <c r="C36" s="58">
        <v>367.5</v>
      </c>
      <c r="D36" s="70"/>
      <c r="E36" s="48">
        <f t="shared" si="3"/>
        <v>0</v>
      </c>
      <c r="F36" s="70"/>
      <c r="G36" s="48">
        <f t="shared" si="0"/>
        <v>0</v>
      </c>
      <c r="H36" s="74"/>
      <c r="I36" s="48">
        <f t="shared" si="1"/>
        <v>0</v>
      </c>
      <c r="J36" s="105">
        <f t="shared" si="2"/>
        <v>0</v>
      </c>
    </row>
    <row r="37" spans="1:10" ht="20.25" customHeight="1" thickBot="1" x14ac:dyDescent="0.4">
      <c r="A37" s="19">
        <v>104</v>
      </c>
      <c r="B37" s="20" t="s">
        <v>112</v>
      </c>
      <c r="C37" s="58">
        <f>570+10</f>
        <v>580</v>
      </c>
      <c r="D37" s="70"/>
      <c r="E37" s="48">
        <f t="shared" si="3"/>
        <v>0</v>
      </c>
      <c r="F37" s="70"/>
      <c r="G37" s="48">
        <f t="shared" si="0"/>
        <v>0</v>
      </c>
      <c r="H37" s="74"/>
      <c r="I37" s="48">
        <f t="shared" si="1"/>
        <v>0</v>
      </c>
      <c r="J37" s="105">
        <f t="shared" si="2"/>
        <v>0</v>
      </c>
    </row>
    <row r="38" spans="1:10" ht="20.25" customHeight="1" thickBot="1" x14ac:dyDescent="0.4">
      <c r="A38" s="19">
        <v>91</v>
      </c>
      <c r="B38" s="20" t="s">
        <v>43</v>
      </c>
      <c r="C38" s="58">
        <v>403.42</v>
      </c>
      <c r="D38" s="70"/>
      <c r="E38" s="48">
        <f t="shared" si="3"/>
        <v>0</v>
      </c>
      <c r="F38" s="70"/>
      <c r="G38" s="48">
        <f t="shared" si="0"/>
        <v>0</v>
      </c>
      <c r="H38" s="74"/>
      <c r="I38" s="48">
        <f t="shared" si="1"/>
        <v>0</v>
      </c>
      <c r="J38" s="105">
        <f t="shared" si="2"/>
        <v>0</v>
      </c>
    </row>
    <row r="39" spans="1:10" ht="20.25" customHeight="1" thickBot="1" x14ac:dyDescent="0.4">
      <c r="A39" s="19">
        <v>92</v>
      </c>
      <c r="B39" s="20" t="s">
        <v>44</v>
      </c>
      <c r="C39" s="58">
        <v>461</v>
      </c>
      <c r="D39" s="70"/>
      <c r="E39" s="48">
        <f t="shared" si="3"/>
        <v>0</v>
      </c>
      <c r="F39" s="70"/>
      <c r="G39" s="48">
        <f t="shared" si="0"/>
        <v>0</v>
      </c>
      <c r="H39" s="74"/>
      <c r="I39" s="48">
        <f t="shared" si="1"/>
        <v>0</v>
      </c>
      <c r="J39" s="105">
        <f t="shared" si="2"/>
        <v>0</v>
      </c>
    </row>
    <row r="40" spans="1:10" ht="20.25" customHeight="1" thickBot="1" x14ac:dyDescent="0.4">
      <c r="A40" s="19">
        <v>93</v>
      </c>
      <c r="B40" s="20" t="s">
        <v>45</v>
      </c>
      <c r="C40" s="58">
        <v>421.76</v>
      </c>
      <c r="D40" s="70"/>
      <c r="E40" s="48">
        <f t="shared" si="3"/>
        <v>0</v>
      </c>
      <c r="F40" s="70"/>
      <c r="G40" s="48">
        <f t="shared" si="0"/>
        <v>0</v>
      </c>
      <c r="H40" s="74"/>
      <c r="I40" s="48">
        <f t="shared" si="1"/>
        <v>0</v>
      </c>
      <c r="J40" s="105">
        <f t="shared" si="2"/>
        <v>0</v>
      </c>
    </row>
    <row r="41" spans="1:10" ht="31.5" thickBot="1" x14ac:dyDescent="0.4">
      <c r="A41" s="19">
        <v>286</v>
      </c>
      <c r="B41" s="22" t="s">
        <v>111</v>
      </c>
      <c r="C41" s="58">
        <v>0</v>
      </c>
      <c r="D41" s="69"/>
      <c r="E41" s="73"/>
      <c r="F41" s="70"/>
      <c r="G41" s="48">
        <f t="shared" si="0"/>
        <v>0</v>
      </c>
      <c r="H41" s="74"/>
      <c r="I41" s="48">
        <f t="shared" si="1"/>
        <v>0</v>
      </c>
      <c r="J41" s="105">
        <f t="shared" si="2"/>
        <v>0</v>
      </c>
    </row>
    <row r="42" spans="1:10" ht="20.25" customHeight="1" thickBot="1" x14ac:dyDescent="0.4">
      <c r="A42" s="19">
        <v>95</v>
      </c>
      <c r="B42" s="20" t="s">
        <v>17</v>
      </c>
      <c r="C42" s="58">
        <v>60</v>
      </c>
      <c r="D42" s="70"/>
      <c r="E42" s="48">
        <f t="shared" si="3"/>
        <v>0</v>
      </c>
      <c r="F42" s="70"/>
      <c r="G42" s="48">
        <f t="shared" si="0"/>
        <v>0</v>
      </c>
      <c r="H42" s="74"/>
      <c r="I42" s="48">
        <f t="shared" si="1"/>
        <v>0</v>
      </c>
      <c r="J42" s="105">
        <f t="shared" si="2"/>
        <v>0</v>
      </c>
    </row>
    <row r="43" spans="1:10" ht="20.25" customHeight="1" thickBot="1" x14ac:dyDescent="0.4">
      <c r="A43" s="19">
        <v>296</v>
      </c>
      <c r="B43" s="20" t="s">
        <v>128</v>
      </c>
      <c r="C43" s="58">
        <v>82.5</v>
      </c>
      <c r="D43" s="70"/>
      <c r="E43" s="48">
        <f t="shared" si="3"/>
        <v>0</v>
      </c>
      <c r="F43" s="70"/>
      <c r="G43" s="48">
        <f t="shared" si="0"/>
        <v>0</v>
      </c>
      <c r="H43" s="74"/>
      <c r="I43" s="48">
        <f t="shared" si="1"/>
        <v>0</v>
      </c>
      <c r="J43" s="105">
        <f t="shared" si="2"/>
        <v>0</v>
      </c>
    </row>
    <row r="44" spans="1:10" ht="20.25" customHeight="1" thickBot="1" x14ac:dyDescent="0.4">
      <c r="A44" s="19">
        <v>295</v>
      </c>
      <c r="B44" s="20" t="s">
        <v>129</v>
      </c>
      <c r="C44" s="59">
        <v>82.5</v>
      </c>
      <c r="D44" s="71"/>
      <c r="E44" s="48">
        <f t="shared" si="3"/>
        <v>0</v>
      </c>
      <c r="F44" s="71"/>
      <c r="G44" s="48">
        <f t="shared" si="0"/>
        <v>0</v>
      </c>
      <c r="H44" s="75"/>
      <c r="I44" s="48">
        <f t="shared" si="1"/>
        <v>0</v>
      </c>
      <c r="J44" s="105">
        <f t="shared" si="2"/>
        <v>0</v>
      </c>
    </row>
    <row r="45" spans="1:10" ht="20.25" customHeight="1" thickBot="1" x14ac:dyDescent="0.4">
      <c r="A45" s="80">
        <v>258</v>
      </c>
      <c r="B45" s="81" t="s">
        <v>46</v>
      </c>
      <c r="C45" s="59">
        <v>0</v>
      </c>
      <c r="D45" s="214"/>
      <c r="E45" s="145"/>
      <c r="F45" s="214"/>
      <c r="G45" s="145"/>
      <c r="H45" s="230"/>
      <c r="I45" s="145"/>
      <c r="J45" s="228"/>
    </row>
    <row r="46" spans="1:10" ht="20.25" customHeight="1" thickBot="1" x14ac:dyDescent="0.4">
      <c r="A46" s="19">
        <v>125</v>
      </c>
      <c r="B46" s="20" t="s">
        <v>47</v>
      </c>
      <c r="C46" s="58">
        <v>112.14</v>
      </c>
      <c r="D46" s="70"/>
      <c r="E46" s="48">
        <f t="shared" si="3"/>
        <v>0</v>
      </c>
      <c r="F46" s="70"/>
      <c r="G46" s="48">
        <f t="shared" si="0"/>
        <v>0</v>
      </c>
      <c r="H46" s="74"/>
      <c r="I46" s="48">
        <f t="shared" si="1"/>
        <v>0</v>
      </c>
      <c r="J46" s="105">
        <f t="shared" si="2"/>
        <v>0</v>
      </c>
    </row>
    <row r="47" spans="1:10" ht="20.25" customHeight="1" thickBot="1" x14ac:dyDescent="0.4">
      <c r="A47" s="19">
        <v>225</v>
      </c>
      <c r="B47" s="20" t="s">
        <v>18</v>
      </c>
      <c r="C47" s="58">
        <v>16</v>
      </c>
      <c r="D47" s="70"/>
      <c r="E47" s="48">
        <f t="shared" si="3"/>
        <v>0</v>
      </c>
      <c r="F47" s="70"/>
      <c r="G47" s="48">
        <f t="shared" si="0"/>
        <v>0</v>
      </c>
      <c r="H47" s="74"/>
      <c r="I47" s="48">
        <f t="shared" si="1"/>
        <v>0</v>
      </c>
      <c r="J47" s="105">
        <f t="shared" si="2"/>
        <v>0</v>
      </c>
    </row>
    <row r="48" spans="1:10" ht="20.25" customHeight="1" thickBot="1" x14ac:dyDescent="0.4">
      <c r="A48" s="19">
        <v>181</v>
      </c>
      <c r="B48" s="20" t="s">
        <v>135</v>
      </c>
      <c r="C48" s="58">
        <v>40</v>
      </c>
      <c r="D48" s="70"/>
      <c r="E48" s="48">
        <f t="shared" si="3"/>
        <v>0</v>
      </c>
      <c r="F48" s="70"/>
      <c r="G48" s="48">
        <f t="shared" si="0"/>
        <v>0</v>
      </c>
      <c r="H48" s="74"/>
      <c r="I48" s="48">
        <f t="shared" si="1"/>
        <v>0</v>
      </c>
      <c r="J48" s="105">
        <f t="shared" si="2"/>
        <v>0</v>
      </c>
    </row>
    <row r="49" spans="1:10" ht="20.25" customHeight="1" thickBot="1" x14ac:dyDescent="0.4">
      <c r="A49" s="19">
        <v>136</v>
      </c>
      <c r="B49" s="20" t="s">
        <v>48</v>
      </c>
      <c r="C49" s="58">
        <v>425</v>
      </c>
      <c r="D49" s="70"/>
      <c r="E49" s="48">
        <f t="shared" si="3"/>
        <v>0</v>
      </c>
      <c r="F49" s="70"/>
      <c r="G49" s="48">
        <f t="shared" si="0"/>
        <v>0</v>
      </c>
      <c r="H49" s="74"/>
      <c r="I49" s="48">
        <f t="shared" si="1"/>
        <v>0</v>
      </c>
      <c r="J49" s="105">
        <f t="shared" si="2"/>
        <v>0</v>
      </c>
    </row>
    <row r="50" spans="1:10" ht="20.25" customHeight="1" thickBot="1" x14ac:dyDescent="0.4">
      <c r="A50" s="80">
        <v>130</v>
      </c>
      <c r="B50" s="81" t="s">
        <v>139</v>
      </c>
      <c r="C50" s="58">
        <v>0</v>
      </c>
      <c r="D50" s="226"/>
      <c r="E50" s="145"/>
      <c r="F50" s="226"/>
      <c r="G50" s="145"/>
      <c r="H50" s="227"/>
      <c r="I50" s="145"/>
      <c r="J50" s="228"/>
    </row>
    <row r="51" spans="1:10" ht="20.25" customHeight="1" thickBot="1" x14ac:dyDescent="0.4">
      <c r="A51" s="19">
        <v>245</v>
      </c>
      <c r="B51" s="20" t="s">
        <v>178</v>
      </c>
      <c r="C51" s="59">
        <v>200</v>
      </c>
      <c r="D51" s="71"/>
      <c r="E51" s="48">
        <f t="shared" si="3"/>
        <v>0</v>
      </c>
      <c r="F51" s="71"/>
      <c r="G51" s="48">
        <f t="shared" si="0"/>
        <v>0</v>
      </c>
      <c r="H51" s="75"/>
      <c r="I51" s="48">
        <f t="shared" si="1"/>
        <v>0</v>
      </c>
      <c r="J51" s="105">
        <f t="shared" si="2"/>
        <v>0</v>
      </c>
    </row>
    <row r="52" spans="1:10" ht="20.25" customHeight="1" thickBot="1" x14ac:dyDescent="0.4">
      <c r="A52" s="80">
        <v>297</v>
      </c>
      <c r="B52" s="81" t="s">
        <v>183</v>
      </c>
      <c r="C52" s="59">
        <v>0</v>
      </c>
      <c r="D52" s="214"/>
      <c r="E52" s="145"/>
      <c r="F52" s="214"/>
      <c r="G52" s="145"/>
      <c r="H52" s="230"/>
      <c r="I52" s="145"/>
      <c r="J52" s="228"/>
    </row>
    <row r="53" spans="1:10" ht="20.25" customHeight="1" thickBot="1" x14ac:dyDescent="0.4">
      <c r="A53" s="80">
        <v>133</v>
      </c>
      <c r="B53" s="81" t="s">
        <v>140</v>
      </c>
      <c r="C53" s="59">
        <v>0</v>
      </c>
      <c r="D53" s="214"/>
      <c r="E53" s="145"/>
      <c r="F53" s="214"/>
      <c r="G53" s="145"/>
      <c r="H53" s="230"/>
      <c r="I53" s="145"/>
      <c r="J53" s="228"/>
    </row>
    <row r="54" spans="1:10" ht="20.25" customHeight="1" thickBot="1" x14ac:dyDescent="0.4">
      <c r="A54" s="80">
        <v>149</v>
      </c>
      <c r="B54" s="81" t="s">
        <v>49</v>
      </c>
      <c r="C54" s="59">
        <v>0</v>
      </c>
      <c r="D54" s="214"/>
      <c r="E54" s="145"/>
      <c r="F54" s="214"/>
      <c r="G54" s="145"/>
      <c r="H54" s="230"/>
      <c r="I54" s="145"/>
      <c r="J54" s="228"/>
    </row>
    <row r="55" spans="1:10" ht="20.25" customHeight="1" thickBot="1" x14ac:dyDescent="0.4">
      <c r="A55" s="80">
        <v>150</v>
      </c>
      <c r="B55" s="81" t="s">
        <v>70</v>
      </c>
      <c r="C55" s="59">
        <v>0</v>
      </c>
      <c r="D55" s="214"/>
      <c r="E55" s="145"/>
      <c r="F55" s="214"/>
      <c r="G55" s="145"/>
      <c r="H55" s="230"/>
      <c r="I55" s="145"/>
      <c r="J55" s="228"/>
    </row>
    <row r="56" spans="1:10" ht="20.25" customHeight="1" thickBot="1" x14ac:dyDescent="0.4">
      <c r="A56" s="80">
        <v>151</v>
      </c>
      <c r="B56" s="81" t="s">
        <v>50</v>
      </c>
      <c r="C56" s="59">
        <v>0</v>
      </c>
      <c r="D56" s="214"/>
      <c r="E56" s="145"/>
      <c r="F56" s="214"/>
      <c r="G56" s="145"/>
      <c r="H56" s="230"/>
      <c r="I56" s="145"/>
      <c r="J56" s="228"/>
    </row>
    <row r="57" spans="1:10" ht="20.25" customHeight="1" thickBot="1" x14ac:dyDescent="0.4">
      <c r="A57" s="19">
        <v>152</v>
      </c>
      <c r="B57" s="20" t="s">
        <v>51</v>
      </c>
      <c r="C57" s="59">
        <v>0</v>
      </c>
      <c r="D57" s="77"/>
      <c r="E57" s="73"/>
      <c r="F57" s="71"/>
      <c r="G57" s="48">
        <f t="shared" si="0"/>
        <v>0</v>
      </c>
      <c r="H57" s="75"/>
      <c r="I57" s="48">
        <f t="shared" si="1"/>
        <v>0</v>
      </c>
      <c r="J57" s="105">
        <f t="shared" si="2"/>
        <v>0</v>
      </c>
    </row>
    <row r="58" spans="1:10" ht="20.25" customHeight="1" thickBot="1" x14ac:dyDescent="0.4">
      <c r="A58" s="19">
        <v>154</v>
      </c>
      <c r="B58" s="20" t="s">
        <v>52</v>
      </c>
      <c r="C58" s="59">
        <v>625</v>
      </c>
      <c r="D58" s="71"/>
      <c r="E58" s="48">
        <f t="shared" si="3"/>
        <v>0</v>
      </c>
      <c r="F58" s="71"/>
      <c r="G58" s="48">
        <f t="shared" si="0"/>
        <v>0</v>
      </c>
      <c r="H58" s="75"/>
      <c r="I58" s="48">
        <f t="shared" si="1"/>
        <v>0</v>
      </c>
      <c r="J58" s="105">
        <f t="shared" si="2"/>
        <v>0</v>
      </c>
    </row>
    <row r="59" spans="1:10" ht="20.25" customHeight="1" thickBot="1" x14ac:dyDescent="0.4">
      <c r="A59" s="19">
        <v>142</v>
      </c>
      <c r="B59" s="20" t="s">
        <v>19</v>
      </c>
      <c r="C59" s="59">
        <v>198</v>
      </c>
      <c r="D59" s="71"/>
      <c r="E59" s="48">
        <f t="shared" si="3"/>
        <v>0</v>
      </c>
      <c r="F59" s="71"/>
      <c r="G59" s="48">
        <f t="shared" si="0"/>
        <v>0</v>
      </c>
      <c r="H59" s="75"/>
      <c r="I59" s="48">
        <f t="shared" si="1"/>
        <v>0</v>
      </c>
      <c r="J59" s="105">
        <f t="shared" si="2"/>
        <v>0</v>
      </c>
    </row>
    <row r="60" spans="1:10" ht="20.25" customHeight="1" thickBot="1" x14ac:dyDescent="0.4">
      <c r="A60" s="19">
        <v>231</v>
      </c>
      <c r="B60" s="20" t="s">
        <v>20</v>
      </c>
      <c r="C60" s="59">
        <v>24.6</v>
      </c>
      <c r="D60" s="71"/>
      <c r="E60" s="48">
        <f t="shared" si="3"/>
        <v>0</v>
      </c>
      <c r="F60" s="71"/>
      <c r="G60" s="48">
        <f t="shared" si="0"/>
        <v>0</v>
      </c>
      <c r="H60" s="75"/>
      <c r="I60" s="48">
        <f t="shared" si="1"/>
        <v>0</v>
      </c>
      <c r="J60" s="105">
        <f t="shared" si="2"/>
        <v>0</v>
      </c>
    </row>
    <row r="61" spans="1:10" s="215" customFormat="1" ht="20.25" customHeight="1" thickBot="1" x14ac:dyDescent="0.4">
      <c r="A61" s="19">
        <v>298</v>
      </c>
      <c r="B61" s="218" t="s">
        <v>176</v>
      </c>
      <c r="C61" s="219">
        <v>55</v>
      </c>
      <c r="D61" s="70"/>
      <c r="E61" s="48">
        <f t="shared" si="3"/>
        <v>0</v>
      </c>
      <c r="F61" s="70"/>
      <c r="G61" s="48">
        <f t="shared" si="0"/>
        <v>0</v>
      </c>
      <c r="H61" s="74"/>
      <c r="I61" s="48">
        <f t="shared" si="1"/>
        <v>0</v>
      </c>
      <c r="J61" s="105">
        <f t="shared" si="2"/>
        <v>0</v>
      </c>
    </row>
    <row r="62" spans="1:10" s="215" customFormat="1" ht="20.25" customHeight="1" thickBot="1" x14ac:dyDescent="0.4">
      <c r="A62" s="80">
        <v>144</v>
      </c>
      <c r="B62" s="81" t="s">
        <v>21</v>
      </c>
      <c r="C62" s="231">
        <v>0</v>
      </c>
      <c r="D62" s="226"/>
      <c r="E62" s="145"/>
      <c r="F62" s="226"/>
      <c r="G62" s="145"/>
      <c r="H62" s="227"/>
      <c r="I62" s="145"/>
      <c r="J62" s="228"/>
    </row>
    <row r="63" spans="1:10" ht="20.25" customHeight="1" thickBot="1" x14ac:dyDescent="0.4">
      <c r="A63" s="19">
        <v>169</v>
      </c>
      <c r="B63" s="20" t="s">
        <v>22</v>
      </c>
      <c r="C63" s="59">
        <v>152</v>
      </c>
      <c r="D63" s="71"/>
      <c r="E63" s="48">
        <f t="shared" si="3"/>
        <v>0</v>
      </c>
      <c r="F63" s="71"/>
      <c r="G63" s="48">
        <f t="shared" si="0"/>
        <v>0</v>
      </c>
      <c r="H63" s="75"/>
      <c r="I63" s="48">
        <f t="shared" si="1"/>
        <v>0</v>
      </c>
      <c r="J63" s="105">
        <f t="shared" si="2"/>
        <v>0</v>
      </c>
    </row>
    <row r="64" spans="1:10" ht="20.25" customHeight="1" thickBot="1" x14ac:dyDescent="0.4">
      <c r="A64" s="19">
        <v>163</v>
      </c>
      <c r="B64" s="20" t="s">
        <v>126</v>
      </c>
      <c r="C64" s="59">
        <v>0</v>
      </c>
      <c r="D64" s="77"/>
      <c r="E64" s="73"/>
      <c r="F64" s="71"/>
      <c r="G64" s="48">
        <f t="shared" si="0"/>
        <v>0</v>
      </c>
      <c r="H64" s="75"/>
      <c r="I64" s="48">
        <f t="shared" si="1"/>
        <v>0</v>
      </c>
      <c r="J64" s="105">
        <f t="shared" si="2"/>
        <v>0</v>
      </c>
    </row>
    <row r="65" spans="1:10" ht="20.25" customHeight="1" thickBot="1" x14ac:dyDescent="0.4">
      <c r="A65" s="19">
        <v>164</v>
      </c>
      <c r="B65" s="20" t="s">
        <v>24</v>
      </c>
      <c r="C65" s="59">
        <v>39</v>
      </c>
      <c r="D65" s="71"/>
      <c r="E65" s="48">
        <f t="shared" si="3"/>
        <v>0</v>
      </c>
      <c r="F65" s="71"/>
      <c r="G65" s="48">
        <f t="shared" si="0"/>
        <v>0</v>
      </c>
      <c r="H65" s="75"/>
      <c r="I65" s="48">
        <f t="shared" si="1"/>
        <v>0</v>
      </c>
      <c r="J65" s="105">
        <f t="shared" si="2"/>
        <v>0</v>
      </c>
    </row>
    <row r="66" spans="1:10" ht="20.25" customHeight="1" thickBot="1" x14ac:dyDescent="0.4">
      <c r="A66" s="19">
        <v>165</v>
      </c>
      <c r="B66" s="20" t="s">
        <v>25</v>
      </c>
      <c r="C66" s="59">
        <v>4.5</v>
      </c>
      <c r="D66" s="71"/>
      <c r="E66" s="48">
        <f t="shared" si="3"/>
        <v>0</v>
      </c>
      <c r="F66" s="71"/>
      <c r="G66" s="48">
        <f t="shared" si="0"/>
        <v>0</v>
      </c>
      <c r="H66" s="75"/>
      <c r="I66" s="48">
        <f t="shared" si="1"/>
        <v>0</v>
      </c>
      <c r="J66" s="105">
        <f t="shared" si="2"/>
        <v>0</v>
      </c>
    </row>
    <row r="67" spans="1:10" ht="20.25" customHeight="1" thickBot="1" x14ac:dyDescent="0.4">
      <c r="A67" s="19">
        <v>166</v>
      </c>
      <c r="B67" s="20" t="s">
        <v>26</v>
      </c>
      <c r="C67" s="59">
        <v>0</v>
      </c>
      <c r="D67" s="77"/>
      <c r="E67" s="73"/>
      <c r="F67" s="71"/>
      <c r="G67" s="48">
        <f t="shared" si="0"/>
        <v>0</v>
      </c>
      <c r="H67" s="75"/>
      <c r="I67" s="48">
        <f t="shared" si="1"/>
        <v>0</v>
      </c>
      <c r="J67" s="105">
        <f t="shared" si="2"/>
        <v>0</v>
      </c>
    </row>
    <row r="68" spans="1:10" ht="20.25" customHeight="1" thickBot="1" x14ac:dyDescent="0.4">
      <c r="A68" s="19">
        <v>167</v>
      </c>
      <c r="B68" s="20" t="s">
        <v>23</v>
      </c>
      <c r="C68" s="59">
        <v>0</v>
      </c>
      <c r="D68" s="77"/>
      <c r="E68" s="73"/>
      <c r="F68" s="71"/>
      <c r="G68" s="48">
        <f t="shared" si="0"/>
        <v>0</v>
      </c>
      <c r="H68" s="75"/>
      <c r="I68" s="48">
        <f t="shared" si="1"/>
        <v>0</v>
      </c>
      <c r="J68" s="105">
        <f t="shared" si="2"/>
        <v>0</v>
      </c>
    </row>
    <row r="69" spans="1:10" ht="20.25" customHeight="1" thickBot="1" x14ac:dyDescent="0.4">
      <c r="A69" s="19">
        <v>170</v>
      </c>
      <c r="B69" s="20" t="s">
        <v>27</v>
      </c>
      <c r="C69" s="59">
        <v>50</v>
      </c>
      <c r="D69" s="243"/>
      <c r="E69" s="48">
        <f t="shared" si="3"/>
        <v>0</v>
      </c>
      <c r="F69" s="71"/>
      <c r="G69" s="48">
        <f t="shared" si="0"/>
        <v>0</v>
      </c>
      <c r="H69" s="75"/>
      <c r="I69" s="48">
        <f t="shared" si="1"/>
        <v>0</v>
      </c>
      <c r="J69" s="105">
        <f t="shared" si="2"/>
        <v>0</v>
      </c>
    </row>
    <row r="70" spans="1:10" ht="20.25" customHeight="1" thickBot="1" x14ac:dyDescent="0.4">
      <c r="A70" s="19">
        <v>293</v>
      </c>
      <c r="B70" s="20" t="s">
        <v>127</v>
      </c>
      <c r="C70" s="59">
        <v>0</v>
      </c>
      <c r="D70" s="77"/>
      <c r="E70" s="73"/>
      <c r="F70" s="71"/>
      <c r="G70" s="48">
        <f t="shared" si="0"/>
        <v>0</v>
      </c>
      <c r="H70" s="75"/>
      <c r="I70" s="48">
        <f t="shared" si="1"/>
        <v>0</v>
      </c>
      <c r="J70" s="105">
        <f t="shared" si="2"/>
        <v>0</v>
      </c>
    </row>
    <row r="71" spans="1:10" ht="20.25" customHeight="1" thickBot="1" x14ac:dyDescent="0.4">
      <c r="A71" s="19">
        <v>292</v>
      </c>
      <c r="B71" s="20" t="s">
        <v>72</v>
      </c>
      <c r="C71" s="59">
        <v>0</v>
      </c>
      <c r="D71" s="77"/>
      <c r="E71" s="73"/>
      <c r="F71" s="71"/>
      <c r="G71" s="48">
        <f t="shared" si="0"/>
        <v>0</v>
      </c>
      <c r="H71" s="75"/>
      <c r="I71" s="48">
        <f t="shared" si="1"/>
        <v>0</v>
      </c>
      <c r="J71" s="105">
        <f t="shared" si="2"/>
        <v>0</v>
      </c>
    </row>
    <row r="72" spans="1:10" ht="20.25" customHeight="1" thickBot="1" x14ac:dyDescent="0.4">
      <c r="A72" s="19">
        <v>172</v>
      </c>
      <c r="B72" s="20" t="s">
        <v>53</v>
      </c>
      <c r="C72" s="59">
        <f>1676.5-50</f>
        <v>1626.5</v>
      </c>
      <c r="D72" s="71"/>
      <c r="E72" s="48">
        <f t="shared" si="3"/>
        <v>0</v>
      </c>
      <c r="F72" s="71"/>
      <c r="G72" s="48">
        <f t="shared" si="0"/>
        <v>0</v>
      </c>
      <c r="H72" s="75"/>
      <c r="I72" s="48">
        <f t="shared" si="1"/>
        <v>0</v>
      </c>
      <c r="J72" s="105">
        <f t="shared" si="2"/>
        <v>0</v>
      </c>
    </row>
    <row r="73" spans="1:10" ht="20.25" customHeight="1" thickBot="1" x14ac:dyDescent="0.4">
      <c r="A73" s="19">
        <v>195</v>
      </c>
      <c r="B73" s="20" t="s">
        <v>54</v>
      </c>
      <c r="C73" s="59">
        <v>399.88</v>
      </c>
      <c r="D73" s="71"/>
      <c r="E73" s="48">
        <f t="shared" si="3"/>
        <v>0</v>
      </c>
      <c r="F73" s="71"/>
      <c r="G73" s="48">
        <f t="shared" si="0"/>
        <v>0</v>
      </c>
      <c r="H73" s="75"/>
      <c r="I73" s="48">
        <f t="shared" si="1"/>
        <v>0</v>
      </c>
      <c r="J73" s="105">
        <f t="shared" si="2"/>
        <v>0</v>
      </c>
    </row>
    <row r="74" spans="1:10" ht="20.25" customHeight="1" thickBot="1" x14ac:dyDescent="0.4">
      <c r="A74" s="19">
        <v>196</v>
      </c>
      <c r="B74" s="20" t="s">
        <v>55</v>
      </c>
      <c r="C74" s="59">
        <v>435.65</v>
      </c>
      <c r="D74" s="71"/>
      <c r="E74" s="48">
        <f t="shared" si="3"/>
        <v>0</v>
      </c>
      <c r="F74" s="71"/>
      <c r="G74" s="48">
        <f t="shared" si="0"/>
        <v>0</v>
      </c>
      <c r="H74" s="75"/>
      <c r="I74" s="48">
        <f t="shared" si="1"/>
        <v>0</v>
      </c>
      <c r="J74" s="105">
        <f t="shared" si="2"/>
        <v>0</v>
      </c>
    </row>
    <row r="75" spans="1:10" ht="20.25" customHeight="1" thickBot="1" x14ac:dyDescent="0.4">
      <c r="A75" s="19">
        <v>183</v>
      </c>
      <c r="B75" s="20" t="s">
        <v>56</v>
      </c>
      <c r="C75" s="59">
        <f>616-205</f>
        <v>411</v>
      </c>
      <c r="D75" s="71"/>
      <c r="E75" s="48">
        <f t="shared" si="3"/>
        <v>0</v>
      </c>
      <c r="F75" s="71"/>
      <c r="G75" s="48">
        <f t="shared" si="0"/>
        <v>0</v>
      </c>
      <c r="H75" s="75"/>
      <c r="I75" s="48">
        <f t="shared" si="1"/>
        <v>0</v>
      </c>
      <c r="J75" s="105">
        <f t="shared" si="2"/>
        <v>0</v>
      </c>
    </row>
    <row r="76" spans="1:10" ht="20.25" customHeight="1" thickBot="1" x14ac:dyDescent="0.4">
      <c r="A76" s="19">
        <v>184</v>
      </c>
      <c r="B76" s="20" t="s">
        <v>57</v>
      </c>
      <c r="C76" s="59">
        <f>760.2-205</f>
        <v>555.20000000000005</v>
      </c>
      <c r="D76" s="71"/>
      <c r="E76" s="48">
        <f t="shared" si="3"/>
        <v>0</v>
      </c>
      <c r="F76" s="71"/>
      <c r="G76" s="48">
        <f t="shared" si="0"/>
        <v>0</v>
      </c>
      <c r="H76" s="75"/>
      <c r="I76" s="48">
        <f t="shared" si="1"/>
        <v>0</v>
      </c>
      <c r="J76" s="105">
        <f t="shared" si="2"/>
        <v>0</v>
      </c>
    </row>
    <row r="77" spans="1:10" ht="20.25" customHeight="1" thickBot="1" x14ac:dyDescent="0.4">
      <c r="A77" s="19">
        <v>185</v>
      </c>
      <c r="B77" s="20" t="s">
        <v>58</v>
      </c>
      <c r="C77" s="59">
        <v>1008.5</v>
      </c>
      <c r="D77" s="71"/>
      <c r="E77" s="48">
        <f t="shared" si="3"/>
        <v>0</v>
      </c>
      <c r="F77" s="71"/>
      <c r="G77" s="48">
        <f t="shared" si="0"/>
        <v>0</v>
      </c>
      <c r="H77" s="75"/>
      <c r="I77" s="48">
        <f t="shared" si="1"/>
        <v>0</v>
      </c>
      <c r="J77" s="105">
        <f t="shared" si="2"/>
        <v>0</v>
      </c>
    </row>
    <row r="78" spans="1:10" ht="20.25" customHeight="1" thickBot="1" x14ac:dyDescent="0.4">
      <c r="A78" s="19">
        <v>186</v>
      </c>
      <c r="B78" s="20" t="s">
        <v>59</v>
      </c>
      <c r="C78" s="59">
        <v>347.84</v>
      </c>
      <c r="D78" s="71"/>
      <c r="E78" s="48">
        <f t="shared" si="3"/>
        <v>0</v>
      </c>
      <c r="F78" s="71"/>
      <c r="G78" s="48">
        <f t="shared" si="0"/>
        <v>0</v>
      </c>
      <c r="H78" s="75"/>
      <c r="I78" s="48">
        <f t="shared" si="1"/>
        <v>0</v>
      </c>
      <c r="J78" s="105">
        <f t="shared" si="2"/>
        <v>0</v>
      </c>
    </row>
    <row r="79" spans="1:10" ht="20.25" customHeight="1" thickBot="1" x14ac:dyDescent="0.4">
      <c r="A79" s="19">
        <v>187</v>
      </c>
      <c r="B79" s="20" t="s">
        <v>60</v>
      </c>
      <c r="C79" s="59">
        <v>380.48</v>
      </c>
      <c r="D79" s="71"/>
      <c r="E79" s="48">
        <f t="shared" si="3"/>
        <v>0</v>
      </c>
      <c r="F79" s="71"/>
      <c r="G79" s="48">
        <f t="shared" si="0"/>
        <v>0</v>
      </c>
      <c r="H79" s="75"/>
      <c r="I79" s="48">
        <f t="shared" si="1"/>
        <v>0</v>
      </c>
      <c r="J79" s="105">
        <f t="shared" si="2"/>
        <v>0</v>
      </c>
    </row>
    <row r="80" spans="1:10" ht="20.25" customHeight="1" thickBot="1" x14ac:dyDescent="0.4">
      <c r="A80" s="19">
        <v>188</v>
      </c>
      <c r="B80" s="20" t="s">
        <v>61</v>
      </c>
      <c r="C80" s="59">
        <v>384.17</v>
      </c>
      <c r="D80" s="71"/>
      <c r="E80" s="48">
        <f t="shared" ref="E80:E92" si="4">D80*3</f>
        <v>0</v>
      </c>
      <c r="F80" s="71"/>
      <c r="G80" s="48">
        <f t="shared" ref="G80:G92" si="5">F80*2</f>
        <v>0</v>
      </c>
      <c r="H80" s="75"/>
      <c r="I80" s="48">
        <f t="shared" ref="I80:I92" si="6">H80*2</f>
        <v>0</v>
      </c>
      <c r="J80" s="105">
        <f t="shared" ref="J80:J92" si="7">SUM(E80+G80+I80)</f>
        <v>0</v>
      </c>
    </row>
    <row r="81" spans="1:10" ht="20.25" customHeight="1" thickBot="1" x14ac:dyDescent="0.4">
      <c r="A81" s="19">
        <v>189</v>
      </c>
      <c r="B81" s="20" t="s">
        <v>62</v>
      </c>
      <c r="C81" s="59">
        <v>358.17</v>
      </c>
      <c r="D81" s="71"/>
      <c r="E81" s="48">
        <f t="shared" si="4"/>
        <v>0</v>
      </c>
      <c r="F81" s="71"/>
      <c r="G81" s="48">
        <f t="shared" si="5"/>
        <v>0</v>
      </c>
      <c r="H81" s="75"/>
      <c r="I81" s="48">
        <f t="shared" si="6"/>
        <v>0</v>
      </c>
      <c r="J81" s="105">
        <f t="shared" si="7"/>
        <v>0</v>
      </c>
    </row>
    <row r="82" spans="1:10" ht="20.25" customHeight="1" thickBot="1" x14ac:dyDescent="0.4">
      <c r="A82" s="19">
        <v>198</v>
      </c>
      <c r="B82" s="20" t="s">
        <v>63</v>
      </c>
      <c r="C82" s="59">
        <v>581</v>
      </c>
      <c r="D82" s="71"/>
      <c r="E82" s="48">
        <f t="shared" si="4"/>
        <v>0</v>
      </c>
      <c r="F82" s="71"/>
      <c r="G82" s="48">
        <f t="shared" si="5"/>
        <v>0</v>
      </c>
      <c r="H82" s="75"/>
      <c r="I82" s="48">
        <f t="shared" si="6"/>
        <v>0</v>
      </c>
      <c r="J82" s="105">
        <f t="shared" si="7"/>
        <v>0</v>
      </c>
    </row>
    <row r="83" spans="1:10" ht="20.25" customHeight="1" thickBot="1" x14ac:dyDescent="0.4">
      <c r="A83" s="19">
        <v>199</v>
      </c>
      <c r="B83" s="20" t="s">
        <v>64</v>
      </c>
      <c r="C83" s="59">
        <v>580</v>
      </c>
      <c r="D83" s="71"/>
      <c r="E83" s="48">
        <f t="shared" si="4"/>
        <v>0</v>
      </c>
      <c r="F83" s="71"/>
      <c r="G83" s="48">
        <f t="shared" si="5"/>
        <v>0</v>
      </c>
      <c r="H83" s="75"/>
      <c r="I83" s="48">
        <f t="shared" si="6"/>
        <v>0</v>
      </c>
      <c r="J83" s="105">
        <f t="shared" si="7"/>
        <v>0</v>
      </c>
    </row>
    <row r="84" spans="1:10" ht="20.25" customHeight="1" thickBot="1" x14ac:dyDescent="0.4">
      <c r="A84" s="19">
        <v>200</v>
      </c>
      <c r="B84" s="20" t="s">
        <v>65</v>
      </c>
      <c r="C84" s="59">
        <v>580</v>
      </c>
      <c r="D84" s="71"/>
      <c r="E84" s="48">
        <f t="shared" si="4"/>
        <v>0</v>
      </c>
      <c r="F84" s="71"/>
      <c r="G84" s="48">
        <f t="shared" si="5"/>
        <v>0</v>
      </c>
      <c r="H84" s="75"/>
      <c r="I84" s="48">
        <f t="shared" si="6"/>
        <v>0</v>
      </c>
      <c r="J84" s="105">
        <f t="shared" si="7"/>
        <v>0</v>
      </c>
    </row>
    <row r="85" spans="1:10" ht="20.25" customHeight="1" thickBot="1" x14ac:dyDescent="0.4">
      <c r="A85" s="80">
        <v>279</v>
      </c>
      <c r="B85" s="81" t="s">
        <v>66</v>
      </c>
      <c r="C85" s="59">
        <v>0</v>
      </c>
      <c r="D85" s="214"/>
      <c r="E85" s="145"/>
      <c r="F85" s="214"/>
      <c r="G85" s="145"/>
      <c r="H85" s="230"/>
      <c r="I85" s="145"/>
      <c r="J85" s="228"/>
    </row>
    <row r="86" spans="1:10" ht="20.25" customHeight="1" thickBot="1" x14ac:dyDescent="0.4">
      <c r="A86" s="19">
        <v>201</v>
      </c>
      <c r="B86" s="20" t="s">
        <v>67</v>
      </c>
      <c r="C86" s="59">
        <v>463.5</v>
      </c>
      <c r="D86" s="71"/>
      <c r="E86" s="48">
        <f t="shared" si="4"/>
        <v>0</v>
      </c>
      <c r="F86" s="71"/>
      <c r="G86" s="48">
        <f t="shared" si="5"/>
        <v>0</v>
      </c>
      <c r="H86" s="75"/>
      <c r="I86" s="48">
        <f t="shared" si="6"/>
        <v>0</v>
      </c>
      <c r="J86" s="105">
        <f t="shared" si="7"/>
        <v>0</v>
      </c>
    </row>
    <row r="87" spans="1:10" ht="20.25" customHeight="1" thickBot="1" x14ac:dyDescent="0.4">
      <c r="A87" s="19">
        <v>216</v>
      </c>
      <c r="B87" s="20" t="s">
        <v>30</v>
      </c>
      <c r="C87" s="59">
        <v>211.3</v>
      </c>
      <c r="D87" s="71"/>
      <c r="E87" s="48">
        <f t="shared" si="4"/>
        <v>0</v>
      </c>
      <c r="F87" s="71"/>
      <c r="G87" s="48">
        <f t="shared" si="5"/>
        <v>0</v>
      </c>
      <c r="H87" s="75"/>
      <c r="I87" s="48">
        <f t="shared" si="6"/>
        <v>0</v>
      </c>
      <c r="J87" s="105">
        <f t="shared" si="7"/>
        <v>0</v>
      </c>
    </row>
    <row r="88" spans="1:10" ht="20.25" customHeight="1" thickBot="1" x14ac:dyDescent="0.4">
      <c r="A88" s="19">
        <v>218</v>
      </c>
      <c r="B88" s="20" t="s">
        <v>28</v>
      </c>
      <c r="C88" s="59">
        <v>76.989999999999995</v>
      </c>
      <c r="D88" s="71"/>
      <c r="E88" s="48">
        <f t="shared" si="4"/>
        <v>0</v>
      </c>
      <c r="F88" s="71"/>
      <c r="G88" s="48">
        <f t="shared" si="5"/>
        <v>0</v>
      </c>
      <c r="H88" s="75"/>
      <c r="I88" s="48">
        <f t="shared" si="6"/>
        <v>0</v>
      </c>
      <c r="J88" s="105">
        <f t="shared" si="7"/>
        <v>0</v>
      </c>
    </row>
    <row r="89" spans="1:10" ht="20.25" customHeight="1" thickBot="1" x14ac:dyDescent="0.4">
      <c r="A89" s="19">
        <v>219</v>
      </c>
      <c r="B89" s="20" t="s">
        <v>69</v>
      </c>
      <c r="C89" s="59">
        <v>265.29000000000002</v>
      </c>
      <c r="D89" s="71"/>
      <c r="E89" s="48">
        <f t="shared" si="4"/>
        <v>0</v>
      </c>
      <c r="F89" s="71"/>
      <c r="G89" s="48">
        <f t="shared" si="5"/>
        <v>0</v>
      </c>
      <c r="H89" s="75"/>
      <c r="I89" s="48">
        <f t="shared" si="6"/>
        <v>0</v>
      </c>
      <c r="J89" s="105">
        <f t="shared" si="7"/>
        <v>0</v>
      </c>
    </row>
    <row r="90" spans="1:10" ht="20.25" customHeight="1" thickBot="1" x14ac:dyDescent="0.4">
      <c r="A90" s="19">
        <v>220</v>
      </c>
      <c r="B90" s="20" t="s">
        <v>29</v>
      </c>
      <c r="C90" s="59">
        <v>198.97</v>
      </c>
      <c r="D90" s="71"/>
      <c r="E90" s="48">
        <f t="shared" si="4"/>
        <v>0</v>
      </c>
      <c r="F90" s="71"/>
      <c r="G90" s="48">
        <f t="shared" si="5"/>
        <v>0</v>
      </c>
      <c r="H90" s="75"/>
      <c r="I90" s="48">
        <f t="shared" si="6"/>
        <v>0</v>
      </c>
      <c r="J90" s="105">
        <f t="shared" si="7"/>
        <v>0</v>
      </c>
    </row>
    <row r="91" spans="1:10" ht="20.25" customHeight="1" thickBot="1" x14ac:dyDescent="0.4">
      <c r="A91" s="19">
        <v>280</v>
      </c>
      <c r="B91" s="20" t="s">
        <v>68</v>
      </c>
      <c r="C91" s="59">
        <v>0</v>
      </c>
      <c r="D91" s="214"/>
      <c r="E91" s="145"/>
      <c r="F91" s="71"/>
      <c r="G91" s="48">
        <f t="shared" si="5"/>
        <v>0</v>
      </c>
      <c r="H91" s="75"/>
      <c r="I91" s="48">
        <f t="shared" ref="I91" si="8">H91*2</f>
        <v>0</v>
      </c>
      <c r="J91" s="105">
        <f t="shared" ref="J91" si="9">SUM(E91+G91+I91)</f>
        <v>0</v>
      </c>
    </row>
    <row r="92" spans="1:10" ht="20.25" customHeight="1" thickBot="1" x14ac:dyDescent="0.4">
      <c r="A92" s="23">
        <v>214</v>
      </c>
      <c r="B92" s="24" t="s">
        <v>31</v>
      </c>
      <c r="C92" s="60">
        <f>369.86+40</f>
        <v>409.86</v>
      </c>
      <c r="D92" s="72"/>
      <c r="E92" s="48">
        <f t="shared" si="4"/>
        <v>0</v>
      </c>
      <c r="F92" s="72"/>
      <c r="G92" s="48">
        <f t="shared" si="5"/>
        <v>0</v>
      </c>
      <c r="H92" s="76"/>
      <c r="I92" s="48">
        <f t="shared" si="6"/>
        <v>0</v>
      </c>
      <c r="J92" s="105">
        <f t="shared" si="7"/>
        <v>0</v>
      </c>
    </row>
    <row r="93" spans="1:10" ht="20.25" customHeight="1" thickBot="1" x14ac:dyDescent="0.4">
      <c r="A93" s="25" t="s">
        <v>98</v>
      </c>
      <c r="B93" s="26"/>
      <c r="C93" s="61">
        <f t="shared" ref="C93" si="10">SUM(C4:C92)</f>
        <v>24158.33</v>
      </c>
      <c r="D93" s="66"/>
      <c r="E93" s="67">
        <f>SUM(E4:E92)</f>
        <v>0</v>
      </c>
      <c r="F93" s="53"/>
      <c r="G93" s="53">
        <f>SUM(G4:G92)</f>
        <v>0</v>
      </c>
      <c r="H93" s="67"/>
      <c r="I93" s="53">
        <f>SUM(I4:I92)</f>
        <v>0</v>
      </c>
      <c r="J93" s="68">
        <f>SUM(J4:J92)</f>
        <v>0</v>
      </c>
    </row>
  </sheetData>
  <sheetProtection algorithmName="SHA-512" hashValue="yJjBZoyK8TmgKdDWuMqto7pjxwBDBlmSp2eEOBDHh9S6RfBdFS9K5tL4w6w+FVWEHpgdTiDfTo4rc9qrhrcptQ==" saltValue="4q2ZWIK0DG+hAFmTXOSn0A==" spinCount="100000" sheet="1" selectLockedCells="1"/>
  <sortState xmlns:xlrd2="http://schemas.microsoft.com/office/spreadsheetml/2017/richdata2" ref="A4:P101">
    <sortCondition ref="B4:B101"/>
  </sortState>
  <pageMargins left="0.70866141732283472" right="0.31496062992125984" top="1.1811023622047245" bottom="0.59055118110236227" header="0.31496062992125984" footer="0.31496062992125984"/>
  <pageSetup paperSize="9" scale="85" orientation="landscape" r:id="rId1"/>
  <headerFooter>
    <oddHeader>&amp;L&amp;"Arial Narrow,Standard"Teil II - Angebotsschreiben
Hauswartleistungen der Wohnungsgesellschaft
der Stadt Finsterwalde mbH&amp;C&amp;"Arial Narrow,Fett"&amp;14Preisblätter
Los 2&amp;R&amp;G</oddHeader>
    <oddFooter>&amp;C&amp;"Arial Narrow,Standard"Seite: &amp;P von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B5D5-1397-4364-854C-1B09E01B6C4C}">
  <sheetPr>
    <tabColor rgb="FF0070C0"/>
  </sheetPr>
  <dimension ref="A1:I105"/>
  <sheetViews>
    <sheetView topLeftCell="D1" workbookViewId="0">
      <pane ySplit="3" topLeftCell="A43" activePane="bottomLeft" state="frozen"/>
      <selection pane="bottomLeft" activeCell="H62" sqref="H62"/>
    </sheetView>
  </sheetViews>
  <sheetFormatPr baseColWidth="10" defaultRowHeight="14.5" x14ac:dyDescent="0.35"/>
  <cols>
    <col min="1" max="1" width="11" customWidth="1"/>
    <col min="2" max="2" width="28.1796875" customWidth="1"/>
    <col min="3" max="4" width="10.54296875" customWidth="1"/>
    <col min="5" max="5" width="10.81640625" customWidth="1"/>
    <col min="6" max="6" width="27.81640625" customWidth="1"/>
    <col min="7" max="8" width="25.54296875" style="13" customWidth="1"/>
    <col min="9" max="9" width="25.54296875" style="14" customWidth="1"/>
  </cols>
  <sheetData>
    <row r="1" spans="1:9" ht="30.75" customHeight="1" thickBot="1" x14ac:dyDescent="0.4">
      <c r="A1" s="107"/>
      <c r="B1" s="108"/>
      <c r="C1" s="108"/>
      <c r="D1" s="108"/>
      <c r="E1" s="108"/>
      <c r="F1" s="108"/>
      <c r="G1" s="109" t="s">
        <v>145</v>
      </c>
      <c r="H1" s="110"/>
      <c r="I1" s="111"/>
    </row>
    <row r="2" spans="1:9" ht="52.5" customHeight="1" thickBot="1" x14ac:dyDescent="0.4">
      <c r="A2" s="112" t="s">
        <v>0</v>
      </c>
      <c r="B2" s="113" t="s">
        <v>1</v>
      </c>
      <c r="C2" s="113"/>
      <c r="D2" s="113"/>
      <c r="E2" s="113"/>
      <c r="F2" s="113"/>
      <c r="G2" s="220" t="s">
        <v>146</v>
      </c>
      <c r="H2" s="220" t="s">
        <v>171</v>
      </c>
      <c r="I2" s="114"/>
    </row>
    <row r="3" spans="1:9" ht="44.15" customHeight="1" thickBot="1" x14ac:dyDescent="0.4">
      <c r="A3" s="115"/>
      <c r="B3" s="113"/>
      <c r="C3" s="116" t="s">
        <v>74</v>
      </c>
      <c r="D3" s="116" t="s">
        <v>154</v>
      </c>
      <c r="E3" s="116" t="s">
        <v>188</v>
      </c>
      <c r="F3" s="116" t="s">
        <v>174</v>
      </c>
      <c r="G3" s="117" t="s">
        <v>179</v>
      </c>
      <c r="H3" s="117" t="s">
        <v>87</v>
      </c>
      <c r="I3" s="114" t="s">
        <v>119</v>
      </c>
    </row>
    <row r="4" spans="1:9" s="206" customFormat="1" ht="20.25" customHeight="1" thickBot="1" x14ac:dyDescent="0.4">
      <c r="A4" s="118">
        <v>20</v>
      </c>
      <c r="B4" s="119" t="s">
        <v>32</v>
      </c>
      <c r="C4" s="120">
        <v>3</v>
      </c>
      <c r="D4" s="207">
        <v>4</v>
      </c>
      <c r="E4" s="205">
        <f>C4*D4</f>
        <v>12</v>
      </c>
      <c r="F4" s="250"/>
      <c r="G4" s="131"/>
      <c r="H4" s="131"/>
      <c r="I4" s="12">
        <f t="shared" ref="I4:I22" si="0">SUM(G4*52+H4)</f>
        <v>0</v>
      </c>
    </row>
    <row r="5" spans="1:9" s="206" customFormat="1" ht="20.25" customHeight="1" thickBot="1" x14ac:dyDescent="0.4">
      <c r="A5" s="118">
        <v>289</v>
      </c>
      <c r="B5" s="121" t="s">
        <v>3</v>
      </c>
      <c r="C5" s="122">
        <v>1</v>
      </c>
      <c r="D5" s="208">
        <v>3</v>
      </c>
      <c r="E5" s="205">
        <f t="shared" ref="E5:E81" si="1">C5*D5</f>
        <v>3</v>
      </c>
      <c r="F5" s="251"/>
      <c r="G5" s="131"/>
      <c r="H5" s="131"/>
      <c r="I5" s="12">
        <f t="shared" si="0"/>
        <v>0</v>
      </c>
    </row>
    <row r="6" spans="1:9" s="206" customFormat="1" ht="20.25" customHeight="1" thickBot="1" x14ac:dyDescent="0.4">
      <c r="A6" s="123">
        <v>1</v>
      </c>
      <c r="B6" s="121" t="s">
        <v>2</v>
      </c>
      <c r="C6" s="122">
        <v>1</v>
      </c>
      <c r="D6" s="209">
        <v>3</v>
      </c>
      <c r="E6" s="205">
        <v>2.5</v>
      </c>
      <c r="F6" s="232" t="s">
        <v>156</v>
      </c>
      <c r="G6" s="132"/>
      <c r="H6" s="132"/>
      <c r="I6" s="12">
        <f t="shared" si="0"/>
        <v>0</v>
      </c>
    </row>
    <row r="7" spans="1:9" s="215" customFormat="1" ht="20.25" customHeight="1" thickBot="1" x14ac:dyDescent="0.4">
      <c r="A7" s="118">
        <v>291</v>
      </c>
      <c r="B7" s="121" t="s">
        <v>71</v>
      </c>
      <c r="C7" s="122">
        <v>1</v>
      </c>
      <c r="D7" s="209"/>
      <c r="E7" s="205"/>
      <c r="F7" s="251" t="s">
        <v>190</v>
      </c>
      <c r="G7" s="245"/>
      <c r="H7" s="245"/>
      <c r="I7" s="249"/>
    </row>
    <row r="8" spans="1:9" s="206" customFormat="1" ht="20.25" customHeight="1" thickBot="1" x14ac:dyDescent="0.4">
      <c r="A8" s="118">
        <v>8</v>
      </c>
      <c r="B8" s="121" t="s">
        <v>124</v>
      </c>
      <c r="C8" s="122">
        <v>1</v>
      </c>
      <c r="D8" s="209">
        <v>3</v>
      </c>
      <c r="E8" s="205">
        <f t="shared" si="1"/>
        <v>3</v>
      </c>
      <c r="F8" s="251"/>
      <c r="G8" s="132"/>
      <c r="H8" s="132"/>
      <c r="I8" s="12">
        <f t="shared" si="0"/>
        <v>0</v>
      </c>
    </row>
    <row r="9" spans="1:9" s="206" customFormat="1" ht="20.25" customHeight="1" thickBot="1" x14ac:dyDescent="0.4">
      <c r="A9" s="118">
        <v>9</v>
      </c>
      <c r="B9" s="121" t="s">
        <v>125</v>
      </c>
      <c r="C9" s="122">
        <v>1</v>
      </c>
      <c r="D9" s="209">
        <v>3</v>
      </c>
      <c r="E9" s="205">
        <v>2.5</v>
      </c>
      <c r="F9" s="251" t="s">
        <v>156</v>
      </c>
      <c r="G9" s="132"/>
      <c r="H9" s="132"/>
      <c r="I9" s="12">
        <f t="shared" si="0"/>
        <v>0</v>
      </c>
    </row>
    <row r="10" spans="1:9" s="206" customFormat="1" ht="20.25" customHeight="1" thickBot="1" x14ac:dyDescent="0.4">
      <c r="A10" s="118">
        <v>10</v>
      </c>
      <c r="B10" s="121" t="s">
        <v>35</v>
      </c>
      <c r="C10" s="122">
        <v>3</v>
      </c>
      <c r="D10" s="209">
        <v>4</v>
      </c>
      <c r="E10" s="205">
        <v>6</v>
      </c>
      <c r="F10" s="232" t="s">
        <v>157</v>
      </c>
      <c r="G10" s="132"/>
      <c r="H10" s="132"/>
      <c r="I10" s="12">
        <f t="shared" si="0"/>
        <v>0</v>
      </c>
    </row>
    <row r="11" spans="1:9" s="206" customFormat="1" ht="20.25" customHeight="1" thickBot="1" x14ac:dyDescent="0.4">
      <c r="A11" s="118">
        <v>11</v>
      </c>
      <c r="B11" s="121" t="s">
        <v>33</v>
      </c>
      <c r="C11" s="122">
        <v>4</v>
      </c>
      <c r="D11" s="209">
        <v>4</v>
      </c>
      <c r="E11" s="205">
        <f t="shared" si="1"/>
        <v>16</v>
      </c>
      <c r="F11" s="232"/>
      <c r="G11" s="132"/>
      <c r="H11" s="132"/>
      <c r="I11" s="12">
        <f t="shared" si="0"/>
        <v>0</v>
      </c>
    </row>
    <row r="12" spans="1:9" s="206" customFormat="1" ht="20.25" customHeight="1" thickBot="1" x14ac:dyDescent="0.4">
      <c r="A12" s="118">
        <v>12</v>
      </c>
      <c r="B12" s="121" t="s">
        <v>34</v>
      </c>
      <c r="C12" s="122">
        <v>4</v>
      </c>
      <c r="D12" s="209">
        <v>4</v>
      </c>
      <c r="E12" s="205">
        <f t="shared" si="1"/>
        <v>16</v>
      </c>
      <c r="F12" s="232"/>
      <c r="G12" s="132"/>
      <c r="H12" s="132"/>
      <c r="I12" s="12">
        <f t="shared" si="0"/>
        <v>0</v>
      </c>
    </row>
    <row r="13" spans="1:9" s="215" customFormat="1" ht="20.25" customHeight="1" thickBot="1" x14ac:dyDescent="0.4">
      <c r="A13" s="118">
        <v>13</v>
      </c>
      <c r="B13" s="121" t="s">
        <v>38</v>
      </c>
      <c r="C13" s="122">
        <v>2</v>
      </c>
      <c r="D13" s="209">
        <v>5</v>
      </c>
      <c r="E13" s="205">
        <v>9</v>
      </c>
      <c r="F13" s="245" t="s">
        <v>191</v>
      </c>
      <c r="G13" s="221"/>
      <c r="H13" s="221"/>
      <c r="I13" s="12">
        <f t="shared" si="0"/>
        <v>0</v>
      </c>
    </row>
    <row r="14" spans="1:9" s="206" customFormat="1" ht="20.25" customHeight="1" thickBot="1" x14ac:dyDescent="0.4">
      <c r="A14" s="118">
        <v>15</v>
      </c>
      <c r="B14" s="121" t="s">
        <v>122</v>
      </c>
      <c r="C14" s="122">
        <v>1</v>
      </c>
      <c r="D14" s="209">
        <v>4</v>
      </c>
      <c r="E14" s="205">
        <f t="shared" si="1"/>
        <v>4</v>
      </c>
      <c r="F14" s="251"/>
      <c r="G14" s="132"/>
      <c r="H14" s="132"/>
      <c r="I14" s="12">
        <f t="shared" si="0"/>
        <v>0</v>
      </c>
    </row>
    <row r="15" spans="1:9" s="206" customFormat="1" ht="40.75" customHeight="1" thickBot="1" x14ac:dyDescent="0.4">
      <c r="A15" s="118">
        <v>16</v>
      </c>
      <c r="B15" s="124" t="s">
        <v>151</v>
      </c>
      <c r="C15" s="122">
        <v>2</v>
      </c>
      <c r="D15" s="209">
        <v>4</v>
      </c>
      <c r="E15" s="205">
        <f t="shared" si="1"/>
        <v>8</v>
      </c>
      <c r="F15" s="251"/>
      <c r="G15" s="132"/>
      <c r="H15" s="132"/>
      <c r="I15" s="12">
        <f t="shared" si="0"/>
        <v>0</v>
      </c>
    </row>
    <row r="16" spans="1:9" s="215" customFormat="1" ht="20.25" customHeight="1" thickBot="1" x14ac:dyDescent="0.4">
      <c r="A16" s="118">
        <v>17</v>
      </c>
      <c r="B16" s="121" t="s">
        <v>37</v>
      </c>
      <c r="C16" s="122">
        <v>3</v>
      </c>
      <c r="D16" s="246">
        <v>3.6665999999999999</v>
      </c>
      <c r="E16" s="247">
        <v>10.5</v>
      </c>
      <c r="F16" s="245" t="s">
        <v>155</v>
      </c>
      <c r="G16" s="221"/>
      <c r="H16" s="221"/>
      <c r="I16" s="12">
        <f t="shared" si="0"/>
        <v>0</v>
      </c>
    </row>
    <row r="17" spans="1:9" s="206" customFormat="1" ht="20.25" customHeight="1" thickBot="1" x14ac:dyDescent="0.4">
      <c r="A17" s="118">
        <v>19</v>
      </c>
      <c r="B17" s="121" t="s">
        <v>36</v>
      </c>
      <c r="C17" s="122">
        <v>3</v>
      </c>
      <c r="D17" s="209">
        <v>4</v>
      </c>
      <c r="E17" s="205">
        <f t="shared" si="1"/>
        <v>12</v>
      </c>
      <c r="F17" s="232"/>
      <c r="G17" s="132"/>
      <c r="H17" s="132"/>
      <c r="I17" s="12">
        <f t="shared" si="0"/>
        <v>0</v>
      </c>
    </row>
    <row r="18" spans="1:9" s="206" customFormat="1" ht="20.25" customHeight="1" thickBot="1" x14ac:dyDescent="0.4">
      <c r="A18" s="118">
        <v>222</v>
      </c>
      <c r="B18" s="121" t="s">
        <v>4</v>
      </c>
      <c r="C18" s="122">
        <v>1</v>
      </c>
      <c r="D18" s="209">
        <v>4</v>
      </c>
      <c r="E18" s="205">
        <f t="shared" si="1"/>
        <v>4</v>
      </c>
      <c r="F18" s="232"/>
      <c r="G18" s="132"/>
      <c r="H18" s="132"/>
      <c r="I18" s="12">
        <f t="shared" si="0"/>
        <v>0</v>
      </c>
    </row>
    <row r="19" spans="1:9" s="206" customFormat="1" ht="20.25" customHeight="1" thickBot="1" x14ac:dyDescent="0.4">
      <c r="A19" s="118">
        <v>5</v>
      </c>
      <c r="B19" s="121" t="s">
        <v>5</v>
      </c>
      <c r="C19" s="122">
        <v>1</v>
      </c>
      <c r="D19" s="209">
        <v>3</v>
      </c>
      <c r="E19" s="205">
        <f t="shared" si="1"/>
        <v>3</v>
      </c>
      <c r="F19" s="232"/>
      <c r="G19" s="132"/>
      <c r="H19" s="132"/>
      <c r="I19" s="12">
        <f t="shared" si="0"/>
        <v>0</v>
      </c>
    </row>
    <row r="20" spans="1:9" s="206" customFormat="1" ht="20.25" customHeight="1" thickBot="1" x14ac:dyDescent="0.4">
      <c r="A20" s="80">
        <v>40</v>
      </c>
      <c r="B20" s="81" t="s">
        <v>8</v>
      </c>
      <c r="C20" s="122">
        <v>2</v>
      </c>
      <c r="D20" s="209"/>
      <c r="E20" s="205"/>
      <c r="F20" s="232" t="s">
        <v>186</v>
      </c>
      <c r="G20" s="232"/>
      <c r="H20" s="232"/>
      <c r="I20" s="249"/>
    </row>
    <row r="21" spans="1:9" s="206" customFormat="1" ht="20.25" customHeight="1" thickBot="1" x14ac:dyDescent="0.4">
      <c r="A21" s="118">
        <v>41</v>
      </c>
      <c r="B21" s="121" t="s">
        <v>6</v>
      </c>
      <c r="C21" s="122">
        <v>1</v>
      </c>
      <c r="D21" s="209">
        <v>3</v>
      </c>
      <c r="E21" s="205">
        <f t="shared" si="1"/>
        <v>3</v>
      </c>
      <c r="F21" s="232"/>
      <c r="G21" s="132"/>
      <c r="H21" s="132"/>
      <c r="I21" s="12">
        <f t="shared" si="0"/>
        <v>0</v>
      </c>
    </row>
    <row r="22" spans="1:9" s="206" customFormat="1" ht="20.25" customHeight="1" thickBot="1" x14ac:dyDescent="0.4">
      <c r="A22" s="118">
        <v>42</v>
      </c>
      <c r="B22" s="121" t="s">
        <v>7</v>
      </c>
      <c r="C22" s="122">
        <v>1</v>
      </c>
      <c r="D22" s="209">
        <v>3</v>
      </c>
      <c r="E22" s="205">
        <f t="shared" si="1"/>
        <v>3</v>
      </c>
      <c r="F22" s="232"/>
      <c r="G22" s="132"/>
      <c r="H22" s="132"/>
      <c r="I22" s="12">
        <f t="shared" si="0"/>
        <v>0</v>
      </c>
    </row>
    <row r="23" spans="1:9" s="206" customFormat="1" ht="20.25" customHeight="1" thickBot="1" x14ac:dyDescent="0.4">
      <c r="A23" s="118">
        <v>53</v>
      </c>
      <c r="B23" s="121" t="s">
        <v>9</v>
      </c>
      <c r="C23" s="122">
        <v>1</v>
      </c>
      <c r="D23" s="209">
        <v>3</v>
      </c>
      <c r="E23" s="205">
        <v>1.5</v>
      </c>
      <c r="F23" s="232" t="s">
        <v>157</v>
      </c>
      <c r="G23" s="132"/>
      <c r="H23" s="132"/>
      <c r="I23" s="12">
        <f>SUM(G23*52+H23)</f>
        <v>0</v>
      </c>
    </row>
    <row r="24" spans="1:9" s="206" customFormat="1" ht="20.25" customHeight="1" thickBot="1" x14ac:dyDescent="0.4">
      <c r="A24" s="118">
        <v>56</v>
      </c>
      <c r="B24" s="121" t="s">
        <v>10</v>
      </c>
      <c r="C24" s="122">
        <v>1</v>
      </c>
      <c r="D24" s="209">
        <v>2</v>
      </c>
      <c r="E24" s="205">
        <v>1.5</v>
      </c>
      <c r="F24" s="232" t="s">
        <v>157</v>
      </c>
      <c r="G24" s="132"/>
      <c r="H24" s="132"/>
      <c r="I24" s="12">
        <f t="shared" ref="I24:I89" si="2">SUM(G24*52+H24)</f>
        <v>0</v>
      </c>
    </row>
    <row r="25" spans="1:9" s="206" customFormat="1" ht="20.25" customHeight="1" thickBot="1" x14ac:dyDescent="0.4">
      <c r="A25" s="118">
        <v>54</v>
      </c>
      <c r="B25" s="121" t="s">
        <v>184</v>
      </c>
      <c r="C25" s="122">
        <v>1</v>
      </c>
      <c r="D25" s="209"/>
      <c r="E25" s="205"/>
      <c r="F25" s="232" t="s">
        <v>185</v>
      </c>
      <c r="G25" s="232"/>
      <c r="H25" s="232"/>
      <c r="I25" s="249"/>
    </row>
    <row r="26" spans="1:9" s="206" customFormat="1" ht="20.25" customHeight="1" thickBot="1" x14ac:dyDescent="0.4">
      <c r="A26" s="118">
        <v>54</v>
      </c>
      <c r="B26" s="121" t="s">
        <v>136</v>
      </c>
      <c r="C26" s="122">
        <v>1</v>
      </c>
      <c r="D26" s="209">
        <v>3</v>
      </c>
      <c r="E26" s="205">
        <v>3</v>
      </c>
      <c r="F26" s="232"/>
      <c r="G26" s="132"/>
      <c r="H26" s="132"/>
      <c r="I26" s="12">
        <f t="shared" si="2"/>
        <v>0</v>
      </c>
    </row>
    <row r="27" spans="1:9" s="206" customFormat="1" ht="20.25" customHeight="1" thickBot="1" x14ac:dyDescent="0.4">
      <c r="A27" s="118">
        <v>55</v>
      </c>
      <c r="B27" s="121" t="s">
        <v>12</v>
      </c>
      <c r="C27" s="122">
        <v>1</v>
      </c>
      <c r="D27" s="209">
        <v>3</v>
      </c>
      <c r="E27" s="205">
        <f t="shared" si="1"/>
        <v>3</v>
      </c>
      <c r="F27" s="232"/>
      <c r="G27" s="132"/>
      <c r="H27" s="132"/>
      <c r="I27" s="12">
        <f t="shared" si="2"/>
        <v>0</v>
      </c>
    </row>
    <row r="28" spans="1:9" s="206" customFormat="1" ht="20.25" customHeight="1" thickBot="1" x14ac:dyDescent="0.4">
      <c r="A28" s="118">
        <v>59</v>
      </c>
      <c r="B28" s="121" t="s">
        <v>13</v>
      </c>
      <c r="C28" s="122">
        <v>1</v>
      </c>
      <c r="D28" s="209">
        <v>3</v>
      </c>
      <c r="E28" s="205">
        <f t="shared" si="1"/>
        <v>3</v>
      </c>
      <c r="F28" s="232"/>
      <c r="G28" s="132"/>
      <c r="H28" s="132"/>
      <c r="I28" s="12">
        <f t="shared" si="2"/>
        <v>0</v>
      </c>
    </row>
    <row r="29" spans="1:9" s="206" customFormat="1" ht="20.25" customHeight="1" thickBot="1" x14ac:dyDescent="0.4">
      <c r="A29" s="118">
        <v>80</v>
      </c>
      <c r="B29" s="121" t="s">
        <v>16</v>
      </c>
      <c r="C29" s="122">
        <v>1</v>
      </c>
      <c r="D29" s="209">
        <v>3</v>
      </c>
      <c r="E29" s="205">
        <v>2.5</v>
      </c>
      <c r="F29" s="232" t="s">
        <v>156</v>
      </c>
      <c r="G29" s="132"/>
      <c r="H29" s="132"/>
      <c r="I29" s="12">
        <f t="shared" si="2"/>
        <v>0</v>
      </c>
    </row>
    <row r="30" spans="1:9" s="206" customFormat="1" ht="20.25" customHeight="1" thickBot="1" x14ac:dyDescent="0.4">
      <c r="A30" s="118">
        <v>81</v>
      </c>
      <c r="B30" s="121" t="s">
        <v>14</v>
      </c>
      <c r="C30" s="122">
        <v>1</v>
      </c>
      <c r="D30" s="209">
        <v>3</v>
      </c>
      <c r="E30" s="205">
        <f t="shared" si="1"/>
        <v>3</v>
      </c>
      <c r="F30" s="232"/>
      <c r="G30" s="132"/>
      <c r="H30" s="132"/>
      <c r="I30" s="12">
        <f t="shared" si="2"/>
        <v>0</v>
      </c>
    </row>
    <row r="31" spans="1:9" s="206" customFormat="1" ht="20.25" customHeight="1" thickBot="1" x14ac:dyDescent="0.4">
      <c r="A31" s="118">
        <v>82</v>
      </c>
      <c r="B31" s="121" t="s">
        <v>15</v>
      </c>
      <c r="C31" s="122">
        <v>1</v>
      </c>
      <c r="D31" s="209">
        <v>4</v>
      </c>
      <c r="E31" s="205">
        <v>3.5</v>
      </c>
      <c r="F31" s="232" t="s">
        <v>155</v>
      </c>
      <c r="G31" s="132"/>
      <c r="H31" s="132"/>
      <c r="I31" s="12">
        <f t="shared" si="2"/>
        <v>0</v>
      </c>
    </row>
    <row r="32" spans="1:9" s="206" customFormat="1" ht="20.25" customHeight="1" thickBot="1" x14ac:dyDescent="0.4">
      <c r="A32" s="118">
        <v>83</v>
      </c>
      <c r="B32" s="121" t="s">
        <v>121</v>
      </c>
      <c r="C32" s="122">
        <v>1</v>
      </c>
      <c r="D32" s="209">
        <v>3</v>
      </c>
      <c r="E32" s="205">
        <f t="shared" si="1"/>
        <v>3</v>
      </c>
      <c r="F32" s="251"/>
      <c r="G32" s="132"/>
      <c r="H32" s="132"/>
      <c r="I32" s="12">
        <f t="shared" si="2"/>
        <v>0</v>
      </c>
    </row>
    <row r="33" spans="1:9" s="206" customFormat="1" ht="20.25" customHeight="1" thickBot="1" x14ac:dyDescent="0.4">
      <c r="A33" s="118">
        <v>84</v>
      </c>
      <c r="B33" s="121" t="s">
        <v>39</v>
      </c>
      <c r="C33" s="122">
        <v>4</v>
      </c>
      <c r="D33" s="209">
        <v>3</v>
      </c>
      <c r="E33" s="205">
        <f t="shared" si="1"/>
        <v>12</v>
      </c>
      <c r="F33" s="251"/>
      <c r="G33" s="132"/>
      <c r="H33" s="132"/>
      <c r="I33" s="12">
        <f t="shared" si="2"/>
        <v>0</v>
      </c>
    </row>
    <row r="34" spans="1:9" s="206" customFormat="1" ht="20.25" customHeight="1" thickBot="1" x14ac:dyDescent="0.4">
      <c r="A34" s="118">
        <v>85</v>
      </c>
      <c r="B34" s="121" t="s">
        <v>120</v>
      </c>
      <c r="C34" s="122">
        <v>1</v>
      </c>
      <c r="D34" s="209">
        <v>3</v>
      </c>
      <c r="E34" s="205">
        <f t="shared" si="1"/>
        <v>3</v>
      </c>
      <c r="F34" s="251"/>
      <c r="G34" s="132"/>
      <c r="H34" s="132"/>
      <c r="I34" s="12">
        <f t="shared" si="2"/>
        <v>0</v>
      </c>
    </row>
    <row r="35" spans="1:9" s="206" customFormat="1" ht="20.25" customHeight="1" thickBot="1" x14ac:dyDescent="0.4">
      <c r="A35" s="118">
        <v>223</v>
      </c>
      <c r="B35" s="121" t="s">
        <v>41</v>
      </c>
      <c r="C35" s="122">
        <v>1</v>
      </c>
      <c r="D35" s="209">
        <v>3</v>
      </c>
      <c r="E35" s="205">
        <v>2.5</v>
      </c>
      <c r="F35" s="232" t="s">
        <v>156</v>
      </c>
      <c r="G35" s="132"/>
      <c r="H35" s="132"/>
      <c r="I35" s="12">
        <f t="shared" si="2"/>
        <v>0</v>
      </c>
    </row>
    <row r="36" spans="1:9" s="206" customFormat="1" ht="20.25" customHeight="1" thickBot="1" x14ac:dyDescent="0.4">
      <c r="A36" s="118">
        <v>87</v>
      </c>
      <c r="B36" s="121" t="s">
        <v>40</v>
      </c>
      <c r="C36" s="122">
        <v>2</v>
      </c>
      <c r="D36" s="209">
        <v>2</v>
      </c>
      <c r="E36" s="205">
        <f t="shared" si="1"/>
        <v>4</v>
      </c>
      <c r="F36" s="232"/>
      <c r="G36" s="132"/>
      <c r="H36" s="132"/>
      <c r="I36" s="12">
        <f t="shared" si="2"/>
        <v>0</v>
      </c>
    </row>
    <row r="37" spans="1:9" s="206" customFormat="1" ht="20.25" customHeight="1" thickBot="1" x14ac:dyDescent="0.4">
      <c r="A37" s="118">
        <v>88</v>
      </c>
      <c r="B37" s="121" t="s">
        <v>42</v>
      </c>
      <c r="C37" s="122">
        <v>1</v>
      </c>
      <c r="D37" s="209">
        <v>3</v>
      </c>
      <c r="E37" s="205">
        <v>2.5</v>
      </c>
      <c r="F37" s="232" t="s">
        <v>156</v>
      </c>
      <c r="G37" s="132"/>
      <c r="H37" s="132"/>
      <c r="I37" s="12">
        <f t="shared" si="2"/>
        <v>0</v>
      </c>
    </row>
    <row r="38" spans="1:9" s="206" customFormat="1" ht="20.25" customHeight="1" thickBot="1" x14ac:dyDescent="0.4">
      <c r="A38" s="118">
        <v>104</v>
      </c>
      <c r="B38" s="121" t="s">
        <v>112</v>
      </c>
      <c r="C38" s="122">
        <v>1</v>
      </c>
      <c r="D38" s="209">
        <v>3</v>
      </c>
      <c r="E38" s="205">
        <f t="shared" si="1"/>
        <v>3</v>
      </c>
      <c r="F38" s="232"/>
      <c r="G38" s="132"/>
      <c r="H38" s="132"/>
      <c r="I38" s="12">
        <f t="shared" si="2"/>
        <v>0</v>
      </c>
    </row>
    <row r="39" spans="1:9" s="206" customFormat="1" ht="20.25" customHeight="1" thickBot="1" x14ac:dyDescent="0.4">
      <c r="A39" s="118">
        <v>91</v>
      </c>
      <c r="B39" s="121" t="s">
        <v>158</v>
      </c>
      <c r="C39" s="122">
        <v>1</v>
      </c>
      <c r="D39" s="209">
        <v>3</v>
      </c>
      <c r="E39" s="205">
        <v>1.5</v>
      </c>
      <c r="F39" s="232" t="s">
        <v>157</v>
      </c>
      <c r="G39" s="132"/>
      <c r="H39" s="132"/>
      <c r="I39" s="12">
        <f t="shared" si="2"/>
        <v>0</v>
      </c>
    </row>
    <row r="40" spans="1:9" s="206" customFormat="1" ht="20.25" customHeight="1" thickBot="1" x14ac:dyDescent="0.4">
      <c r="A40" s="118">
        <v>91</v>
      </c>
      <c r="B40" s="121" t="s">
        <v>159</v>
      </c>
      <c r="C40" s="122">
        <v>1</v>
      </c>
      <c r="D40" s="209">
        <v>3</v>
      </c>
      <c r="E40" s="205">
        <f t="shared" si="1"/>
        <v>3</v>
      </c>
      <c r="F40" s="232"/>
      <c r="G40" s="132"/>
      <c r="H40" s="132"/>
      <c r="I40" s="12">
        <f t="shared" si="2"/>
        <v>0</v>
      </c>
    </row>
    <row r="41" spans="1:9" s="206" customFormat="1" ht="20.25" customHeight="1" thickBot="1" x14ac:dyDescent="0.4">
      <c r="A41" s="118">
        <v>92</v>
      </c>
      <c r="B41" s="121" t="s">
        <v>44</v>
      </c>
      <c r="C41" s="122">
        <v>3</v>
      </c>
      <c r="D41" s="209">
        <v>4</v>
      </c>
      <c r="E41" s="205">
        <f t="shared" si="1"/>
        <v>12</v>
      </c>
      <c r="F41" s="232"/>
      <c r="G41" s="132"/>
      <c r="H41" s="132"/>
      <c r="I41" s="12">
        <f t="shared" si="2"/>
        <v>0</v>
      </c>
    </row>
    <row r="42" spans="1:9" s="206" customFormat="1" ht="20.25" customHeight="1" thickBot="1" x14ac:dyDescent="0.4">
      <c r="A42" s="118">
        <v>93</v>
      </c>
      <c r="B42" s="121" t="s">
        <v>45</v>
      </c>
      <c r="C42" s="122">
        <v>2</v>
      </c>
      <c r="D42" s="209">
        <v>3</v>
      </c>
      <c r="E42" s="205">
        <f t="shared" si="1"/>
        <v>6</v>
      </c>
      <c r="F42" s="232"/>
      <c r="G42" s="132"/>
      <c r="H42" s="132"/>
      <c r="I42" s="12">
        <f t="shared" si="2"/>
        <v>0</v>
      </c>
    </row>
    <row r="43" spans="1:9" s="206" customFormat="1" ht="20.25" customHeight="1" thickBot="1" x14ac:dyDescent="0.4">
      <c r="A43" s="118"/>
      <c r="B43" s="124" t="s">
        <v>170</v>
      </c>
      <c r="C43" s="122">
        <v>3</v>
      </c>
      <c r="D43" s="209">
        <v>3</v>
      </c>
      <c r="E43" s="205">
        <f t="shared" si="1"/>
        <v>9</v>
      </c>
      <c r="F43" s="232"/>
      <c r="G43" s="132"/>
      <c r="H43" s="132"/>
      <c r="I43" s="12">
        <f t="shared" si="2"/>
        <v>0</v>
      </c>
    </row>
    <row r="44" spans="1:9" s="206" customFormat="1" ht="36" customHeight="1" thickBot="1" x14ac:dyDescent="0.4">
      <c r="A44" s="118">
        <v>286</v>
      </c>
      <c r="B44" s="124" t="s">
        <v>168</v>
      </c>
      <c r="C44" s="122">
        <v>2</v>
      </c>
      <c r="D44" s="209">
        <v>3</v>
      </c>
      <c r="E44" s="205">
        <f t="shared" si="1"/>
        <v>6</v>
      </c>
      <c r="F44" s="232"/>
      <c r="G44" s="132"/>
      <c r="H44" s="132"/>
      <c r="I44" s="12">
        <f t="shared" si="2"/>
        <v>0</v>
      </c>
    </row>
    <row r="45" spans="1:9" s="206" customFormat="1" ht="36" customHeight="1" thickBot="1" x14ac:dyDescent="0.4">
      <c r="A45" s="118">
        <v>286</v>
      </c>
      <c r="B45" s="124" t="s">
        <v>169</v>
      </c>
      <c r="C45" s="122">
        <v>5</v>
      </c>
      <c r="D45" s="209">
        <v>3</v>
      </c>
      <c r="E45" s="205">
        <v>7.5</v>
      </c>
      <c r="F45" s="232" t="s">
        <v>157</v>
      </c>
      <c r="G45" s="132"/>
      <c r="H45" s="132"/>
      <c r="I45" s="12">
        <f t="shared" si="2"/>
        <v>0</v>
      </c>
    </row>
    <row r="46" spans="1:9" s="206" customFormat="1" ht="36" customHeight="1" thickBot="1" x14ac:dyDescent="0.4">
      <c r="A46" s="118">
        <v>286</v>
      </c>
      <c r="B46" s="124" t="s">
        <v>192</v>
      </c>
      <c r="C46" s="122">
        <v>8</v>
      </c>
      <c r="D46" s="209">
        <v>2</v>
      </c>
      <c r="E46" s="205">
        <f t="shared" si="1"/>
        <v>16</v>
      </c>
      <c r="F46" s="232"/>
      <c r="G46" s="132"/>
      <c r="H46" s="132"/>
      <c r="I46" s="12">
        <f t="shared" si="2"/>
        <v>0</v>
      </c>
    </row>
    <row r="47" spans="1:9" s="206" customFormat="1" ht="20.25" customHeight="1" thickBot="1" x14ac:dyDescent="0.4">
      <c r="A47" s="118">
        <v>95</v>
      </c>
      <c r="B47" s="121" t="s">
        <v>193</v>
      </c>
      <c r="C47" s="122">
        <v>1</v>
      </c>
      <c r="D47" s="209">
        <v>3</v>
      </c>
      <c r="E47" s="205">
        <v>1.5</v>
      </c>
      <c r="F47" s="232" t="s">
        <v>157</v>
      </c>
      <c r="G47" s="132"/>
      <c r="H47" s="132"/>
      <c r="I47" s="12">
        <f t="shared" si="2"/>
        <v>0</v>
      </c>
    </row>
    <row r="48" spans="1:9" s="206" customFormat="1" ht="20.25" customHeight="1" thickBot="1" x14ac:dyDescent="0.4">
      <c r="A48" s="118">
        <v>95</v>
      </c>
      <c r="B48" s="121" t="s">
        <v>194</v>
      </c>
      <c r="C48" s="122">
        <v>1</v>
      </c>
      <c r="D48" s="209">
        <v>3</v>
      </c>
      <c r="E48" s="205">
        <f t="shared" si="1"/>
        <v>3</v>
      </c>
      <c r="F48" s="232"/>
      <c r="G48" s="132"/>
      <c r="H48" s="132"/>
      <c r="I48" s="12">
        <f t="shared" si="2"/>
        <v>0</v>
      </c>
    </row>
    <row r="49" spans="1:9" s="206" customFormat="1" ht="20.25" customHeight="1" thickBot="1" x14ac:dyDescent="0.4">
      <c r="A49" s="118">
        <v>296</v>
      </c>
      <c r="B49" s="121" t="s">
        <v>128</v>
      </c>
      <c r="C49" s="122">
        <v>1</v>
      </c>
      <c r="D49" s="209">
        <v>3</v>
      </c>
      <c r="E49" s="205">
        <f t="shared" si="1"/>
        <v>3</v>
      </c>
      <c r="F49" s="232"/>
      <c r="G49" s="132"/>
      <c r="H49" s="132"/>
      <c r="I49" s="12">
        <f t="shared" si="2"/>
        <v>0</v>
      </c>
    </row>
    <row r="50" spans="1:9" s="206" customFormat="1" ht="20.25" customHeight="1" thickBot="1" x14ac:dyDescent="0.4">
      <c r="A50" s="118">
        <v>295</v>
      </c>
      <c r="B50" s="121" t="s">
        <v>129</v>
      </c>
      <c r="C50" s="122">
        <v>1</v>
      </c>
      <c r="D50" s="209">
        <v>3</v>
      </c>
      <c r="E50" s="205">
        <f t="shared" si="1"/>
        <v>3</v>
      </c>
      <c r="F50" s="232"/>
      <c r="G50" s="132"/>
      <c r="H50" s="132"/>
      <c r="I50" s="12">
        <f t="shared" si="2"/>
        <v>0</v>
      </c>
    </row>
    <row r="51" spans="1:9" s="215" customFormat="1" ht="20.25" customHeight="1" thickBot="1" x14ac:dyDescent="0.4">
      <c r="A51" s="118">
        <v>258</v>
      </c>
      <c r="B51" s="121" t="s">
        <v>46</v>
      </c>
      <c r="C51" s="122">
        <v>1</v>
      </c>
      <c r="D51" s="209">
        <v>3</v>
      </c>
      <c r="E51" s="205">
        <f t="shared" si="1"/>
        <v>3</v>
      </c>
      <c r="F51" s="245"/>
      <c r="G51" s="221"/>
      <c r="H51" s="221"/>
      <c r="I51" s="12">
        <f t="shared" si="2"/>
        <v>0</v>
      </c>
    </row>
    <row r="52" spans="1:9" s="206" customFormat="1" ht="20.25" customHeight="1" thickBot="1" x14ac:dyDescent="0.4">
      <c r="A52" s="118">
        <v>125</v>
      </c>
      <c r="B52" s="121" t="s">
        <v>47</v>
      </c>
      <c r="C52" s="122">
        <v>2</v>
      </c>
      <c r="D52" s="209">
        <v>4</v>
      </c>
      <c r="E52" s="205">
        <v>7</v>
      </c>
      <c r="F52" s="232" t="s">
        <v>155</v>
      </c>
      <c r="G52" s="132"/>
      <c r="H52" s="132"/>
      <c r="I52" s="12">
        <f t="shared" si="2"/>
        <v>0</v>
      </c>
    </row>
    <row r="53" spans="1:9" s="206" customFormat="1" ht="20.25" customHeight="1" thickBot="1" x14ac:dyDescent="0.4">
      <c r="A53" s="118">
        <v>225</v>
      </c>
      <c r="B53" s="121" t="s">
        <v>189</v>
      </c>
      <c r="C53" s="122">
        <v>1</v>
      </c>
      <c r="D53" s="209">
        <v>3</v>
      </c>
      <c r="E53" s="205">
        <v>1.5</v>
      </c>
      <c r="F53" s="232" t="s">
        <v>157</v>
      </c>
      <c r="G53" s="132"/>
      <c r="H53" s="132"/>
      <c r="I53" s="12">
        <f t="shared" si="2"/>
        <v>0</v>
      </c>
    </row>
    <row r="54" spans="1:9" s="206" customFormat="1" ht="20.25" customHeight="1" thickBot="1" x14ac:dyDescent="0.4">
      <c r="A54" s="118">
        <v>225</v>
      </c>
      <c r="B54" s="121" t="s">
        <v>160</v>
      </c>
      <c r="C54" s="122">
        <v>1</v>
      </c>
      <c r="D54" s="209">
        <v>3</v>
      </c>
      <c r="E54" s="205">
        <f t="shared" si="1"/>
        <v>3</v>
      </c>
      <c r="F54" s="251"/>
      <c r="G54" s="132"/>
      <c r="H54" s="132"/>
      <c r="I54" s="12">
        <f t="shared" si="2"/>
        <v>0</v>
      </c>
    </row>
    <row r="55" spans="1:9" s="206" customFormat="1" ht="20.25" customHeight="1" thickBot="1" x14ac:dyDescent="0.4">
      <c r="A55" s="118">
        <v>181</v>
      </c>
      <c r="B55" s="121" t="s">
        <v>135</v>
      </c>
      <c r="C55" s="122">
        <v>2</v>
      </c>
      <c r="D55" s="209">
        <v>3</v>
      </c>
      <c r="E55" s="205">
        <f t="shared" si="1"/>
        <v>6</v>
      </c>
      <c r="F55" s="251"/>
      <c r="G55" s="132"/>
      <c r="H55" s="132"/>
      <c r="I55" s="12">
        <f t="shared" si="2"/>
        <v>0</v>
      </c>
    </row>
    <row r="56" spans="1:9" s="206" customFormat="1" ht="20.25" customHeight="1" thickBot="1" x14ac:dyDescent="0.4">
      <c r="A56" s="118">
        <v>136</v>
      </c>
      <c r="B56" s="121" t="s">
        <v>48</v>
      </c>
      <c r="C56" s="122">
        <v>1</v>
      </c>
      <c r="D56" s="209">
        <v>3</v>
      </c>
      <c r="E56" s="205">
        <v>2</v>
      </c>
      <c r="F56" s="245" t="s">
        <v>187</v>
      </c>
      <c r="G56" s="132"/>
      <c r="H56" s="132"/>
      <c r="I56" s="12">
        <f t="shared" si="2"/>
        <v>0</v>
      </c>
    </row>
    <row r="57" spans="1:9" s="206" customFormat="1" ht="20.25" customHeight="1" thickBot="1" x14ac:dyDescent="0.4">
      <c r="A57" s="118">
        <v>130</v>
      </c>
      <c r="B57" s="121" t="s">
        <v>139</v>
      </c>
      <c r="C57" s="125">
        <v>2</v>
      </c>
      <c r="D57" s="210"/>
      <c r="E57" s="205"/>
      <c r="F57" s="232" t="s">
        <v>185</v>
      </c>
      <c r="G57" s="232"/>
      <c r="H57" s="232"/>
      <c r="I57" s="249"/>
    </row>
    <row r="58" spans="1:9" s="206" customFormat="1" ht="20.25" customHeight="1" thickBot="1" x14ac:dyDescent="0.4">
      <c r="A58" s="80">
        <v>245</v>
      </c>
      <c r="B58" s="81" t="s">
        <v>178</v>
      </c>
      <c r="C58" s="125"/>
      <c r="D58" s="210"/>
      <c r="E58" s="205"/>
      <c r="F58" s="232" t="s">
        <v>161</v>
      </c>
      <c r="G58" s="232"/>
      <c r="H58" s="232"/>
      <c r="I58" s="249"/>
    </row>
    <row r="59" spans="1:9" s="206" customFormat="1" ht="20.25" customHeight="1" thickBot="1" x14ac:dyDescent="0.4">
      <c r="A59" s="80">
        <v>297</v>
      </c>
      <c r="B59" s="81" t="s">
        <v>183</v>
      </c>
      <c r="C59" s="125"/>
      <c r="D59" s="210"/>
      <c r="E59" s="205"/>
      <c r="F59" s="232" t="s">
        <v>161</v>
      </c>
      <c r="G59" s="232"/>
      <c r="H59" s="232"/>
      <c r="I59" s="249"/>
    </row>
    <row r="60" spans="1:9" s="206" customFormat="1" ht="20.25" customHeight="1" thickBot="1" x14ac:dyDescent="0.4">
      <c r="A60" s="80">
        <v>133</v>
      </c>
      <c r="B60" s="81" t="s">
        <v>140</v>
      </c>
      <c r="C60" s="125">
        <v>1</v>
      </c>
      <c r="D60" s="210"/>
      <c r="E60" s="205"/>
      <c r="F60" s="232" t="s">
        <v>185</v>
      </c>
      <c r="G60" s="232"/>
      <c r="H60" s="232"/>
      <c r="I60" s="249"/>
    </row>
    <row r="61" spans="1:9" s="206" customFormat="1" ht="20.25" customHeight="1" thickBot="1" x14ac:dyDescent="0.4">
      <c r="A61" s="118">
        <v>149</v>
      </c>
      <c r="B61" s="121" t="s">
        <v>49</v>
      </c>
      <c r="C61" s="125">
        <v>1</v>
      </c>
      <c r="D61" s="210"/>
      <c r="E61" s="205"/>
      <c r="F61" s="232" t="s">
        <v>185</v>
      </c>
      <c r="G61" s="232"/>
      <c r="H61" s="232"/>
      <c r="I61" s="249"/>
    </row>
    <row r="62" spans="1:9" s="206" customFormat="1" ht="20.25" customHeight="1" thickBot="1" x14ac:dyDescent="0.4">
      <c r="A62" s="118">
        <v>150</v>
      </c>
      <c r="B62" s="121" t="s">
        <v>70</v>
      </c>
      <c r="C62" s="125">
        <v>1</v>
      </c>
      <c r="D62" s="222">
        <v>3</v>
      </c>
      <c r="E62" s="205">
        <v>1.5</v>
      </c>
      <c r="F62" s="232" t="s">
        <v>157</v>
      </c>
      <c r="G62" s="132"/>
      <c r="H62" s="132"/>
      <c r="I62" s="12">
        <f t="shared" si="2"/>
        <v>0</v>
      </c>
    </row>
    <row r="63" spans="1:9" s="206" customFormat="1" ht="20.25" customHeight="1" thickBot="1" x14ac:dyDescent="0.4">
      <c r="A63" s="118">
        <v>151</v>
      </c>
      <c r="B63" s="121" t="s">
        <v>50</v>
      </c>
      <c r="C63" s="125">
        <v>1</v>
      </c>
      <c r="D63" s="222">
        <v>3</v>
      </c>
      <c r="E63" s="205">
        <v>1.5</v>
      </c>
      <c r="F63" s="232" t="s">
        <v>157</v>
      </c>
      <c r="G63" s="132"/>
      <c r="H63" s="132"/>
      <c r="I63" s="12">
        <f t="shared" si="2"/>
        <v>0</v>
      </c>
    </row>
    <row r="64" spans="1:9" s="206" customFormat="1" ht="20.25" customHeight="1" thickBot="1" x14ac:dyDescent="0.4">
      <c r="A64" s="118">
        <v>152</v>
      </c>
      <c r="B64" s="121" t="s">
        <v>51</v>
      </c>
      <c r="C64" s="125">
        <v>1</v>
      </c>
      <c r="D64" s="210">
        <v>3</v>
      </c>
      <c r="E64" s="205">
        <f t="shared" si="1"/>
        <v>3</v>
      </c>
      <c r="F64" s="232"/>
      <c r="G64" s="132"/>
      <c r="H64" s="132"/>
      <c r="I64" s="12">
        <f t="shared" si="2"/>
        <v>0</v>
      </c>
    </row>
    <row r="65" spans="1:9" s="206" customFormat="1" ht="20.25" customHeight="1" thickBot="1" x14ac:dyDescent="0.4">
      <c r="A65" s="118">
        <v>154</v>
      </c>
      <c r="B65" s="121" t="s">
        <v>52</v>
      </c>
      <c r="C65" s="125">
        <v>4</v>
      </c>
      <c r="D65" s="210">
        <v>4</v>
      </c>
      <c r="E65" s="205">
        <f t="shared" si="1"/>
        <v>16</v>
      </c>
      <c r="F65" s="232"/>
      <c r="G65" s="132"/>
      <c r="H65" s="132"/>
      <c r="I65" s="12">
        <f t="shared" si="2"/>
        <v>0</v>
      </c>
    </row>
    <row r="66" spans="1:9" s="106" customFormat="1" ht="20.25" customHeight="1" thickBot="1" x14ac:dyDescent="0.4">
      <c r="A66" s="118">
        <v>142</v>
      </c>
      <c r="B66" s="121" t="s">
        <v>172</v>
      </c>
      <c r="C66" s="216">
        <v>1</v>
      </c>
      <c r="D66" s="222">
        <v>3</v>
      </c>
      <c r="E66" s="205">
        <f t="shared" si="1"/>
        <v>3</v>
      </c>
      <c r="F66" s="252"/>
      <c r="G66" s="133"/>
      <c r="H66" s="133"/>
      <c r="I66" s="12">
        <f t="shared" si="2"/>
        <v>0</v>
      </c>
    </row>
    <row r="67" spans="1:9" s="106" customFormat="1" ht="20.25" customHeight="1" thickBot="1" x14ac:dyDescent="0.4">
      <c r="A67" s="118">
        <v>142</v>
      </c>
      <c r="B67" s="121" t="s">
        <v>173</v>
      </c>
      <c r="C67" s="216">
        <v>1</v>
      </c>
      <c r="D67" s="222">
        <v>2</v>
      </c>
      <c r="E67" s="205">
        <v>1</v>
      </c>
      <c r="F67" s="232" t="s">
        <v>157</v>
      </c>
      <c r="G67" s="133"/>
      <c r="H67" s="133"/>
      <c r="I67" s="12">
        <f t="shared" si="2"/>
        <v>0</v>
      </c>
    </row>
    <row r="68" spans="1:9" s="206" customFormat="1" ht="20.25" customHeight="1" thickBot="1" x14ac:dyDescent="0.4">
      <c r="A68" s="118">
        <v>231</v>
      </c>
      <c r="B68" s="121" t="s">
        <v>20</v>
      </c>
      <c r="C68" s="125">
        <v>1</v>
      </c>
      <c r="D68" s="222">
        <v>4</v>
      </c>
      <c r="E68" s="205">
        <v>3.5</v>
      </c>
      <c r="F68" s="232" t="s">
        <v>155</v>
      </c>
      <c r="G68" s="132"/>
      <c r="H68" s="132"/>
      <c r="I68" s="12">
        <f t="shared" si="2"/>
        <v>0</v>
      </c>
    </row>
    <row r="69" spans="1:9" s="215" customFormat="1" ht="20.25" customHeight="1" thickBot="1" x14ac:dyDescent="0.4">
      <c r="A69" s="118">
        <v>298</v>
      </c>
      <c r="B69" s="121" t="s">
        <v>175</v>
      </c>
      <c r="C69" s="216">
        <v>2</v>
      </c>
      <c r="D69" s="222">
        <v>4</v>
      </c>
      <c r="E69" s="205">
        <f t="shared" si="1"/>
        <v>8</v>
      </c>
      <c r="F69" s="245"/>
      <c r="G69" s="221"/>
      <c r="H69" s="221"/>
      <c r="I69" s="12">
        <f t="shared" si="2"/>
        <v>0</v>
      </c>
    </row>
    <row r="70" spans="1:9" s="206" customFormat="1" ht="20.25" customHeight="1" thickBot="1" x14ac:dyDescent="0.4">
      <c r="A70" s="118">
        <v>144</v>
      </c>
      <c r="B70" s="121" t="s">
        <v>21</v>
      </c>
      <c r="C70" s="216">
        <v>1</v>
      </c>
      <c r="D70" s="222">
        <v>4</v>
      </c>
      <c r="E70" s="205">
        <v>2</v>
      </c>
      <c r="F70" s="232" t="s">
        <v>157</v>
      </c>
      <c r="G70" s="132"/>
      <c r="H70" s="132"/>
      <c r="I70" s="12">
        <f t="shared" si="2"/>
        <v>0</v>
      </c>
    </row>
    <row r="71" spans="1:9" s="206" customFormat="1" ht="20.25" customHeight="1" thickBot="1" x14ac:dyDescent="0.4">
      <c r="A71" s="118">
        <v>169</v>
      </c>
      <c r="B71" s="121" t="s">
        <v>22</v>
      </c>
      <c r="C71" s="125">
        <v>2</v>
      </c>
      <c r="D71" s="210">
        <v>4</v>
      </c>
      <c r="E71" s="205">
        <f t="shared" si="1"/>
        <v>8</v>
      </c>
      <c r="F71" s="232"/>
      <c r="G71" s="132"/>
      <c r="H71" s="132"/>
      <c r="I71" s="12">
        <f t="shared" si="2"/>
        <v>0</v>
      </c>
    </row>
    <row r="72" spans="1:9" s="206" customFormat="1" ht="20.25" customHeight="1" thickBot="1" x14ac:dyDescent="0.4">
      <c r="A72" s="118">
        <v>163</v>
      </c>
      <c r="B72" s="121" t="s">
        <v>126</v>
      </c>
      <c r="C72" s="125">
        <v>2</v>
      </c>
      <c r="D72" s="210">
        <v>3</v>
      </c>
      <c r="E72" s="205">
        <f t="shared" si="1"/>
        <v>6</v>
      </c>
      <c r="F72" s="232"/>
      <c r="G72" s="132"/>
      <c r="H72" s="132"/>
      <c r="I72" s="12">
        <f t="shared" si="2"/>
        <v>0</v>
      </c>
    </row>
    <row r="73" spans="1:9" s="206" customFormat="1" ht="20.25" customHeight="1" thickBot="1" x14ac:dyDescent="0.4">
      <c r="A73" s="118">
        <v>164</v>
      </c>
      <c r="B73" s="121" t="s">
        <v>24</v>
      </c>
      <c r="C73" s="125">
        <v>1</v>
      </c>
      <c r="D73" s="210">
        <v>4</v>
      </c>
      <c r="E73" s="205">
        <f t="shared" si="1"/>
        <v>4</v>
      </c>
      <c r="F73" s="252"/>
      <c r="G73" s="132"/>
      <c r="H73" s="132"/>
      <c r="I73" s="12">
        <f t="shared" si="2"/>
        <v>0</v>
      </c>
    </row>
    <row r="74" spans="1:9" s="206" customFormat="1" ht="20.25" customHeight="1" thickBot="1" x14ac:dyDescent="0.4">
      <c r="A74" s="118">
        <v>165</v>
      </c>
      <c r="B74" s="121" t="s">
        <v>25</v>
      </c>
      <c r="C74" s="216">
        <v>1</v>
      </c>
      <c r="D74" s="222">
        <v>4</v>
      </c>
      <c r="E74" s="205">
        <v>2</v>
      </c>
      <c r="F74" s="232" t="s">
        <v>157</v>
      </c>
      <c r="G74" s="132"/>
      <c r="H74" s="132"/>
      <c r="I74" s="12">
        <f t="shared" si="2"/>
        <v>0</v>
      </c>
    </row>
    <row r="75" spans="1:9" s="206" customFormat="1" ht="20.25" customHeight="1" thickBot="1" x14ac:dyDescent="0.4">
      <c r="A75" s="118">
        <v>166</v>
      </c>
      <c r="B75" s="121" t="s">
        <v>26</v>
      </c>
      <c r="C75" s="216">
        <v>1</v>
      </c>
      <c r="D75" s="222">
        <v>4</v>
      </c>
      <c r="E75" s="205">
        <v>2</v>
      </c>
      <c r="F75" s="232" t="s">
        <v>157</v>
      </c>
      <c r="G75" s="132"/>
      <c r="H75" s="132"/>
      <c r="I75" s="12">
        <f t="shared" si="2"/>
        <v>0</v>
      </c>
    </row>
    <row r="76" spans="1:9" s="206" customFormat="1" ht="20.25" customHeight="1" thickBot="1" x14ac:dyDescent="0.4">
      <c r="A76" s="118">
        <v>167</v>
      </c>
      <c r="B76" s="121" t="s">
        <v>195</v>
      </c>
      <c r="C76" s="216">
        <v>1</v>
      </c>
      <c r="D76" s="222">
        <v>3</v>
      </c>
      <c r="E76" s="205">
        <v>1.5</v>
      </c>
      <c r="F76" s="232" t="s">
        <v>157</v>
      </c>
      <c r="G76" s="132"/>
      <c r="H76" s="132"/>
      <c r="I76" s="12">
        <f t="shared" si="2"/>
        <v>0</v>
      </c>
    </row>
    <row r="77" spans="1:9" s="206" customFormat="1" ht="20.25" customHeight="1" thickBot="1" x14ac:dyDescent="0.4">
      <c r="A77" s="118">
        <v>170</v>
      </c>
      <c r="B77" s="121" t="s">
        <v>27</v>
      </c>
      <c r="C77" s="216">
        <v>1</v>
      </c>
      <c r="D77" s="222">
        <v>3</v>
      </c>
      <c r="E77" s="205">
        <v>1.5</v>
      </c>
      <c r="F77" s="232" t="s">
        <v>157</v>
      </c>
      <c r="G77" s="132"/>
      <c r="H77" s="132"/>
      <c r="I77" s="12">
        <f t="shared" si="2"/>
        <v>0</v>
      </c>
    </row>
    <row r="78" spans="1:9" s="206" customFormat="1" ht="20.25" customHeight="1" thickBot="1" x14ac:dyDescent="0.4">
      <c r="A78" s="118">
        <v>293</v>
      </c>
      <c r="B78" s="121" t="s">
        <v>127</v>
      </c>
      <c r="C78" s="125">
        <v>1</v>
      </c>
      <c r="D78" s="210">
        <v>3</v>
      </c>
      <c r="E78" s="205">
        <f t="shared" si="1"/>
        <v>3</v>
      </c>
      <c r="F78" s="232"/>
      <c r="G78" s="132"/>
      <c r="H78" s="132"/>
      <c r="I78" s="12">
        <f t="shared" si="2"/>
        <v>0</v>
      </c>
    </row>
    <row r="79" spans="1:9" s="206" customFormat="1" ht="20.25" customHeight="1" thickBot="1" x14ac:dyDescent="0.4">
      <c r="A79" s="118">
        <v>292</v>
      </c>
      <c r="B79" s="121" t="s">
        <v>196</v>
      </c>
      <c r="C79" s="216">
        <v>1</v>
      </c>
      <c r="D79" s="222">
        <v>3</v>
      </c>
      <c r="E79" s="205">
        <f t="shared" si="1"/>
        <v>3</v>
      </c>
      <c r="F79" s="232"/>
      <c r="G79" s="132"/>
      <c r="H79" s="132"/>
      <c r="I79" s="12">
        <f t="shared" si="2"/>
        <v>0</v>
      </c>
    </row>
    <row r="80" spans="1:9" s="206" customFormat="1" ht="20.25" customHeight="1" thickBot="1" x14ac:dyDescent="0.4">
      <c r="A80" s="118">
        <v>292</v>
      </c>
      <c r="B80" s="121" t="s">
        <v>197</v>
      </c>
      <c r="C80" s="216">
        <v>1</v>
      </c>
      <c r="D80" s="222">
        <v>2</v>
      </c>
      <c r="E80" s="205">
        <v>2</v>
      </c>
      <c r="F80" s="232"/>
      <c r="G80" s="132"/>
      <c r="H80" s="132"/>
      <c r="I80" s="12">
        <f t="shared" si="2"/>
        <v>0</v>
      </c>
    </row>
    <row r="81" spans="1:9" s="206" customFormat="1" ht="20.25" customHeight="1" thickBot="1" x14ac:dyDescent="0.4">
      <c r="A81" s="118">
        <v>172</v>
      </c>
      <c r="B81" s="121" t="s">
        <v>53</v>
      </c>
      <c r="C81" s="125">
        <v>4</v>
      </c>
      <c r="D81" s="210">
        <v>3</v>
      </c>
      <c r="E81" s="205">
        <f t="shared" si="1"/>
        <v>12</v>
      </c>
      <c r="F81" s="232"/>
      <c r="G81" s="132"/>
      <c r="H81" s="132"/>
      <c r="I81" s="12">
        <f t="shared" si="2"/>
        <v>0</v>
      </c>
    </row>
    <row r="82" spans="1:9" s="206" customFormat="1" ht="20.25" customHeight="1" thickBot="1" x14ac:dyDescent="0.4">
      <c r="A82" s="118">
        <v>195</v>
      </c>
      <c r="B82" s="121" t="s">
        <v>162</v>
      </c>
      <c r="C82" s="125">
        <v>1</v>
      </c>
      <c r="D82" s="210">
        <v>3</v>
      </c>
      <c r="E82" s="205">
        <f t="shared" ref="E82:E104" si="3">C82*D82</f>
        <v>3</v>
      </c>
      <c r="F82" s="232"/>
      <c r="G82" s="132"/>
      <c r="H82" s="132"/>
      <c r="I82" s="12">
        <f t="shared" si="2"/>
        <v>0</v>
      </c>
    </row>
    <row r="83" spans="1:9" s="206" customFormat="1" ht="20.25" customHeight="1" thickBot="1" x14ac:dyDescent="0.4">
      <c r="A83" s="118">
        <v>195</v>
      </c>
      <c r="B83" s="121" t="s">
        <v>163</v>
      </c>
      <c r="C83" s="125">
        <v>1</v>
      </c>
      <c r="D83" s="222">
        <v>3</v>
      </c>
      <c r="E83" s="205">
        <v>1.5</v>
      </c>
      <c r="F83" s="232" t="s">
        <v>157</v>
      </c>
      <c r="G83" s="132"/>
      <c r="H83" s="132"/>
      <c r="I83" s="12">
        <f t="shared" si="2"/>
        <v>0</v>
      </c>
    </row>
    <row r="84" spans="1:9" s="206" customFormat="1" ht="20.25" customHeight="1" thickBot="1" x14ac:dyDescent="0.4">
      <c r="A84" s="118">
        <v>196</v>
      </c>
      <c r="B84" s="121" t="s">
        <v>55</v>
      </c>
      <c r="C84" s="125">
        <v>2</v>
      </c>
      <c r="D84" s="222">
        <v>3</v>
      </c>
      <c r="E84" s="205">
        <f t="shared" si="3"/>
        <v>6</v>
      </c>
      <c r="F84" s="232"/>
      <c r="G84" s="132"/>
      <c r="H84" s="132"/>
      <c r="I84" s="12">
        <f t="shared" si="2"/>
        <v>0</v>
      </c>
    </row>
    <row r="85" spans="1:9" s="206" customFormat="1" ht="20.25" customHeight="1" thickBot="1" x14ac:dyDescent="0.4">
      <c r="A85" s="118">
        <v>183</v>
      </c>
      <c r="B85" s="121" t="s">
        <v>56</v>
      </c>
      <c r="C85" s="125">
        <v>2</v>
      </c>
      <c r="D85" s="210">
        <v>3</v>
      </c>
      <c r="E85" s="205">
        <f t="shared" si="3"/>
        <v>6</v>
      </c>
      <c r="F85" s="232"/>
      <c r="G85" s="132"/>
      <c r="H85" s="132"/>
      <c r="I85" s="12">
        <f t="shared" si="2"/>
        <v>0</v>
      </c>
    </row>
    <row r="86" spans="1:9" s="206" customFormat="1" ht="20.25" customHeight="1" thickBot="1" x14ac:dyDescent="0.4">
      <c r="A86" s="118">
        <v>184</v>
      </c>
      <c r="B86" s="121" t="s">
        <v>57</v>
      </c>
      <c r="C86" s="125">
        <v>3</v>
      </c>
      <c r="D86" s="210">
        <v>3</v>
      </c>
      <c r="E86" s="205">
        <f t="shared" si="3"/>
        <v>9</v>
      </c>
      <c r="F86" s="232"/>
      <c r="G86" s="132"/>
      <c r="H86" s="132"/>
      <c r="I86" s="12">
        <f t="shared" si="2"/>
        <v>0</v>
      </c>
    </row>
    <row r="87" spans="1:9" s="206" customFormat="1" ht="20.25" customHeight="1" thickBot="1" x14ac:dyDescent="0.4">
      <c r="A87" s="118">
        <v>185</v>
      </c>
      <c r="B87" s="121" t="s">
        <v>164</v>
      </c>
      <c r="C87" s="125">
        <v>3</v>
      </c>
      <c r="D87" s="210">
        <v>4</v>
      </c>
      <c r="E87" s="205">
        <f t="shared" si="3"/>
        <v>12</v>
      </c>
      <c r="F87" s="232"/>
      <c r="G87" s="132"/>
      <c r="H87" s="132"/>
      <c r="I87" s="12">
        <f t="shared" si="2"/>
        <v>0</v>
      </c>
    </row>
    <row r="88" spans="1:9" s="206" customFormat="1" ht="20.25" customHeight="1" thickBot="1" x14ac:dyDescent="0.4">
      <c r="A88" s="118">
        <v>185</v>
      </c>
      <c r="B88" s="121" t="s">
        <v>165</v>
      </c>
      <c r="C88" s="125">
        <v>2</v>
      </c>
      <c r="D88" s="222">
        <v>5</v>
      </c>
      <c r="E88" s="205">
        <v>9</v>
      </c>
      <c r="F88" s="232" t="s">
        <v>198</v>
      </c>
      <c r="G88" s="132"/>
      <c r="H88" s="132"/>
      <c r="I88" s="12">
        <f t="shared" si="2"/>
        <v>0</v>
      </c>
    </row>
    <row r="89" spans="1:9" s="206" customFormat="1" ht="20.25" customHeight="1" thickBot="1" x14ac:dyDescent="0.4">
      <c r="A89" s="118">
        <v>186</v>
      </c>
      <c r="B89" s="121" t="s">
        <v>59</v>
      </c>
      <c r="C89" s="125">
        <v>1</v>
      </c>
      <c r="D89" s="210">
        <v>3</v>
      </c>
      <c r="E89" s="205">
        <f t="shared" si="3"/>
        <v>3</v>
      </c>
      <c r="F89" s="232"/>
      <c r="G89" s="132"/>
      <c r="H89" s="132"/>
      <c r="I89" s="12">
        <f t="shared" si="2"/>
        <v>0</v>
      </c>
    </row>
    <row r="90" spans="1:9" s="206" customFormat="1" ht="20.25" customHeight="1" thickBot="1" x14ac:dyDescent="0.4">
      <c r="A90" s="118">
        <v>187</v>
      </c>
      <c r="B90" s="121" t="s">
        <v>60</v>
      </c>
      <c r="C90" s="125">
        <v>2</v>
      </c>
      <c r="D90" s="210">
        <v>3</v>
      </c>
      <c r="E90" s="205">
        <f t="shared" si="3"/>
        <v>6</v>
      </c>
      <c r="F90" s="232"/>
      <c r="G90" s="132"/>
      <c r="H90" s="132"/>
      <c r="I90" s="12">
        <f t="shared" ref="I90:I104" si="4">SUM(G90*52+H90)</f>
        <v>0</v>
      </c>
    </row>
    <row r="91" spans="1:9" s="206" customFormat="1" ht="20.25" customHeight="1" thickBot="1" x14ac:dyDescent="0.4">
      <c r="A91" s="118">
        <v>188</v>
      </c>
      <c r="B91" s="121" t="s">
        <v>166</v>
      </c>
      <c r="C91" s="125">
        <v>1</v>
      </c>
      <c r="D91" s="210">
        <v>3</v>
      </c>
      <c r="E91" s="205">
        <f t="shared" si="3"/>
        <v>3</v>
      </c>
      <c r="F91" s="232"/>
      <c r="G91" s="132"/>
      <c r="H91" s="132"/>
      <c r="I91" s="12">
        <f t="shared" si="4"/>
        <v>0</v>
      </c>
    </row>
    <row r="92" spans="1:9" s="206" customFormat="1" ht="20.25" customHeight="1" thickBot="1" x14ac:dyDescent="0.4">
      <c r="A92" s="118">
        <v>188</v>
      </c>
      <c r="B92" s="121" t="s">
        <v>167</v>
      </c>
      <c r="C92" s="125">
        <v>1</v>
      </c>
      <c r="D92" s="222">
        <v>3</v>
      </c>
      <c r="E92" s="205">
        <v>1.5</v>
      </c>
      <c r="F92" s="232" t="s">
        <v>157</v>
      </c>
      <c r="G92" s="132"/>
      <c r="H92" s="132"/>
      <c r="I92" s="12">
        <f t="shared" si="4"/>
        <v>0</v>
      </c>
    </row>
    <row r="93" spans="1:9" s="206" customFormat="1" ht="20.25" customHeight="1" thickBot="1" x14ac:dyDescent="0.4">
      <c r="A93" s="118">
        <v>189</v>
      </c>
      <c r="B93" s="121" t="s">
        <v>62</v>
      </c>
      <c r="C93" s="125">
        <v>1</v>
      </c>
      <c r="D93" s="210">
        <v>3</v>
      </c>
      <c r="E93" s="205">
        <f t="shared" si="3"/>
        <v>3</v>
      </c>
      <c r="F93" s="232"/>
      <c r="G93" s="132"/>
      <c r="H93" s="132"/>
      <c r="I93" s="12">
        <f t="shared" si="4"/>
        <v>0</v>
      </c>
    </row>
    <row r="94" spans="1:9" s="206" customFormat="1" ht="20.25" customHeight="1" thickBot="1" x14ac:dyDescent="0.4">
      <c r="A94" s="118">
        <v>198</v>
      </c>
      <c r="B94" s="121" t="s">
        <v>63</v>
      </c>
      <c r="C94" s="125">
        <v>1</v>
      </c>
      <c r="D94" s="210">
        <v>3</v>
      </c>
      <c r="E94" s="205">
        <f t="shared" si="3"/>
        <v>3</v>
      </c>
      <c r="F94" s="232"/>
      <c r="G94" s="132"/>
      <c r="H94" s="132"/>
      <c r="I94" s="12">
        <f t="shared" si="4"/>
        <v>0</v>
      </c>
    </row>
    <row r="95" spans="1:9" s="206" customFormat="1" ht="20.25" customHeight="1" thickBot="1" x14ac:dyDescent="0.4">
      <c r="A95" s="118">
        <v>199</v>
      </c>
      <c r="B95" s="121" t="s">
        <v>64</v>
      </c>
      <c r="C95" s="125">
        <v>1</v>
      </c>
      <c r="D95" s="210">
        <v>3</v>
      </c>
      <c r="E95" s="205">
        <f t="shared" si="3"/>
        <v>3</v>
      </c>
      <c r="F95" s="232"/>
      <c r="G95" s="132"/>
      <c r="H95" s="132"/>
      <c r="I95" s="12">
        <f t="shared" si="4"/>
        <v>0</v>
      </c>
    </row>
    <row r="96" spans="1:9" s="206" customFormat="1" ht="20.25" customHeight="1" thickBot="1" x14ac:dyDescent="0.4">
      <c r="A96" s="118">
        <v>200</v>
      </c>
      <c r="B96" s="121" t="s">
        <v>65</v>
      </c>
      <c r="C96" s="125">
        <v>1</v>
      </c>
      <c r="D96" s="210">
        <v>3</v>
      </c>
      <c r="E96" s="205">
        <f t="shared" si="3"/>
        <v>3</v>
      </c>
      <c r="F96" s="232"/>
      <c r="G96" s="132"/>
      <c r="H96" s="132"/>
      <c r="I96" s="12">
        <f t="shared" si="4"/>
        <v>0</v>
      </c>
    </row>
    <row r="97" spans="1:9" s="206" customFormat="1" ht="20.25" customHeight="1" thickBot="1" x14ac:dyDescent="0.4">
      <c r="A97" s="80">
        <v>279</v>
      </c>
      <c r="B97" s="81" t="s">
        <v>66</v>
      </c>
      <c r="C97" s="125">
        <v>1</v>
      </c>
      <c r="D97" s="210"/>
      <c r="E97" s="205"/>
      <c r="F97" s="232" t="s">
        <v>185</v>
      </c>
      <c r="G97" s="232"/>
      <c r="H97" s="232"/>
      <c r="I97" s="249"/>
    </row>
    <row r="98" spans="1:9" s="206" customFormat="1" ht="20.25" customHeight="1" thickBot="1" x14ac:dyDescent="0.4">
      <c r="A98" s="118">
        <v>201</v>
      </c>
      <c r="B98" s="121" t="s">
        <v>67</v>
      </c>
      <c r="C98" s="125">
        <v>1</v>
      </c>
      <c r="D98" s="210">
        <v>3</v>
      </c>
      <c r="E98" s="205">
        <f t="shared" si="3"/>
        <v>3</v>
      </c>
      <c r="F98" s="232"/>
      <c r="G98" s="132"/>
      <c r="H98" s="132"/>
      <c r="I98" s="12">
        <f t="shared" si="4"/>
        <v>0</v>
      </c>
    </row>
    <row r="99" spans="1:9" s="206" customFormat="1" ht="20.25" customHeight="1" thickBot="1" x14ac:dyDescent="0.4">
      <c r="A99" s="118">
        <v>216</v>
      </c>
      <c r="B99" s="121" t="s">
        <v>30</v>
      </c>
      <c r="C99" s="125">
        <v>3</v>
      </c>
      <c r="D99" s="222">
        <v>4</v>
      </c>
      <c r="E99" s="205">
        <v>10.5</v>
      </c>
      <c r="F99" s="232" t="s">
        <v>155</v>
      </c>
      <c r="G99" s="132"/>
      <c r="H99" s="132"/>
      <c r="I99" s="12">
        <f t="shared" si="4"/>
        <v>0</v>
      </c>
    </row>
    <row r="100" spans="1:9" s="206" customFormat="1" ht="20.25" customHeight="1" thickBot="1" x14ac:dyDescent="0.4">
      <c r="A100" s="118">
        <v>218</v>
      </c>
      <c r="B100" s="121" t="s">
        <v>28</v>
      </c>
      <c r="C100" s="125">
        <v>1</v>
      </c>
      <c r="D100" s="210">
        <v>3</v>
      </c>
      <c r="E100" s="205">
        <f t="shared" si="3"/>
        <v>3</v>
      </c>
      <c r="F100" s="232"/>
      <c r="G100" s="132"/>
      <c r="H100" s="132"/>
      <c r="I100" s="12">
        <f t="shared" si="4"/>
        <v>0</v>
      </c>
    </row>
    <row r="101" spans="1:9" s="206" customFormat="1" ht="20.25" customHeight="1" thickBot="1" x14ac:dyDescent="0.4">
      <c r="A101" s="118">
        <v>219</v>
      </c>
      <c r="B101" s="121" t="s">
        <v>69</v>
      </c>
      <c r="C101" s="125">
        <v>4</v>
      </c>
      <c r="D101" s="210">
        <v>4</v>
      </c>
      <c r="E101" s="205">
        <f t="shared" si="3"/>
        <v>16</v>
      </c>
      <c r="F101" s="232"/>
      <c r="G101" s="132"/>
      <c r="H101" s="132"/>
      <c r="I101" s="12">
        <f t="shared" si="4"/>
        <v>0</v>
      </c>
    </row>
    <row r="102" spans="1:9" s="206" customFormat="1" ht="20.25" customHeight="1" thickBot="1" x14ac:dyDescent="0.4">
      <c r="A102" s="118">
        <v>220</v>
      </c>
      <c r="B102" s="121" t="s">
        <v>29</v>
      </c>
      <c r="C102" s="125">
        <v>3</v>
      </c>
      <c r="D102" s="210">
        <v>4</v>
      </c>
      <c r="E102" s="205">
        <f t="shared" si="3"/>
        <v>12</v>
      </c>
      <c r="F102" s="232"/>
      <c r="G102" s="132"/>
      <c r="H102" s="132"/>
      <c r="I102" s="12">
        <f t="shared" si="4"/>
        <v>0</v>
      </c>
    </row>
    <row r="103" spans="1:9" s="206" customFormat="1" ht="20.25" customHeight="1" thickBot="1" x14ac:dyDescent="0.4">
      <c r="A103" s="118">
        <v>280</v>
      </c>
      <c r="B103" s="121" t="s">
        <v>68</v>
      </c>
      <c r="C103" s="125">
        <v>1</v>
      </c>
      <c r="D103" s="222">
        <v>3</v>
      </c>
      <c r="E103" s="205">
        <v>2.5</v>
      </c>
      <c r="F103" s="232" t="s">
        <v>156</v>
      </c>
      <c r="G103" s="132"/>
      <c r="H103" s="132"/>
      <c r="I103" s="12">
        <f t="shared" si="4"/>
        <v>0</v>
      </c>
    </row>
    <row r="104" spans="1:9" s="206" customFormat="1" ht="20.25" customHeight="1" thickBot="1" x14ac:dyDescent="0.4">
      <c r="A104" s="126">
        <v>214</v>
      </c>
      <c r="B104" s="127" t="s">
        <v>31</v>
      </c>
      <c r="C104" s="128">
        <v>1</v>
      </c>
      <c r="D104" s="211">
        <v>3</v>
      </c>
      <c r="E104" s="205">
        <f t="shared" si="3"/>
        <v>3</v>
      </c>
      <c r="F104" s="253"/>
      <c r="G104" s="134"/>
      <c r="H104" s="134"/>
      <c r="I104" s="12">
        <f t="shared" si="4"/>
        <v>0</v>
      </c>
    </row>
    <row r="105" spans="1:9" s="234" customFormat="1" ht="29.25" customHeight="1" thickBot="1" x14ac:dyDescent="0.4">
      <c r="A105" s="129" t="s">
        <v>98</v>
      </c>
      <c r="B105" s="130"/>
      <c r="C105" s="114">
        <f>SUM(C4:C104)</f>
        <v>164</v>
      </c>
      <c r="D105" s="233"/>
      <c r="E105" s="213">
        <f>SUM(E4:E104)</f>
        <v>469</v>
      </c>
      <c r="F105" s="254"/>
      <c r="G105" s="12">
        <f>SUM(G4:G104)</f>
        <v>0</v>
      </c>
      <c r="H105" s="12">
        <f>SUM(H4:H104)</f>
        <v>0</v>
      </c>
      <c r="I105" s="12">
        <f>SUM(I4:I104)</f>
        <v>0</v>
      </c>
    </row>
  </sheetData>
  <sheetProtection algorithmName="SHA-512" hashValue="05DvZyYahqajoKxxJwiz192Pvi8vZq703cLscWFKTDhHUnFgizm/pmhnWXxTOjqJpigNhL73CLvUH5SVcIKScQ==" saltValue="XBKqkKE6V7Jy+y/8l0fUuw==" spinCount="100000" sheet="1" selectLockedCells="1"/>
  <phoneticPr fontId="8" type="noConversion"/>
  <pageMargins left="0.70866141732283472" right="0.70866141732283472" top="1.3779527559055118" bottom="0.59055118110236227" header="0.31496062992125984" footer="0.31496062992125984"/>
  <pageSetup paperSize="9" scale="85" orientation="landscape" r:id="rId1"/>
  <headerFooter>
    <oddHeader>&amp;L&amp;"Arial Narrow,Standard"Teil II - Angebotsschreiben
Hauswartleistungen der Wohnungsgesellschaft
der Stadt Finsterwalde mbH&amp;C&amp;"Arial Narrow,Fett"&amp;14Preisblätter
Los 2&amp;R&amp;G</oddHeader>
    <oddFooter>&amp;C&amp;"Arial Narrow,Standard"Seite: &amp;P von 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</sheetPr>
  <dimension ref="A1:C93"/>
  <sheetViews>
    <sheetView workbookViewId="0">
      <pane ySplit="3" topLeftCell="A88" activePane="bottomLeft" state="frozen"/>
      <selection pane="bottomLeft" activeCell="C8" sqref="C8:C9"/>
    </sheetView>
  </sheetViews>
  <sheetFormatPr baseColWidth="10" defaultRowHeight="14.5" x14ac:dyDescent="0.35"/>
  <cols>
    <col min="1" max="1" width="11" customWidth="1"/>
    <col min="2" max="2" width="36.26953125" customWidth="1"/>
    <col min="3" max="3" width="34.7265625" style="13" customWidth="1"/>
  </cols>
  <sheetData>
    <row r="1" spans="1:3" ht="30.75" customHeight="1" thickBot="1" x14ac:dyDescent="0.4">
      <c r="A1" s="107"/>
      <c r="B1" s="108"/>
      <c r="C1" s="139" t="s">
        <v>182</v>
      </c>
    </row>
    <row r="2" spans="1:3" ht="44.15" customHeight="1" thickBot="1" x14ac:dyDescent="0.4">
      <c r="A2" s="112" t="s">
        <v>0</v>
      </c>
      <c r="B2" s="113" t="s">
        <v>1</v>
      </c>
      <c r="C2" s="117" t="s">
        <v>102</v>
      </c>
    </row>
    <row r="3" spans="1:3" ht="44.15" customHeight="1" thickBot="1" x14ac:dyDescent="0.4">
      <c r="A3" s="137"/>
      <c r="B3" s="113"/>
      <c r="C3" s="117" t="s">
        <v>119</v>
      </c>
    </row>
    <row r="4" spans="1:3" ht="20.25" customHeight="1" x14ac:dyDescent="0.35">
      <c r="A4" s="138">
        <v>20</v>
      </c>
      <c r="B4" s="119" t="s">
        <v>32</v>
      </c>
      <c r="C4" s="131"/>
    </row>
    <row r="5" spans="1:3" ht="20.25" customHeight="1" x14ac:dyDescent="0.35">
      <c r="A5" s="118">
        <v>289</v>
      </c>
      <c r="B5" s="121" t="s">
        <v>3</v>
      </c>
      <c r="C5" s="131"/>
    </row>
    <row r="6" spans="1:3" ht="20.25" customHeight="1" x14ac:dyDescent="0.35">
      <c r="A6" s="123">
        <v>1</v>
      </c>
      <c r="B6" s="121" t="s">
        <v>2</v>
      </c>
      <c r="C6" s="132"/>
    </row>
    <row r="7" spans="1:3" ht="20.25" customHeight="1" x14ac:dyDescent="0.35">
      <c r="A7" s="118">
        <v>291</v>
      </c>
      <c r="B7" s="121" t="s">
        <v>71</v>
      </c>
      <c r="C7" s="132"/>
    </row>
    <row r="8" spans="1:3" ht="20.25" customHeight="1" x14ac:dyDescent="0.35">
      <c r="A8" s="118">
        <v>8</v>
      </c>
      <c r="B8" s="121" t="s">
        <v>124</v>
      </c>
      <c r="C8" s="132"/>
    </row>
    <row r="9" spans="1:3" ht="20.25" customHeight="1" x14ac:dyDescent="0.35">
      <c r="A9" s="118">
        <v>9</v>
      </c>
      <c r="B9" s="121" t="s">
        <v>125</v>
      </c>
      <c r="C9" s="132"/>
    </row>
    <row r="10" spans="1:3" ht="20.25" customHeight="1" x14ac:dyDescent="0.35">
      <c r="A10" s="118">
        <v>10</v>
      </c>
      <c r="B10" s="121" t="s">
        <v>35</v>
      </c>
      <c r="C10" s="132"/>
    </row>
    <row r="11" spans="1:3" ht="20.25" customHeight="1" x14ac:dyDescent="0.35">
      <c r="A11" s="118">
        <v>11</v>
      </c>
      <c r="B11" s="121" t="s">
        <v>33</v>
      </c>
      <c r="C11" s="132"/>
    </row>
    <row r="12" spans="1:3" ht="20.25" customHeight="1" x14ac:dyDescent="0.35">
      <c r="A12" s="118">
        <v>12</v>
      </c>
      <c r="B12" s="121" t="s">
        <v>34</v>
      </c>
      <c r="C12" s="132"/>
    </row>
    <row r="13" spans="1:3" ht="20.25" customHeight="1" x14ac:dyDescent="0.35">
      <c r="A13" s="118">
        <v>13</v>
      </c>
      <c r="B13" s="121" t="s">
        <v>38</v>
      </c>
      <c r="C13" s="132"/>
    </row>
    <row r="14" spans="1:3" ht="20.25" customHeight="1" x14ac:dyDescent="0.35">
      <c r="A14" s="118">
        <v>15</v>
      </c>
      <c r="B14" s="121" t="s">
        <v>122</v>
      </c>
      <c r="C14" s="132"/>
    </row>
    <row r="15" spans="1:3" ht="20.25" customHeight="1" x14ac:dyDescent="0.35">
      <c r="A15" s="118">
        <v>16</v>
      </c>
      <c r="B15" s="121" t="s">
        <v>130</v>
      </c>
      <c r="C15" s="132"/>
    </row>
    <row r="16" spans="1:3" ht="20.25" customHeight="1" x14ac:dyDescent="0.35">
      <c r="A16" s="118">
        <v>17</v>
      </c>
      <c r="B16" s="121" t="s">
        <v>37</v>
      </c>
      <c r="C16" s="132"/>
    </row>
    <row r="17" spans="1:3" ht="20.25" customHeight="1" x14ac:dyDescent="0.35">
      <c r="A17" s="118">
        <v>19</v>
      </c>
      <c r="B17" s="121" t="s">
        <v>36</v>
      </c>
      <c r="C17" s="132"/>
    </row>
    <row r="18" spans="1:3" ht="20.25" customHeight="1" x14ac:dyDescent="0.35">
      <c r="A18" s="118">
        <v>222</v>
      </c>
      <c r="B18" s="121" t="s">
        <v>4</v>
      </c>
      <c r="C18" s="132"/>
    </row>
    <row r="19" spans="1:3" ht="20.25" customHeight="1" x14ac:dyDescent="0.35">
      <c r="A19" s="118">
        <v>5</v>
      </c>
      <c r="B19" s="121" t="s">
        <v>5</v>
      </c>
      <c r="C19" s="132"/>
    </row>
    <row r="20" spans="1:3" ht="20.25" customHeight="1" x14ac:dyDescent="0.35">
      <c r="A20" s="80">
        <v>40</v>
      </c>
      <c r="B20" s="81" t="s">
        <v>8</v>
      </c>
      <c r="C20" s="232"/>
    </row>
    <row r="21" spans="1:3" ht="20.25" customHeight="1" x14ac:dyDescent="0.35">
      <c r="A21" s="118">
        <v>41</v>
      </c>
      <c r="B21" s="121" t="s">
        <v>6</v>
      </c>
      <c r="C21" s="132"/>
    </row>
    <row r="22" spans="1:3" ht="20.25" customHeight="1" x14ac:dyDescent="0.35">
      <c r="A22" s="118">
        <v>42</v>
      </c>
      <c r="B22" s="121" t="s">
        <v>7</v>
      </c>
      <c r="C22" s="132"/>
    </row>
    <row r="23" spans="1:3" ht="20.25" customHeight="1" x14ac:dyDescent="0.35">
      <c r="A23" s="118">
        <v>53</v>
      </c>
      <c r="B23" s="121" t="s">
        <v>9</v>
      </c>
      <c r="C23" s="132"/>
    </row>
    <row r="24" spans="1:3" ht="20.25" customHeight="1" x14ac:dyDescent="0.35">
      <c r="A24" s="118">
        <v>56</v>
      </c>
      <c r="B24" s="121" t="s">
        <v>10</v>
      </c>
      <c r="C24" s="132"/>
    </row>
    <row r="25" spans="1:3" ht="20.25" customHeight="1" x14ac:dyDescent="0.35">
      <c r="A25" s="118">
        <v>54</v>
      </c>
      <c r="B25" s="121" t="s">
        <v>136</v>
      </c>
      <c r="C25" s="133"/>
    </row>
    <row r="26" spans="1:3" ht="20.25" customHeight="1" x14ac:dyDescent="0.35">
      <c r="A26" s="118">
        <v>55</v>
      </c>
      <c r="B26" s="121" t="s">
        <v>12</v>
      </c>
      <c r="C26" s="132"/>
    </row>
    <row r="27" spans="1:3" ht="20.25" customHeight="1" x14ac:dyDescent="0.35">
      <c r="A27" s="118">
        <v>59</v>
      </c>
      <c r="B27" s="121" t="s">
        <v>13</v>
      </c>
      <c r="C27" s="132"/>
    </row>
    <row r="28" spans="1:3" ht="20.25" customHeight="1" x14ac:dyDescent="0.35">
      <c r="A28" s="118">
        <v>80</v>
      </c>
      <c r="B28" s="121" t="s">
        <v>16</v>
      </c>
      <c r="C28" s="132"/>
    </row>
    <row r="29" spans="1:3" ht="20.25" customHeight="1" x14ac:dyDescent="0.35">
      <c r="A29" s="118">
        <v>81</v>
      </c>
      <c r="B29" s="121" t="s">
        <v>14</v>
      </c>
      <c r="C29" s="132"/>
    </row>
    <row r="30" spans="1:3" ht="20.25" customHeight="1" x14ac:dyDescent="0.35">
      <c r="A30" s="118">
        <v>82</v>
      </c>
      <c r="B30" s="121" t="s">
        <v>15</v>
      </c>
      <c r="C30" s="132"/>
    </row>
    <row r="31" spans="1:3" ht="20.25" customHeight="1" x14ac:dyDescent="0.35">
      <c r="A31" s="118">
        <v>83</v>
      </c>
      <c r="B31" s="121" t="s">
        <v>121</v>
      </c>
      <c r="C31" s="132"/>
    </row>
    <row r="32" spans="1:3" ht="20.25" customHeight="1" x14ac:dyDescent="0.35">
      <c r="A32" s="118">
        <v>84</v>
      </c>
      <c r="B32" s="121" t="s">
        <v>39</v>
      </c>
      <c r="C32" s="132"/>
    </row>
    <row r="33" spans="1:3" ht="20.25" customHeight="1" x14ac:dyDescent="0.35">
      <c r="A33" s="118">
        <v>85</v>
      </c>
      <c r="B33" s="121" t="s">
        <v>120</v>
      </c>
      <c r="C33" s="132"/>
    </row>
    <row r="34" spans="1:3" ht="20.25" customHeight="1" x14ac:dyDescent="0.35">
      <c r="A34" s="118">
        <v>223</v>
      </c>
      <c r="B34" s="121" t="s">
        <v>41</v>
      </c>
      <c r="C34" s="132"/>
    </row>
    <row r="35" spans="1:3" ht="20.25" customHeight="1" x14ac:dyDescent="0.35">
      <c r="A35" s="118">
        <v>87</v>
      </c>
      <c r="B35" s="121" t="s">
        <v>40</v>
      </c>
      <c r="C35" s="132"/>
    </row>
    <row r="36" spans="1:3" ht="20.25" customHeight="1" x14ac:dyDescent="0.35">
      <c r="A36" s="118">
        <v>88</v>
      </c>
      <c r="B36" s="121" t="s">
        <v>42</v>
      </c>
      <c r="C36" s="132"/>
    </row>
    <row r="37" spans="1:3" ht="20.25" customHeight="1" x14ac:dyDescent="0.35">
      <c r="A37" s="118">
        <v>104</v>
      </c>
      <c r="B37" s="121" t="s">
        <v>112</v>
      </c>
      <c r="C37" s="132"/>
    </row>
    <row r="38" spans="1:3" ht="20.25" customHeight="1" x14ac:dyDescent="0.35">
      <c r="A38" s="118">
        <v>91</v>
      </c>
      <c r="B38" s="121" t="s">
        <v>43</v>
      </c>
      <c r="C38" s="132"/>
    </row>
    <row r="39" spans="1:3" ht="20.25" customHeight="1" x14ac:dyDescent="0.35">
      <c r="A39" s="118">
        <v>92</v>
      </c>
      <c r="B39" s="121" t="s">
        <v>44</v>
      </c>
      <c r="C39" s="132"/>
    </row>
    <row r="40" spans="1:3" ht="20.25" customHeight="1" x14ac:dyDescent="0.35">
      <c r="A40" s="118">
        <v>93</v>
      </c>
      <c r="B40" s="121" t="s">
        <v>45</v>
      </c>
      <c r="C40" s="132"/>
    </row>
    <row r="41" spans="1:3" ht="36" customHeight="1" x14ac:dyDescent="0.35">
      <c r="A41" s="118">
        <v>286</v>
      </c>
      <c r="B41" s="124" t="s">
        <v>111</v>
      </c>
      <c r="C41" s="132"/>
    </row>
    <row r="42" spans="1:3" ht="20.25" customHeight="1" x14ac:dyDescent="0.35">
      <c r="A42" s="118">
        <v>95</v>
      </c>
      <c r="B42" s="121" t="s">
        <v>17</v>
      </c>
      <c r="C42" s="132"/>
    </row>
    <row r="43" spans="1:3" ht="20.25" customHeight="1" x14ac:dyDescent="0.35">
      <c r="A43" s="118">
        <v>296</v>
      </c>
      <c r="B43" s="121" t="s">
        <v>128</v>
      </c>
      <c r="C43" s="132"/>
    </row>
    <row r="44" spans="1:3" ht="20.25" customHeight="1" x14ac:dyDescent="0.35">
      <c r="A44" s="118">
        <v>295</v>
      </c>
      <c r="B44" s="121" t="s">
        <v>129</v>
      </c>
      <c r="C44" s="132"/>
    </row>
    <row r="45" spans="1:3" ht="20.25" customHeight="1" x14ac:dyDescent="0.35">
      <c r="A45" s="80">
        <v>258</v>
      </c>
      <c r="B45" s="81" t="s">
        <v>46</v>
      </c>
      <c r="C45" s="232"/>
    </row>
    <row r="46" spans="1:3" ht="20.25" customHeight="1" x14ac:dyDescent="0.35">
      <c r="A46" s="118">
        <v>125</v>
      </c>
      <c r="B46" s="121" t="s">
        <v>47</v>
      </c>
      <c r="C46" s="132"/>
    </row>
    <row r="47" spans="1:3" ht="20.25" customHeight="1" x14ac:dyDescent="0.35">
      <c r="A47" s="118">
        <v>225</v>
      </c>
      <c r="B47" s="121" t="s">
        <v>18</v>
      </c>
      <c r="C47" s="132"/>
    </row>
    <row r="48" spans="1:3" ht="20.25" customHeight="1" x14ac:dyDescent="0.35">
      <c r="A48" s="118">
        <v>181</v>
      </c>
      <c r="B48" s="121" t="s">
        <v>135</v>
      </c>
      <c r="C48" s="132"/>
    </row>
    <row r="49" spans="1:3" ht="20.25" customHeight="1" x14ac:dyDescent="0.35">
      <c r="A49" s="118">
        <v>136</v>
      </c>
      <c r="B49" s="121" t="s">
        <v>48</v>
      </c>
      <c r="C49" s="132"/>
    </row>
    <row r="50" spans="1:3" ht="20.25" customHeight="1" x14ac:dyDescent="0.35">
      <c r="A50" s="118">
        <v>130</v>
      </c>
      <c r="B50" s="121" t="s">
        <v>139</v>
      </c>
      <c r="C50" s="132"/>
    </row>
    <row r="51" spans="1:3" ht="20.25" customHeight="1" x14ac:dyDescent="0.35">
      <c r="A51" s="118">
        <v>245</v>
      </c>
      <c r="B51" s="121" t="s">
        <v>178</v>
      </c>
      <c r="C51" s="132"/>
    </row>
    <row r="52" spans="1:3" ht="20.25" customHeight="1" x14ac:dyDescent="0.35">
      <c r="A52" s="118">
        <v>297</v>
      </c>
      <c r="B52" s="121" t="s">
        <v>183</v>
      </c>
      <c r="C52" s="132"/>
    </row>
    <row r="53" spans="1:3" s="215" customFormat="1" ht="20.25" customHeight="1" x14ac:dyDescent="0.35">
      <c r="A53" s="80">
        <v>133</v>
      </c>
      <c r="B53" s="81" t="s">
        <v>140</v>
      </c>
      <c r="C53" s="232"/>
    </row>
    <row r="54" spans="1:3" ht="20.25" customHeight="1" x14ac:dyDescent="0.35">
      <c r="A54" s="118">
        <v>149</v>
      </c>
      <c r="B54" s="121" t="s">
        <v>49</v>
      </c>
      <c r="C54" s="132"/>
    </row>
    <row r="55" spans="1:3" ht="20.25" customHeight="1" x14ac:dyDescent="0.35">
      <c r="A55" s="118">
        <v>150</v>
      </c>
      <c r="B55" s="121" t="s">
        <v>70</v>
      </c>
      <c r="C55" s="132"/>
    </row>
    <row r="56" spans="1:3" ht="20.25" customHeight="1" x14ac:dyDescent="0.35">
      <c r="A56" s="118">
        <v>151</v>
      </c>
      <c r="B56" s="121" t="s">
        <v>50</v>
      </c>
      <c r="C56" s="132"/>
    </row>
    <row r="57" spans="1:3" ht="20.25" customHeight="1" x14ac:dyDescent="0.35">
      <c r="A57" s="118">
        <v>152</v>
      </c>
      <c r="B57" s="121" t="s">
        <v>51</v>
      </c>
      <c r="C57" s="132"/>
    </row>
    <row r="58" spans="1:3" ht="20.25" customHeight="1" x14ac:dyDescent="0.35">
      <c r="A58" s="118">
        <v>154</v>
      </c>
      <c r="B58" s="121" t="s">
        <v>52</v>
      </c>
      <c r="C58" s="132"/>
    </row>
    <row r="59" spans="1:3" ht="20.25" customHeight="1" x14ac:dyDescent="0.35">
      <c r="A59" s="118">
        <v>142</v>
      </c>
      <c r="B59" s="121" t="s">
        <v>19</v>
      </c>
      <c r="C59" s="132"/>
    </row>
    <row r="60" spans="1:3" ht="20.25" customHeight="1" x14ac:dyDescent="0.35">
      <c r="A60" s="118">
        <v>231</v>
      </c>
      <c r="B60" s="121" t="s">
        <v>20</v>
      </c>
      <c r="C60" s="132"/>
    </row>
    <row r="61" spans="1:3" s="215" customFormat="1" ht="20.25" customHeight="1" x14ac:dyDescent="0.35">
      <c r="A61" s="118">
        <v>298</v>
      </c>
      <c r="B61" s="121" t="s">
        <v>175</v>
      </c>
      <c r="C61" s="221"/>
    </row>
    <row r="62" spans="1:3" ht="20.25" customHeight="1" x14ac:dyDescent="0.35">
      <c r="A62" s="118">
        <v>144</v>
      </c>
      <c r="B62" s="121" t="s">
        <v>21</v>
      </c>
      <c r="C62" s="132"/>
    </row>
    <row r="63" spans="1:3" ht="20.25" customHeight="1" x14ac:dyDescent="0.35">
      <c r="A63" s="118">
        <v>169</v>
      </c>
      <c r="B63" s="121" t="s">
        <v>22</v>
      </c>
      <c r="C63" s="132"/>
    </row>
    <row r="64" spans="1:3" ht="20.25" customHeight="1" x14ac:dyDescent="0.35">
      <c r="A64" s="118">
        <v>163</v>
      </c>
      <c r="B64" s="121" t="s">
        <v>126</v>
      </c>
      <c r="C64" s="132"/>
    </row>
    <row r="65" spans="1:3" ht="20.25" customHeight="1" x14ac:dyDescent="0.35">
      <c r="A65" s="118">
        <v>164</v>
      </c>
      <c r="B65" s="121" t="s">
        <v>24</v>
      </c>
      <c r="C65" s="132"/>
    </row>
    <row r="66" spans="1:3" ht="20.25" customHeight="1" x14ac:dyDescent="0.35">
      <c r="A66" s="118">
        <v>165</v>
      </c>
      <c r="B66" s="121" t="s">
        <v>25</v>
      </c>
      <c r="C66" s="132"/>
    </row>
    <row r="67" spans="1:3" ht="20.25" customHeight="1" x14ac:dyDescent="0.35">
      <c r="A67" s="118">
        <v>166</v>
      </c>
      <c r="B67" s="121" t="s">
        <v>26</v>
      </c>
      <c r="C67" s="132"/>
    </row>
    <row r="68" spans="1:3" ht="20.25" customHeight="1" x14ac:dyDescent="0.35">
      <c r="A68" s="118">
        <v>167</v>
      </c>
      <c r="B68" s="121" t="s">
        <v>23</v>
      </c>
      <c r="C68" s="132"/>
    </row>
    <row r="69" spans="1:3" ht="20.25" customHeight="1" x14ac:dyDescent="0.35">
      <c r="A69" s="118">
        <v>170</v>
      </c>
      <c r="B69" s="121" t="s">
        <v>27</v>
      </c>
      <c r="C69" s="132"/>
    </row>
    <row r="70" spans="1:3" ht="20.25" customHeight="1" x14ac:dyDescent="0.35">
      <c r="A70" s="118">
        <v>293</v>
      </c>
      <c r="B70" s="121" t="s">
        <v>127</v>
      </c>
      <c r="C70" s="132"/>
    </row>
    <row r="71" spans="1:3" ht="20.25" customHeight="1" x14ac:dyDescent="0.35">
      <c r="A71" s="118">
        <v>292</v>
      </c>
      <c r="B71" s="121" t="s">
        <v>72</v>
      </c>
      <c r="C71" s="132"/>
    </row>
    <row r="72" spans="1:3" ht="20.25" customHeight="1" x14ac:dyDescent="0.35">
      <c r="A72" s="118">
        <v>172</v>
      </c>
      <c r="B72" s="121" t="s">
        <v>53</v>
      </c>
      <c r="C72" s="132"/>
    </row>
    <row r="73" spans="1:3" ht="20.25" customHeight="1" x14ac:dyDescent="0.35">
      <c r="A73" s="118">
        <v>195</v>
      </c>
      <c r="B73" s="121" t="s">
        <v>54</v>
      </c>
      <c r="C73" s="132"/>
    </row>
    <row r="74" spans="1:3" ht="20.25" customHeight="1" x14ac:dyDescent="0.35">
      <c r="A74" s="118">
        <v>196</v>
      </c>
      <c r="B74" s="121" t="s">
        <v>55</v>
      </c>
      <c r="C74" s="132"/>
    </row>
    <row r="75" spans="1:3" ht="20.25" customHeight="1" x14ac:dyDescent="0.35">
      <c r="A75" s="118">
        <v>183</v>
      </c>
      <c r="B75" s="121" t="s">
        <v>56</v>
      </c>
      <c r="C75" s="132"/>
    </row>
    <row r="76" spans="1:3" ht="20.25" customHeight="1" x14ac:dyDescent="0.35">
      <c r="A76" s="118">
        <v>184</v>
      </c>
      <c r="B76" s="121" t="s">
        <v>57</v>
      </c>
      <c r="C76" s="132"/>
    </row>
    <row r="77" spans="1:3" ht="20.25" customHeight="1" x14ac:dyDescent="0.35">
      <c r="A77" s="118">
        <v>185</v>
      </c>
      <c r="B77" s="121" t="s">
        <v>58</v>
      </c>
      <c r="C77" s="132"/>
    </row>
    <row r="78" spans="1:3" ht="20.25" customHeight="1" x14ac:dyDescent="0.35">
      <c r="A78" s="118">
        <v>186</v>
      </c>
      <c r="B78" s="121" t="s">
        <v>59</v>
      </c>
      <c r="C78" s="132"/>
    </row>
    <row r="79" spans="1:3" ht="20.25" customHeight="1" x14ac:dyDescent="0.35">
      <c r="A79" s="118">
        <v>187</v>
      </c>
      <c r="B79" s="121" t="s">
        <v>60</v>
      </c>
      <c r="C79" s="132"/>
    </row>
    <row r="80" spans="1:3" ht="20.25" customHeight="1" x14ac:dyDescent="0.35">
      <c r="A80" s="118">
        <v>188</v>
      </c>
      <c r="B80" s="121" t="s">
        <v>61</v>
      </c>
      <c r="C80" s="132"/>
    </row>
    <row r="81" spans="1:3" ht="20.25" customHeight="1" x14ac:dyDescent="0.35">
      <c r="A81" s="118">
        <v>189</v>
      </c>
      <c r="B81" s="121" t="s">
        <v>62</v>
      </c>
      <c r="C81" s="132"/>
    </row>
    <row r="82" spans="1:3" ht="20.25" customHeight="1" x14ac:dyDescent="0.35">
      <c r="A82" s="118">
        <v>198</v>
      </c>
      <c r="B82" s="121" t="s">
        <v>63</v>
      </c>
      <c r="C82" s="132"/>
    </row>
    <row r="83" spans="1:3" ht="20.25" customHeight="1" x14ac:dyDescent="0.35">
      <c r="A83" s="118">
        <v>199</v>
      </c>
      <c r="B83" s="121" t="s">
        <v>64</v>
      </c>
      <c r="C83" s="132"/>
    </row>
    <row r="84" spans="1:3" ht="20.25" customHeight="1" x14ac:dyDescent="0.35">
      <c r="A84" s="118">
        <v>200</v>
      </c>
      <c r="B84" s="121" t="s">
        <v>65</v>
      </c>
      <c r="C84" s="132"/>
    </row>
    <row r="85" spans="1:3" ht="20.25" customHeight="1" x14ac:dyDescent="0.35">
      <c r="A85" s="80">
        <v>279</v>
      </c>
      <c r="B85" s="81" t="s">
        <v>66</v>
      </c>
      <c r="C85" s="232"/>
    </row>
    <row r="86" spans="1:3" ht="20.25" customHeight="1" x14ac:dyDescent="0.35">
      <c r="A86" s="118">
        <v>201</v>
      </c>
      <c r="B86" s="121" t="s">
        <v>67</v>
      </c>
      <c r="C86" s="132"/>
    </row>
    <row r="87" spans="1:3" ht="20.25" customHeight="1" x14ac:dyDescent="0.35">
      <c r="A87" s="118">
        <v>216</v>
      </c>
      <c r="B87" s="121" t="s">
        <v>30</v>
      </c>
      <c r="C87" s="132"/>
    </row>
    <row r="88" spans="1:3" ht="20.25" customHeight="1" x14ac:dyDescent="0.35">
      <c r="A88" s="118">
        <v>218</v>
      </c>
      <c r="B88" s="121" t="s">
        <v>28</v>
      </c>
      <c r="C88" s="132"/>
    </row>
    <row r="89" spans="1:3" ht="20.25" customHeight="1" x14ac:dyDescent="0.35">
      <c r="A89" s="118">
        <v>219</v>
      </c>
      <c r="B89" s="121" t="s">
        <v>69</v>
      </c>
      <c r="C89" s="132"/>
    </row>
    <row r="90" spans="1:3" ht="20.25" customHeight="1" x14ac:dyDescent="0.35">
      <c r="A90" s="118">
        <v>220</v>
      </c>
      <c r="B90" s="121" t="s">
        <v>29</v>
      </c>
      <c r="C90" s="132"/>
    </row>
    <row r="91" spans="1:3" ht="20.25" customHeight="1" x14ac:dyDescent="0.35">
      <c r="A91" s="118">
        <v>280</v>
      </c>
      <c r="B91" s="121" t="s">
        <v>68</v>
      </c>
      <c r="C91" s="132"/>
    </row>
    <row r="92" spans="1:3" ht="20.25" customHeight="1" thickBot="1" x14ac:dyDescent="0.4">
      <c r="A92" s="126">
        <v>214</v>
      </c>
      <c r="B92" s="127" t="s">
        <v>31</v>
      </c>
      <c r="C92" s="134"/>
    </row>
    <row r="93" spans="1:3" ht="29.25" customHeight="1" thickBot="1" x14ac:dyDescent="0.4">
      <c r="A93" s="129" t="s">
        <v>98</v>
      </c>
      <c r="B93" s="130"/>
      <c r="C93" s="12">
        <f>SUM(C4:C92)</f>
        <v>0</v>
      </c>
    </row>
  </sheetData>
  <sheetProtection algorithmName="SHA-512" hashValue="+aZV9hPSKBRCZc5l5ZV8lUc0fICo4SAk8lZzVnZn7NmV5MWQYJ6aKe+NGN/na0/RKo5Rc4svv6UIld/9ER+cig==" saltValue="+PRc9kr1PHL0xpCxWZNpPQ==" spinCount="100000" sheet="1" selectLockedCells="1"/>
  <pageMargins left="0.70866141732283472" right="0.70866141732283472" top="1.3779527559055118" bottom="0.59055118110236227" header="0.31496062992125984" footer="0.31496062992125984"/>
  <pageSetup paperSize="9" scale="85" orientation="portrait" r:id="rId1"/>
  <headerFooter>
    <oddHeader>&amp;L&amp;"Arial Narrow,Standard"Teil II - Angebotsschreiben
Hauswartleistungen der Wohnungsgesellschaft
der Stadt Finsterwalde mbH&amp;C&amp;"Arial Narrow,Fett"&amp;14Preisblätter
Los 2&amp;R&amp;G</oddHeader>
    <oddFooter>&amp;C&amp;"Arial Narrow,Standard"Seite: &amp;P von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</sheetPr>
  <dimension ref="A1:D93"/>
  <sheetViews>
    <sheetView workbookViewId="0">
      <pane ySplit="3" topLeftCell="A84" activePane="bottomLeft" state="frozen"/>
      <selection pane="bottomLeft" activeCell="C86" sqref="C86"/>
    </sheetView>
  </sheetViews>
  <sheetFormatPr baseColWidth="10" defaultRowHeight="15.5" x14ac:dyDescent="0.35"/>
  <cols>
    <col min="1" max="1" width="11" customWidth="1"/>
    <col min="2" max="2" width="29.26953125" customWidth="1"/>
    <col min="3" max="3" width="29.26953125" style="13" customWidth="1"/>
    <col min="4" max="4" width="29.26953125" style="179" customWidth="1"/>
  </cols>
  <sheetData>
    <row r="1" spans="1:4" ht="30.75" customHeight="1" thickBot="1" x14ac:dyDescent="0.4">
      <c r="A1" s="135"/>
      <c r="B1" s="107"/>
      <c r="C1" s="109" t="s">
        <v>86</v>
      </c>
      <c r="D1" s="185"/>
    </row>
    <row r="2" spans="1:4" ht="48.75" customHeight="1" thickBot="1" x14ac:dyDescent="0.4">
      <c r="A2" s="112" t="s">
        <v>0</v>
      </c>
      <c r="B2" s="113" t="s">
        <v>1</v>
      </c>
      <c r="C2" s="158" t="s">
        <v>99</v>
      </c>
      <c r="D2" s="117" t="s">
        <v>143</v>
      </c>
    </row>
    <row r="3" spans="1:4" ht="39.75" customHeight="1" thickBot="1" x14ac:dyDescent="0.4">
      <c r="A3" s="180"/>
      <c r="B3" s="172"/>
      <c r="C3" s="158" t="s">
        <v>100</v>
      </c>
      <c r="D3" s="117" t="s">
        <v>142</v>
      </c>
    </row>
    <row r="4" spans="1:4" ht="20.25" customHeight="1" x14ac:dyDescent="0.35">
      <c r="A4" s="181">
        <v>20</v>
      </c>
      <c r="B4" s="121" t="s">
        <v>32</v>
      </c>
      <c r="C4" s="174"/>
      <c r="D4" s="175"/>
    </row>
    <row r="5" spans="1:4" ht="20.25" customHeight="1" x14ac:dyDescent="0.35">
      <c r="A5" s="181">
        <v>289</v>
      </c>
      <c r="B5" s="121" t="s">
        <v>3</v>
      </c>
      <c r="C5" s="132"/>
      <c r="D5" s="176"/>
    </row>
    <row r="6" spans="1:4" ht="20.25" customHeight="1" x14ac:dyDescent="0.35">
      <c r="A6" s="182">
        <v>1</v>
      </c>
      <c r="B6" s="121" t="s">
        <v>2</v>
      </c>
      <c r="C6" s="132"/>
      <c r="D6" s="176"/>
    </row>
    <row r="7" spans="1:4" ht="20.25" customHeight="1" x14ac:dyDescent="0.35">
      <c r="A7" s="181">
        <v>291</v>
      </c>
      <c r="B7" s="121" t="s">
        <v>71</v>
      </c>
      <c r="C7" s="132"/>
      <c r="D7" s="176"/>
    </row>
    <row r="8" spans="1:4" ht="20.25" customHeight="1" x14ac:dyDescent="0.35">
      <c r="A8" s="181">
        <v>8</v>
      </c>
      <c r="B8" s="121" t="s">
        <v>124</v>
      </c>
      <c r="C8" s="132"/>
      <c r="D8" s="176"/>
    </row>
    <row r="9" spans="1:4" ht="20.25" customHeight="1" x14ac:dyDescent="0.35">
      <c r="A9" s="181">
        <v>9</v>
      </c>
      <c r="B9" s="121" t="s">
        <v>125</v>
      </c>
      <c r="C9" s="132"/>
      <c r="D9" s="176"/>
    </row>
    <row r="10" spans="1:4" ht="20.25" customHeight="1" x14ac:dyDescent="0.35">
      <c r="A10" s="181">
        <v>10</v>
      </c>
      <c r="B10" s="121" t="s">
        <v>35</v>
      </c>
      <c r="C10" s="132"/>
      <c r="D10" s="176"/>
    </row>
    <row r="11" spans="1:4" ht="20.25" customHeight="1" x14ac:dyDescent="0.35">
      <c r="A11" s="181">
        <v>11</v>
      </c>
      <c r="B11" s="121" t="s">
        <v>33</v>
      </c>
      <c r="C11" s="132"/>
      <c r="D11" s="176"/>
    </row>
    <row r="12" spans="1:4" ht="20.25" customHeight="1" x14ac:dyDescent="0.35">
      <c r="A12" s="181">
        <v>12</v>
      </c>
      <c r="B12" s="121" t="s">
        <v>34</v>
      </c>
      <c r="C12" s="132"/>
      <c r="D12" s="212"/>
    </row>
    <row r="13" spans="1:4" ht="20.25" customHeight="1" x14ac:dyDescent="0.35">
      <c r="A13" s="181">
        <v>13</v>
      </c>
      <c r="B13" s="121" t="s">
        <v>38</v>
      </c>
      <c r="C13" s="132"/>
      <c r="D13" s="176"/>
    </row>
    <row r="14" spans="1:4" ht="20.25" customHeight="1" x14ac:dyDescent="0.35">
      <c r="A14" s="181">
        <v>15</v>
      </c>
      <c r="B14" s="121" t="s">
        <v>122</v>
      </c>
      <c r="C14" s="132"/>
      <c r="D14" s="176"/>
    </row>
    <row r="15" spans="1:4" ht="40.75" customHeight="1" x14ac:dyDescent="0.35">
      <c r="A15" s="181">
        <v>16</v>
      </c>
      <c r="B15" s="124" t="s">
        <v>151</v>
      </c>
      <c r="C15" s="132"/>
      <c r="D15" s="176"/>
    </row>
    <row r="16" spans="1:4" ht="20.25" customHeight="1" x14ac:dyDescent="0.35">
      <c r="A16" s="181">
        <v>17</v>
      </c>
      <c r="B16" s="121" t="s">
        <v>37</v>
      </c>
      <c r="C16" s="132"/>
      <c r="D16" s="176"/>
    </row>
    <row r="17" spans="1:4" ht="20.25" customHeight="1" x14ac:dyDescent="0.35">
      <c r="A17" s="181">
        <v>19</v>
      </c>
      <c r="B17" s="121" t="s">
        <v>36</v>
      </c>
      <c r="C17" s="132"/>
      <c r="D17" s="176"/>
    </row>
    <row r="18" spans="1:4" ht="20.25" customHeight="1" x14ac:dyDescent="0.35">
      <c r="A18" s="181">
        <v>222</v>
      </c>
      <c r="B18" s="121" t="s">
        <v>4</v>
      </c>
      <c r="C18" s="132"/>
      <c r="D18" s="176"/>
    </row>
    <row r="19" spans="1:4" ht="20.25" customHeight="1" x14ac:dyDescent="0.35">
      <c r="A19" s="181">
        <v>5</v>
      </c>
      <c r="B19" s="121" t="s">
        <v>5</v>
      </c>
      <c r="C19" s="132"/>
      <c r="D19" s="176"/>
    </row>
    <row r="20" spans="1:4" ht="20.25" customHeight="1" x14ac:dyDescent="0.35">
      <c r="A20" s="80">
        <v>40</v>
      </c>
      <c r="B20" s="81" t="s">
        <v>8</v>
      </c>
      <c r="C20" s="232"/>
      <c r="D20" s="176"/>
    </row>
    <row r="21" spans="1:4" ht="20.25" customHeight="1" x14ac:dyDescent="0.35">
      <c r="A21" s="181">
        <v>41</v>
      </c>
      <c r="B21" s="121" t="s">
        <v>6</v>
      </c>
      <c r="C21" s="132"/>
      <c r="D21" s="176"/>
    </row>
    <row r="22" spans="1:4" ht="20.25" customHeight="1" x14ac:dyDescent="0.35">
      <c r="A22" s="181">
        <v>42</v>
      </c>
      <c r="B22" s="121" t="s">
        <v>7</v>
      </c>
      <c r="C22" s="132"/>
      <c r="D22" s="176"/>
    </row>
    <row r="23" spans="1:4" ht="20.25" customHeight="1" x14ac:dyDescent="0.35">
      <c r="A23" s="181">
        <v>53</v>
      </c>
      <c r="B23" s="121" t="s">
        <v>9</v>
      </c>
      <c r="C23" s="132"/>
      <c r="D23" s="176"/>
    </row>
    <row r="24" spans="1:4" ht="20.25" customHeight="1" x14ac:dyDescent="0.35">
      <c r="A24" s="181">
        <v>56</v>
      </c>
      <c r="B24" s="121" t="s">
        <v>10</v>
      </c>
      <c r="C24" s="132"/>
      <c r="D24" s="176"/>
    </row>
    <row r="25" spans="1:4" ht="20.25" customHeight="1" x14ac:dyDescent="0.35">
      <c r="A25" s="181">
        <v>54</v>
      </c>
      <c r="B25" s="121" t="s">
        <v>136</v>
      </c>
      <c r="C25" s="132"/>
      <c r="D25" s="176"/>
    </row>
    <row r="26" spans="1:4" ht="20.25" customHeight="1" x14ac:dyDescent="0.35">
      <c r="A26" s="181">
        <v>55</v>
      </c>
      <c r="B26" s="121" t="s">
        <v>12</v>
      </c>
      <c r="C26" s="132"/>
      <c r="D26" s="176"/>
    </row>
    <row r="27" spans="1:4" ht="20.25" customHeight="1" x14ac:dyDescent="0.35">
      <c r="A27" s="181">
        <v>59</v>
      </c>
      <c r="B27" s="121" t="s">
        <v>13</v>
      </c>
      <c r="C27" s="132"/>
      <c r="D27" s="176"/>
    </row>
    <row r="28" spans="1:4" ht="20.25" customHeight="1" x14ac:dyDescent="0.35">
      <c r="A28" s="181">
        <v>80</v>
      </c>
      <c r="B28" s="121" t="s">
        <v>16</v>
      </c>
      <c r="C28" s="132"/>
      <c r="D28" s="176"/>
    </row>
    <row r="29" spans="1:4" ht="20.25" customHeight="1" x14ac:dyDescent="0.35">
      <c r="A29" s="181">
        <v>81</v>
      </c>
      <c r="B29" s="121" t="s">
        <v>14</v>
      </c>
      <c r="C29" s="132"/>
      <c r="D29" s="176"/>
    </row>
    <row r="30" spans="1:4" ht="20.25" customHeight="1" x14ac:dyDescent="0.35">
      <c r="A30" s="181">
        <v>82</v>
      </c>
      <c r="B30" s="121" t="s">
        <v>15</v>
      </c>
      <c r="C30" s="132"/>
      <c r="D30" s="176"/>
    </row>
    <row r="31" spans="1:4" ht="20.25" customHeight="1" x14ac:dyDescent="0.35">
      <c r="A31" s="181">
        <v>83</v>
      </c>
      <c r="B31" s="121" t="s">
        <v>121</v>
      </c>
      <c r="C31" s="132"/>
      <c r="D31" s="176"/>
    </row>
    <row r="32" spans="1:4" ht="20.25" customHeight="1" x14ac:dyDescent="0.35">
      <c r="A32" s="181">
        <v>84</v>
      </c>
      <c r="B32" s="121" t="s">
        <v>39</v>
      </c>
      <c r="C32" s="132"/>
      <c r="D32" s="176"/>
    </row>
    <row r="33" spans="1:4" ht="20.25" customHeight="1" x14ac:dyDescent="0.35">
      <c r="A33" s="181">
        <v>85</v>
      </c>
      <c r="B33" s="121" t="s">
        <v>120</v>
      </c>
      <c r="C33" s="132"/>
      <c r="D33" s="176"/>
    </row>
    <row r="34" spans="1:4" ht="20.25" customHeight="1" x14ac:dyDescent="0.35">
      <c r="A34" s="181">
        <v>223</v>
      </c>
      <c r="B34" s="121" t="s">
        <v>41</v>
      </c>
      <c r="C34" s="132"/>
      <c r="D34" s="176"/>
    </row>
    <row r="35" spans="1:4" ht="20.25" customHeight="1" x14ac:dyDescent="0.35">
      <c r="A35" s="181">
        <v>87</v>
      </c>
      <c r="B35" s="121" t="s">
        <v>40</v>
      </c>
      <c r="C35" s="132"/>
      <c r="D35" s="176"/>
    </row>
    <row r="36" spans="1:4" ht="20.25" customHeight="1" x14ac:dyDescent="0.35">
      <c r="A36" s="181">
        <v>88</v>
      </c>
      <c r="B36" s="121" t="s">
        <v>42</v>
      </c>
      <c r="C36" s="132"/>
      <c r="D36" s="176"/>
    </row>
    <row r="37" spans="1:4" ht="20.25" customHeight="1" x14ac:dyDescent="0.35">
      <c r="A37" s="181">
        <v>104</v>
      </c>
      <c r="B37" s="121" t="s">
        <v>112</v>
      </c>
      <c r="C37" s="132"/>
      <c r="D37" s="176"/>
    </row>
    <row r="38" spans="1:4" ht="20.25" customHeight="1" x14ac:dyDescent="0.35">
      <c r="A38" s="181">
        <v>91</v>
      </c>
      <c r="B38" s="121" t="s">
        <v>43</v>
      </c>
      <c r="C38" s="132"/>
      <c r="D38" s="176"/>
    </row>
    <row r="39" spans="1:4" ht="20.25" customHeight="1" x14ac:dyDescent="0.35">
      <c r="A39" s="181">
        <v>92</v>
      </c>
      <c r="B39" s="121" t="s">
        <v>44</v>
      </c>
      <c r="C39" s="132"/>
      <c r="D39" s="176"/>
    </row>
    <row r="40" spans="1:4" ht="20.25" customHeight="1" x14ac:dyDescent="0.35">
      <c r="A40" s="181">
        <v>93</v>
      </c>
      <c r="B40" s="121" t="s">
        <v>45</v>
      </c>
      <c r="C40" s="132"/>
      <c r="D40" s="176"/>
    </row>
    <row r="41" spans="1:4" ht="37.5" customHeight="1" x14ac:dyDescent="0.35">
      <c r="A41" s="181">
        <v>286</v>
      </c>
      <c r="B41" s="124" t="s">
        <v>111</v>
      </c>
      <c r="C41" s="132"/>
      <c r="D41" s="176"/>
    </row>
    <row r="42" spans="1:4" ht="20.25" customHeight="1" x14ac:dyDescent="0.35">
      <c r="A42" s="181">
        <v>95</v>
      </c>
      <c r="B42" s="121" t="s">
        <v>17</v>
      </c>
      <c r="C42" s="132"/>
      <c r="D42" s="176"/>
    </row>
    <row r="43" spans="1:4" ht="20.25" customHeight="1" x14ac:dyDescent="0.35">
      <c r="A43" s="181">
        <v>296</v>
      </c>
      <c r="B43" s="121" t="s">
        <v>128</v>
      </c>
      <c r="C43" s="132"/>
      <c r="D43" s="176"/>
    </row>
    <row r="44" spans="1:4" ht="20.25" customHeight="1" x14ac:dyDescent="0.35">
      <c r="A44" s="181">
        <v>295</v>
      </c>
      <c r="B44" s="121" t="s">
        <v>129</v>
      </c>
      <c r="C44" s="132"/>
      <c r="D44" s="176"/>
    </row>
    <row r="45" spans="1:4" ht="20.25" customHeight="1" x14ac:dyDescent="0.35">
      <c r="A45" s="80">
        <v>258</v>
      </c>
      <c r="B45" s="81" t="s">
        <v>46</v>
      </c>
      <c r="C45" s="232"/>
      <c r="D45" s="176"/>
    </row>
    <row r="46" spans="1:4" ht="20.25" customHeight="1" x14ac:dyDescent="0.35">
      <c r="A46" s="181">
        <v>125</v>
      </c>
      <c r="B46" s="121" t="s">
        <v>47</v>
      </c>
      <c r="C46" s="132"/>
      <c r="D46" s="176"/>
    </row>
    <row r="47" spans="1:4" ht="20.25" customHeight="1" x14ac:dyDescent="0.35">
      <c r="A47" s="181">
        <v>225</v>
      </c>
      <c r="B47" s="121" t="s">
        <v>18</v>
      </c>
      <c r="C47" s="132"/>
      <c r="D47" s="176"/>
    </row>
    <row r="48" spans="1:4" ht="20.25" customHeight="1" x14ac:dyDescent="0.35">
      <c r="A48" s="181">
        <v>181</v>
      </c>
      <c r="B48" s="121" t="s">
        <v>135</v>
      </c>
      <c r="C48" s="132"/>
      <c r="D48" s="176"/>
    </row>
    <row r="49" spans="1:4" ht="20.25" customHeight="1" x14ac:dyDescent="0.35">
      <c r="A49" s="181">
        <v>136</v>
      </c>
      <c r="B49" s="121" t="s">
        <v>48</v>
      </c>
      <c r="C49" s="132"/>
      <c r="D49" s="176"/>
    </row>
    <row r="50" spans="1:4" ht="20.25" customHeight="1" x14ac:dyDescent="0.35">
      <c r="A50" s="181">
        <v>130</v>
      </c>
      <c r="B50" s="121" t="s">
        <v>139</v>
      </c>
      <c r="C50" s="132"/>
      <c r="D50" s="176"/>
    </row>
    <row r="51" spans="1:4" ht="20.25" customHeight="1" x14ac:dyDescent="0.35">
      <c r="A51" s="181">
        <v>245</v>
      </c>
      <c r="B51" s="121" t="s">
        <v>138</v>
      </c>
      <c r="C51" s="132"/>
      <c r="D51" s="176"/>
    </row>
    <row r="52" spans="1:4" ht="20.25" customHeight="1" x14ac:dyDescent="0.35">
      <c r="A52" s="181">
        <v>297</v>
      </c>
      <c r="B52" s="121" t="s">
        <v>141</v>
      </c>
      <c r="C52" s="132"/>
      <c r="D52" s="176"/>
    </row>
    <row r="53" spans="1:4" s="215" customFormat="1" ht="20.25" customHeight="1" x14ac:dyDescent="0.35">
      <c r="A53" s="80">
        <v>133</v>
      </c>
      <c r="B53" s="81" t="s">
        <v>140</v>
      </c>
      <c r="C53" s="245"/>
      <c r="D53" s="235"/>
    </row>
    <row r="54" spans="1:4" ht="20.25" customHeight="1" x14ac:dyDescent="0.35">
      <c r="A54" s="181">
        <v>149</v>
      </c>
      <c r="B54" s="121" t="s">
        <v>49</v>
      </c>
      <c r="C54" s="132"/>
      <c r="D54" s="176"/>
    </row>
    <row r="55" spans="1:4" ht="20.25" customHeight="1" x14ac:dyDescent="0.35">
      <c r="A55" s="181">
        <v>150</v>
      </c>
      <c r="B55" s="121" t="s">
        <v>70</v>
      </c>
      <c r="C55" s="132"/>
      <c r="D55" s="176"/>
    </row>
    <row r="56" spans="1:4" ht="20.25" customHeight="1" x14ac:dyDescent="0.35">
      <c r="A56" s="181">
        <v>151</v>
      </c>
      <c r="B56" s="121" t="s">
        <v>50</v>
      </c>
      <c r="C56" s="132"/>
      <c r="D56" s="176"/>
    </row>
    <row r="57" spans="1:4" ht="20.25" customHeight="1" x14ac:dyDescent="0.35">
      <c r="A57" s="181">
        <v>152</v>
      </c>
      <c r="B57" s="121" t="s">
        <v>51</v>
      </c>
      <c r="C57" s="132"/>
      <c r="D57" s="176"/>
    </row>
    <row r="58" spans="1:4" ht="20.25" customHeight="1" x14ac:dyDescent="0.35">
      <c r="A58" s="181">
        <v>154</v>
      </c>
      <c r="B58" s="121" t="s">
        <v>52</v>
      </c>
      <c r="C58" s="132"/>
      <c r="D58" s="176"/>
    </row>
    <row r="59" spans="1:4" ht="20.25" customHeight="1" x14ac:dyDescent="0.35">
      <c r="A59" s="181">
        <v>142</v>
      </c>
      <c r="B59" s="121" t="s">
        <v>19</v>
      </c>
      <c r="C59" s="132"/>
      <c r="D59" s="176"/>
    </row>
    <row r="60" spans="1:4" ht="20.25" customHeight="1" x14ac:dyDescent="0.35">
      <c r="A60" s="181">
        <v>231</v>
      </c>
      <c r="B60" s="121" t="s">
        <v>20</v>
      </c>
      <c r="C60" s="132"/>
      <c r="D60" s="176"/>
    </row>
    <row r="61" spans="1:4" s="215" customFormat="1" ht="20.25" customHeight="1" x14ac:dyDescent="0.35">
      <c r="A61" s="118">
        <v>298</v>
      </c>
      <c r="B61" s="121" t="s">
        <v>175</v>
      </c>
      <c r="C61" s="221"/>
      <c r="D61" s="235"/>
    </row>
    <row r="62" spans="1:4" ht="20.25" customHeight="1" x14ac:dyDescent="0.35">
      <c r="A62" s="181">
        <v>144</v>
      </c>
      <c r="B62" s="121" t="s">
        <v>21</v>
      </c>
      <c r="C62" s="132"/>
      <c r="D62" s="176"/>
    </row>
    <row r="63" spans="1:4" ht="20.25" customHeight="1" x14ac:dyDescent="0.35">
      <c r="A63" s="181">
        <v>169</v>
      </c>
      <c r="B63" s="121" t="s">
        <v>22</v>
      </c>
      <c r="C63" s="132"/>
      <c r="D63" s="176"/>
    </row>
    <row r="64" spans="1:4" ht="20.25" customHeight="1" x14ac:dyDescent="0.35">
      <c r="A64" s="181">
        <v>163</v>
      </c>
      <c r="B64" s="121" t="s">
        <v>126</v>
      </c>
      <c r="C64" s="132"/>
      <c r="D64" s="176"/>
    </row>
    <row r="65" spans="1:4" ht="20.25" customHeight="1" x14ac:dyDescent="0.35">
      <c r="A65" s="181">
        <v>164</v>
      </c>
      <c r="B65" s="121" t="s">
        <v>24</v>
      </c>
      <c r="C65" s="132"/>
      <c r="D65" s="176"/>
    </row>
    <row r="66" spans="1:4" ht="20.25" customHeight="1" x14ac:dyDescent="0.35">
      <c r="A66" s="181">
        <v>165</v>
      </c>
      <c r="B66" s="121" t="s">
        <v>25</v>
      </c>
      <c r="C66" s="132"/>
      <c r="D66" s="176"/>
    </row>
    <row r="67" spans="1:4" ht="20.25" customHeight="1" x14ac:dyDescent="0.35">
      <c r="A67" s="181">
        <v>166</v>
      </c>
      <c r="B67" s="121" t="s">
        <v>26</v>
      </c>
      <c r="C67" s="132"/>
      <c r="D67" s="176"/>
    </row>
    <row r="68" spans="1:4" ht="20.25" customHeight="1" x14ac:dyDescent="0.35">
      <c r="A68" s="181">
        <v>167</v>
      </c>
      <c r="B68" s="121" t="s">
        <v>23</v>
      </c>
      <c r="C68" s="132"/>
      <c r="D68" s="176"/>
    </row>
    <row r="69" spans="1:4" ht="20.25" customHeight="1" x14ac:dyDescent="0.35">
      <c r="A69" s="181">
        <v>170</v>
      </c>
      <c r="B69" s="121" t="s">
        <v>27</v>
      </c>
      <c r="C69" s="132"/>
      <c r="D69" s="176"/>
    </row>
    <row r="70" spans="1:4" ht="20.25" customHeight="1" x14ac:dyDescent="0.35">
      <c r="A70" s="181">
        <v>293</v>
      </c>
      <c r="B70" s="121" t="s">
        <v>127</v>
      </c>
      <c r="C70" s="132"/>
      <c r="D70" s="176"/>
    </row>
    <row r="71" spans="1:4" ht="20.25" customHeight="1" x14ac:dyDescent="0.35">
      <c r="A71" s="181">
        <v>292</v>
      </c>
      <c r="B71" s="121" t="s">
        <v>72</v>
      </c>
      <c r="C71" s="132"/>
      <c r="D71" s="176"/>
    </row>
    <row r="72" spans="1:4" ht="20.25" customHeight="1" x14ac:dyDescent="0.35">
      <c r="A72" s="181">
        <v>172</v>
      </c>
      <c r="B72" s="121" t="s">
        <v>53</v>
      </c>
      <c r="C72" s="132"/>
      <c r="D72" s="176"/>
    </row>
    <row r="73" spans="1:4" ht="20.25" customHeight="1" x14ac:dyDescent="0.35">
      <c r="A73" s="181">
        <v>195</v>
      </c>
      <c r="B73" s="121" t="s">
        <v>54</v>
      </c>
      <c r="C73" s="132"/>
      <c r="D73" s="176"/>
    </row>
    <row r="74" spans="1:4" ht="20.25" customHeight="1" x14ac:dyDescent="0.35">
      <c r="A74" s="181">
        <v>196</v>
      </c>
      <c r="B74" s="121" t="s">
        <v>55</v>
      </c>
      <c r="C74" s="132"/>
      <c r="D74" s="176"/>
    </row>
    <row r="75" spans="1:4" ht="20.25" customHeight="1" x14ac:dyDescent="0.35">
      <c r="A75" s="181">
        <v>183</v>
      </c>
      <c r="B75" s="121" t="s">
        <v>56</v>
      </c>
      <c r="C75" s="132"/>
      <c r="D75" s="176"/>
    </row>
    <row r="76" spans="1:4" ht="20.25" customHeight="1" x14ac:dyDescent="0.35">
      <c r="A76" s="181">
        <v>184</v>
      </c>
      <c r="B76" s="121" t="s">
        <v>57</v>
      </c>
      <c r="C76" s="132"/>
      <c r="D76" s="176"/>
    </row>
    <row r="77" spans="1:4" ht="20.25" customHeight="1" x14ac:dyDescent="0.35">
      <c r="A77" s="181">
        <v>185</v>
      </c>
      <c r="B77" s="121" t="s">
        <v>58</v>
      </c>
      <c r="C77" s="132"/>
      <c r="D77" s="132"/>
    </row>
    <row r="78" spans="1:4" ht="20.25" customHeight="1" x14ac:dyDescent="0.35">
      <c r="A78" s="181">
        <v>186</v>
      </c>
      <c r="B78" s="121" t="s">
        <v>59</v>
      </c>
      <c r="C78" s="132"/>
      <c r="D78" s="176"/>
    </row>
    <row r="79" spans="1:4" ht="20.25" customHeight="1" x14ac:dyDescent="0.35">
      <c r="A79" s="181">
        <v>187</v>
      </c>
      <c r="B79" s="121" t="s">
        <v>60</v>
      </c>
      <c r="C79" s="132"/>
      <c r="D79" s="176"/>
    </row>
    <row r="80" spans="1:4" ht="20.25" customHeight="1" x14ac:dyDescent="0.35">
      <c r="A80" s="181">
        <v>188</v>
      </c>
      <c r="B80" s="121" t="s">
        <v>61</v>
      </c>
      <c r="C80" s="132"/>
      <c r="D80" s="176"/>
    </row>
    <row r="81" spans="1:4" ht="20.25" customHeight="1" x14ac:dyDescent="0.35">
      <c r="A81" s="181">
        <v>189</v>
      </c>
      <c r="B81" s="121" t="s">
        <v>62</v>
      </c>
      <c r="C81" s="132"/>
      <c r="D81" s="176"/>
    </row>
    <row r="82" spans="1:4" ht="20.25" customHeight="1" x14ac:dyDescent="0.35">
      <c r="A82" s="181">
        <v>198</v>
      </c>
      <c r="B82" s="121" t="s">
        <v>63</v>
      </c>
      <c r="C82" s="132"/>
      <c r="D82" s="176"/>
    </row>
    <row r="83" spans="1:4" ht="20.25" customHeight="1" x14ac:dyDescent="0.35">
      <c r="A83" s="181">
        <v>199</v>
      </c>
      <c r="B83" s="121" t="s">
        <v>64</v>
      </c>
      <c r="C83" s="132"/>
      <c r="D83" s="176"/>
    </row>
    <row r="84" spans="1:4" ht="20.25" customHeight="1" x14ac:dyDescent="0.35">
      <c r="A84" s="181">
        <v>200</v>
      </c>
      <c r="B84" s="121" t="s">
        <v>65</v>
      </c>
      <c r="C84" s="132"/>
      <c r="D84" s="176"/>
    </row>
    <row r="85" spans="1:4" ht="20.25" customHeight="1" x14ac:dyDescent="0.35">
      <c r="A85" s="80">
        <v>279</v>
      </c>
      <c r="B85" s="81" t="s">
        <v>66</v>
      </c>
      <c r="C85" s="232"/>
      <c r="D85" s="176"/>
    </row>
    <row r="86" spans="1:4" ht="20.25" customHeight="1" x14ac:dyDescent="0.35">
      <c r="A86" s="181">
        <v>201</v>
      </c>
      <c r="B86" s="121" t="s">
        <v>67</v>
      </c>
      <c r="C86" s="132"/>
      <c r="D86" s="176"/>
    </row>
    <row r="87" spans="1:4" ht="20.25" customHeight="1" x14ac:dyDescent="0.35">
      <c r="A87" s="181">
        <v>216</v>
      </c>
      <c r="B87" s="121" t="s">
        <v>30</v>
      </c>
      <c r="C87" s="132"/>
      <c r="D87" s="176"/>
    </row>
    <row r="88" spans="1:4" ht="20.25" customHeight="1" x14ac:dyDescent="0.35">
      <c r="A88" s="181">
        <v>218</v>
      </c>
      <c r="B88" s="121" t="s">
        <v>28</v>
      </c>
      <c r="C88" s="132"/>
      <c r="D88" s="176"/>
    </row>
    <row r="89" spans="1:4" ht="20.25" customHeight="1" x14ac:dyDescent="0.35">
      <c r="A89" s="181">
        <v>219</v>
      </c>
      <c r="B89" s="121" t="s">
        <v>69</v>
      </c>
      <c r="C89" s="132"/>
      <c r="D89" s="176"/>
    </row>
    <row r="90" spans="1:4" ht="20.25" customHeight="1" x14ac:dyDescent="0.35">
      <c r="A90" s="181">
        <v>220</v>
      </c>
      <c r="B90" s="121" t="s">
        <v>29</v>
      </c>
      <c r="C90" s="132"/>
      <c r="D90" s="176"/>
    </row>
    <row r="91" spans="1:4" ht="20.25" customHeight="1" x14ac:dyDescent="0.35">
      <c r="A91" s="181">
        <v>280</v>
      </c>
      <c r="B91" s="121" t="s">
        <v>68</v>
      </c>
      <c r="C91" s="132"/>
      <c r="D91" s="176"/>
    </row>
    <row r="92" spans="1:4" ht="20.25" customHeight="1" thickBot="1" x14ac:dyDescent="0.4">
      <c r="A92" s="183">
        <v>214</v>
      </c>
      <c r="B92" s="127" t="s">
        <v>31</v>
      </c>
      <c r="C92" s="134"/>
      <c r="D92" s="177"/>
    </row>
    <row r="93" spans="1:4" ht="34.5" customHeight="1" thickBot="1" x14ac:dyDescent="0.4">
      <c r="A93" s="184" t="s">
        <v>98</v>
      </c>
      <c r="B93" s="130"/>
      <c r="C93" s="12">
        <f>SUM(C4:C92)</f>
        <v>0</v>
      </c>
      <c r="D93" s="178">
        <f>SUM(D4:D92)</f>
        <v>0</v>
      </c>
    </row>
  </sheetData>
  <sheetProtection algorithmName="SHA-512" hashValue="v7JcT11Dmjxq5pgDtdklUUguI858teWluSB4BsTCjHqIC+KDeKGwCpfzfBczVmeGUhNjcLJKh3jIR6jvzAGxWQ==" saltValue="kdpVo+N8ff06A7udZ5y/qw==" spinCount="100000" sheet="1" selectLockedCells="1"/>
  <pageMargins left="0.70866141732283472" right="0.70866141732283472" top="1.3779527559055118" bottom="0.59055118110236227" header="0.31496062992125984" footer="0.31496062992125984"/>
  <pageSetup paperSize="9" scale="85" orientation="portrait" r:id="rId1"/>
  <headerFooter>
    <oddHeader>&amp;L&amp;"Arial Narrow,Standard"Teil II - Angebotsschreiben
Hauswartleistungen der Wohnungsgesellschaft
der Stadt Finsterwalde mbH&amp;C&amp;"Arial Narrow,Fett"&amp;14Preisblätter
Los 2&amp;R&amp;G</oddHeader>
    <oddFooter>&amp;C&amp;"Arial Narrow,Standard"Seite: &amp;P von &amp;N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70C0"/>
  </sheetPr>
  <dimension ref="A1:G93"/>
  <sheetViews>
    <sheetView workbookViewId="0">
      <pane ySplit="3" topLeftCell="A78" activePane="bottomLeft" state="frozen"/>
      <selection pane="bottomLeft" activeCell="E91" sqref="E91"/>
    </sheetView>
  </sheetViews>
  <sheetFormatPr baseColWidth="10" defaultRowHeight="14.5" x14ac:dyDescent="0.35"/>
  <cols>
    <col min="1" max="1" width="11" customWidth="1"/>
    <col min="2" max="2" width="36.1796875" customWidth="1"/>
    <col min="3" max="3" width="14.26953125" style="1" customWidth="1"/>
    <col min="4" max="4" width="15.7265625" style="13" customWidth="1"/>
    <col min="5" max="5" width="23.1796875" style="13" customWidth="1"/>
    <col min="6" max="6" width="15.7265625" style="13" customWidth="1"/>
    <col min="7" max="7" width="19.54296875" style="13" customWidth="1"/>
  </cols>
  <sheetData>
    <row r="1" spans="1:7" ht="30.75" customHeight="1" thickBot="1" x14ac:dyDescent="0.4">
      <c r="A1" s="135"/>
      <c r="B1" s="135"/>
      <c r="C1" s="135" t="s">
        <v>181</v>
      </c>
      <c r="D1" s="136"/>
      <c r="E1" s="136"/>
      <c r="F1" s="136"/>
      <c r="G1" s="136"/>
    </row>
    <row r="2" spans="1:7" ht="49.5" customHeight="1" thickBot="1" x14ac:dyDescent="0.4">
      <c r="A2" s="112" t="s">
        <v>0</v>
      </c>
      <c r="B2" s="113" t="s">
        <v>1</v>
      </c>
      <c r="C2" s="140" t="s">
        <v>76</v>
      </c>
      <c r="D2" s="157" t="s">
        <v>77</v>
      </c>
      <c r="E2" s="158" t="s">
        <v>108</v>
      </c>
      <c r="F2" s="159" t="s">
        <v>78</v>
      </c>
      <c r="G2" s="155"/>
    </row>
    <row r="3" spans="1:7" ht="36" customHeight="1" thickBot="1" x14ac:dyDescent="0.4">
      <c r="A3" s="112"/>
      <c r="B3" s="113"/>
      <c r="C3" s="140" t="s">
        <v>79</v>
      </c>
      <c r="D3" s="160" t="s">
        <v>88</v>
      </c>
      <c r="E3" s="158" t="s">
        <v>88</v>
      </c>
      <c r="F3" s="161" t="s">
        <v>88</v>
      </c>
      <c r="G3" s="154" t="s">
        <v>118</v>
      </c>
    </row>
    <row r="4" spans="1:7" ht="20.25" customHeight="1" thickBot="1" x14ac:dyDescent="0.4">
      <c r="A4" s="141">
        <v>20</v>
      </c>
      <c r="B4" s="142" t="s">
        <v>32</v>
      </c>
      <c r="C4" s="6">
        <v>1</v>
      </c>
      <c r="D4" s="166"/>
      <c r="E4" s="167"/>
      <c r="F4" s="168"/>
      <c r="G4" s="156">
        <f>SUM(D4:F4)</f>
        <v>0</v>
      </c>
    </row>
    <row r="5" spans="1:7" ht="20.25" customHeight="1" thickBot="1" x14ac:dyDescent="0.4">
      <c r="A5" s="118">
        <v>289</v>
      </c>
      <c r="B5" s="121" t="s">
        <v>3</v>
      </c>
      <c r="C5" s="7">
        <v>1</v>
      </c>
      <c r="D5" s="169"/>
      <c r="E5" s="75"/>
      <c r="F5" s="49"/>
      <c r="G5" s="156">
        <f t="shared" ref="G5:G75" si="0">SUM(D5:F5)</f>
        <v>0</v>
      </c>
    </row>
    <row r="6" spans="1:7" ht="20.25" customHeight="1" thickBot="1" x14ac:dyDescent="0.4">
      <c r="A6" s="123">
        <v>1</v>
      </c>
      <c r="B6" s="121" t="s">
        <v>2</v>
      </c>
      <c r="C6" s="7">
        <v>1</v>
      </c>
      <c r="D6" s="169"/>
      <c r="E6" s="75"/>
      <c r="F6" s="49"/>
      <c r="G6" s="156">
        <f t="shared" si="0"/>
        <v>0</v>
      </c>
    </row>
    <row r="7" spans="1:7" ht="20.25" customHeight="1" thickBot="1" x14ac:dyDescent="0.4">
      <c r="A7" s="138">
        <v>291</v>
      </c>
      <c r="B7" s="119" t="s">
        <v>71</v>
      </c>
      <c r="C7" s="244"/>
      <c r="D7" s="238"/>
      <c r="E7" s="230"/>
      <c r="F7" s="149"/>
      <c r="G7" s="239"/>
    </row>
    <row r="8" spans="1:7" ht="20.25" customHeight="1" thickBot="1" x14ac:dyDescent="0.4">
      <c r="A8" s="118">
        <v>8</v>
      </c>
      <c r="B8" s="121" t="s">
        <v>124</v>
      </c>
      <c r="C8" s="7">
        <v>1</v>
      </c>
      <c r="D8" s="169"/>
      <c r="E8" s="75"/>
      <c r="F8" s="49"/>
      <c r="G8" s="156">
        <f t="shared" si="0"/>
        <v>0</v>
      </c>
    </row>
    <row r="9" spans="1:7" ht="20.25" customHeight="1" thickBot="1" x14ac:dyDescent="0.4">
      <c r="A9" s="118">
        <v>9</v>
      </c>
      <c r="B9" s="121" t="s">
        <v>125</v>
      </c>
      <c r="C9" s="143"/>
      <c r="D9" s="162"/>
      <c r="E9" s="163"/>
      <c r="F9" s="164"/>
      <c r="G9" s="236"/>
    </row>
    <row r="10" spans="1:7" ht="20.25" customHeight="1" thickBot="1" x14ac:dyDescent="0.4">
      <c r="A10" s="118">
        <v>10</v>
      </c>
      <c r="B10" s="121" t="s">
        <v>35</v>
      </c>
      <c r="C10" s="7">
        <v>1</v>
      </c>
      <c r="D10" s="169"/>
      <c r="E10" s="75"/>
      <c r="F10" s="49"/>
      <c r="G10" s="156">
        <f t="shared" si="0"/>
        <v>0</v>
      </c>
    </row>
    <row r="11" spans="1:7" ht="20.25" customHeight="1" thickBot="1" x14ac:dyDescent="0.4">
      <c r="A11" s="118">
        <v>11</v>
      </c>
      <c r="B11" s="121" t="s">
        <v>33</v>
      </c>
      <c r="C11" s="7">
        <v>1</v>
      </c>
      <c r="D11" s="169"/>
      <c r="E11" s="75"/>
      <c r="F11" s="49"/>
      <c r="G11" s="156">
        <f t="shared" si="0"/>
        <v>0</v>
      </c>
    </row>
    <row r="12" spans="1:7" ht="20.25" customHeight="1" thickBot="1" x14ac:dyDescent="0.4">
      <c r="A12" s="118">
        <v>12</v>
      </c>
      <c r="B12" s="121" t="s">
        <v>34</v>
      </c>
      <c r="C12" s="143"/>
      <c r="D12" s="162"/>
      <c r="E12" s="163"/>
      <c r="F12" s="164"/>
      <c r="G12" s="236"/>
    </row>
    <row r="13" spans="1:7" ht="20.25" customHeight="1" thickBot="1" x14ac:dyDescent="0.4">
      <c r="A13" s="118">
        <v>13</v>
      </c>
      <c r="B13" s="121" t="s">
        <v>38</v>
      </c>
      <c r="C13" s="143"/>
      <c r="D13" s="162"/>
      <c r="E13" s="163"/>
      <c r="F13" s="164"/>
      <c r="G13" s="236"/>
    </row>
    <row r="14" spans="1:7" ht="20.25" customHeight="1" thickBot="1" x14ac:dyDescent="0.4">
      <c r="A14" s="118">
        <v>15</v>
      </c>
      <c r="B14" s="121" t="s">
        <v>122</v>
      </c>
      <c r="C14" s="143"/>
      <c r="D14" s="162"/>
      <c r="E14" s="163"/>
      <c r="F14" s="164"/>
      <c r="G14" s="236"/>
    </row>
    <row r="15" spans="1:7" ht="20.25" customHeight="1" thickBot="1" x14ac:dyDescent="0.4">
      <c r="A15" s="118">
        <v>16</v>
      </c>
      <c r="B15" s="121" t="s">
        <v>130</v>
      </c>
      <c r="C15" s="7">
        <v>1</v>
      </c>
      <c r="D15" s="169"/>
      <c r="E15" s="75"/>
      <c r="F15" s="49"/>
      <c r="G15" s="156">
        <f t="shared" si="0"/>
        <v>0</v>
      </c>
    </row>
    <row r="16" spans="1:7" ht="20.25" customHeight="1" thickBot="1" x14ac:dyDescent="0.4">
      <c r="A16" s="118">
        <v>17</v>
      </c>
      <c r="B16" s="121" t="s">
        <v>37</v>
      </c>
      <c r="C16" s="7">
        <v>1</v>
      </c>
      <c r="D16" s="169"/>
      <c r="E16" s="75"/>
      <c r="F16" s="49"/>
      <c r="G16" s="156">
        <f t="shared" si="0"/>
        <v>0</v>
      </c>
    </row>
    <row r="17" spans="1:7" ht="20.25" customHeight="1" thickBot="1" x14ac:dyDescent="0.4">
      <c r="A17" s="118">
        <v>19</v>
      </c>
      <c r="B17" s="121" t="s">
        <v>36</v>
      </c>
      <c r="C17" s="7">
        <v>1</v>
      </c>
      <c r="D17" s="169"/>
      <c r="E17" s="75"/>
      <c r="F17" s="49"/>
      <c r="G17" s="156">
        <f t="shared" si="0"/>
        <v>0</v>
      </c>
    </row>
    <row r="18" spans="1:7" ht="20.25" customHeight="1" thickBot="1" x14ac:dyDescent="0.4">
      <c r="A18" s="118">
        <v>222</v>
      </c>
      <c r="B18" s="121" t="s">
        <v>4</v>
      </c>
      <c r="C18" s="7">
        <v>1</v>
      </c>
      <c r="D18" s="169"/>
      <c r="E18" s="75"/>
      <c r="F18" s="49"/>
      <c r="G18" s="156">
        <f t="shared" si="0"/>
        <v>0</v>
      </c>
    </row>
    <row r="19" spans="1:7" ht="20.25" customHeight="1" thickBot="1" x14ac:dyDescent="0.4">
      <c r="A19" s="118">
        <v>5</v>
      </c>
      <c r="B19" s="121" t="s">
        <v>5</v>
      </c>
      <c r="C19" s="7">
        <v>1</v>
      </c>
      <c r="D19" s="169"/>
      <c r="E19" s="75"/>
      <c r="F19" s="49"/>
      <c r="G19" s="156">
        <f t="shared" si="0"/>
        <v>0</v>
      </c>
    </row>
    <row r="20" spans="1:7" ht="20.25" customHeight="1" thickBot="1" x14ac:dyDescent="0.4">
      <c r="A20" s="118">
        <v>40</v>
      </c>
      <c r="B20" s="121" t="s">
        <v>8</v>
      </c>
      <c r="C20" s="143">
        <v>1</v>
      </c>
      <c r="D20" s="162"/>
      <c r="E20" s="163"/>
      <c r="F20" s="164"/>
      <c r="G20" s="236"/>
    </row>
    <row r="21" spans="1:7" ht="20.25" customHeight="1" thickBot="1" x14ac:dyDescent="0.4">
      <c r="A21" s="118">
        <v>41</v>
      </c>
      <c r="B21" s="121" t="s">
        <v>6</v>
      </c>
      <c r="C21" s="7">
        <v>1</v>
      </c>
      <c r="D21" s="169"/>
      <c r="E21" s="75"/>
      <c r="F21" s="49"/>
      <c r="G21" s="156">
        <f t="shared" si="0"/>
        <v>0</v>
      </c>
    </row>
    <row r="22" spans="1:7" ht="20.25" customHeight="1" thickBot="1" x14ac:dyDescent="0.4">
      <c r="A22" s="118">
        <v>42</v>
      </c>
      <c r="B22" s="121" t="s">
        <v>7</v>
      </c>
      <c r="C22" s="7">
        <v>1</v>
      </c>
      <c r="D22" s="169"/>
      <c r="E22" s="75"/>
      <c r="F22" s="49"/>
      <c r="G22" s="156">
        <f t="shared" si="0"/>
        <v>0</v>
      </c>
    </row>
    <row r="23" spans="1:7" ht="20.25" customHeight="1" thickBot="1" x14ac:dyDescent="0.4">
      <c r="A23" s="118">
        <v>53</v>
      </c>
      <c r="B23" s="121" t="s">
        <v>9</v>
      </c>
      <c r="C23" s="7">
        <v>1</v>
      </c>
      <c r="D23" s="169"/>
      <c r="E23" s="75"/>
      <c r="F23" s="49"/>
      <c r="G23" s="156">
        <f t="shared" si="0"/>
        <v>0</v>
      </c>
    </row>
    <row r="24" spans="1:7" ht="20.25" customHeight="1" thickBot="1" x14ac:dyDescent="0.4">
      <c r="A24" s="118">
        <v>56</v>
      </c>
      <c r="B24" s="121" t="s">
        <v>10</v>
      </c>
      <c r="C24" s="7">
        <v>1</v>
      </c>
      <c r="D24" s="169"/>
      <c r="E24" s="75"/>
      <c r="F24" s="49"/>
      <c r="G24" s="156">
        <f t="shared" si="0"/>
        <v>0</v>
      </c>
    </row>
    <row r="25" spans="1:7" ht="20.25" customHeight="1" thickBot="1" x14ac:dyDescent="0.4">
      <c r="A25" s="118">
        <v>54</v>
      </c>
      <c r="B25" s="121" t="s">
        <v>11</v>
      </c>
      <c r="C25" s="7">
        <v>1</v>
      </c>
      <c r="D25" s="169"/>
      <c r="E25" s="75"/>
      <c r="F25" s="49"/>
      <c r="G25" s="156">
        <f t="shared" si="0"/>
        <v>0</v>
      </c>
    </row>
    <row r="26" spans="1:7" ht="20.25" customHeight="1" thickBot="1" x14ac:dyDescent="0.4">
      <c r="A26" s="118">
        <v>55</v>
      </c>
      <c r="B26" s="121" t="s">
        <v>12</v>
      </c>
      <c r="C26" s="143"/>
      <c r="D26" s="162"/>
      <c r="E26" s="163"/>
      <c r="F26" s="164"/>
      <c r="G26" s="236"/>
    </row>
    <row r="27" spans="1:7" ht="20.25" customHeight="1" thickBot="1" x14ac:dyDescent="0.4">
      <c r="A27" s="118">
        <v>59</v>
      </c>
      <c r="B27" s="121" t="s">
        <v>13</v>
      </c>
      <c r="C27" s="7">
        <v>1</v>
      </c>
      <c r="D27" s="169"/>
      <c r="E27" s="75"/>
      <c r="F27" s="49"/>
      <c r="G27" s="156">
        <f t="shared" si="0"/>
        <v>0</v>
      </c>
    </row>
    <row r="28" spans="1:7" ht="20.25" customHeight="1" thickBot="1" x14ac:dyDescent="0.4">
      <c r="A28" s="118">
        <v>80</v>
      </c>
      <c r="B28" s="121" t="s">
        <v>16</v>
      </c>
      <c r="C28" s="7">
        <v>1</v>
      </c>
      <c r="D28" s="169"/>
      <c r="E28" s="75"/>
      <c r="F28" s="49"/>
      <c r="G28" s="156">
        <f t="shared" si="0"/>
        <v>0</v>
      </c>
    </row>
    <row r="29" spans="1:7" ht="20.25" customHeight="1" thickBot="1" x14ac:dyDescent="0.4">
      <c r="A29" s="118">
        <v>81</v>
      </c>
      <c r="B29" s="121" t="s">
        <v>14</v>
      </c>
      <c r="C29" s="143"/>
      <c r="D29" s="162"/>
      <c r="E29" s="163"/>
      <c r="F29" s="164"/>
      <c r="G29" s="236"/>
    </row>
    <row r="30" spans="1:7" ht="20.25" customHeight="1" thickBot="1" x14ac:dyDescent="0.4">
      <c r="A30" s="118">
        <v>82</v>
      </c>
      <c r="B30" s="121" t="s">
        <v>15</v>
      </c>
      <c r="C30" s="143"/>
      <c r="D30" s="162"/>
      <c r="E30" s="163"/>
      <c r="F30" s="164"/>
      <c r="G30" s="236"/>
    </row>
    <row r="31" spans="1:7" ht="20.25" customHeight="1" thickBot="1" x14ac:dyDescent="0.4">
      <c r="A31" s="118">
        <v>83</v>
      </c>
      <c r="B31" s="121" t="s">
        <v>121</v>
      </c>
      <c r="C31" s="7">
        <v>1</v>
      </c>
      <c r="D31" s="169"/>
      <c r="E31" s="75"/>
      <c r="F31" s="49"/>
      <c r="G31" s="156">
        <f t="shared" si="0"/>
        <v>0</v>
      </c>
    </row>
    <row r="32" spans="1:7" ht="20.25" customHeight="1" thickBot="1" x14ac:dyDescent="0.4">
      <c r="A32" s="118">
        <v>84</v>
      </c>
      <c r="B32" s="121" t="s">
        <v>39</v>
      </c>
      <c r="C32" s="143"/>
      <c r="D32" s="162"/>
      <c r="E32" s="163"/>
      <c r="F32" s="164"/>
      <c r="G32" s="236"/>
    </row>
    <row r="33" spans="1:7" ht="20.25" customHeight="1" thickBot="1" x14ac:dyDescent="0.4">
      <c r="A33" s="118">
        <v>85</v>
      </c>
      <c r="B33" s="121" t="s">
        <v>120</v>
      </c>
      <c r="C33" s="143"/>
      <c r="D33" s="162"/>
      <c r="E33" s="163"/>
      <c r="F33" s="164"/>
      <c r="G33" s="236"/>
    </row>
    <row r="34" spans="1:7" ht="20.25" customHeight="1" thickBot="1" x14ac:dyDescent="0.4">
      <c r="A34" s="118">
        <v>223</v>
      </c>
      <c r="B34" s="121" t="s">
        <v>41</v>
      </c>
      <c r="C34" s="7">
        <v>1</v>
      </c>
      <c r="D34" s="169"/>
      <c r="E34" s="75"/>
      <c r="F34" s="49"/>
      <c r="G34" s="156">
        <f t="shared" si="0"/>
        <v>0</v>
      </c>
    </row>
    <row r="35" spans="1:7" ht="20.25" customHeight="1" thickBot="1" x14ac:dyDescent="0.4">
      <c r="A35" s="118">
        <v>87</v>
      </c>
      <c r="B35" s="121" t="s">
        <v>40</v>
      </c>
      <c r="C35" s="7">
        <v>1</v>
      </c>
      <c r="D35" s="169"/>
      <c r="E35" s="75"/>
      <c r="F35" s="49"/>
      <c r="G35" s="156">
        <f t="shared" si="0"/>
        <v>0</v>
      </c>
    </row>
    <row r="36" spans="1:7" ht="20.25" customHeight="1" thickBot="1" x14ac:dyDescent="0.4">
      <c r="A36" s="118">
        <v>88</v>
      </c>
      <c r="B36" s="121" t="s">
        <v>42</v>
      </c>
      <c r="C36" s="7">
        <v>1</v>
      </c>
      <c r="D36" s="169"/>
      <c r="E36" s="75"/>
      <c r="F36" s="49"/>
      <c r="G36" s="156">
        <f t="shared" si="0"/>
        <v>0</v>
      </c>
    </row>
    <row r="37" spans="1:7" ht="20.25" customHeight="1" thickBot="1" x14ac:dyDescent="0.4">
      <c r="A37" s="118">
        <v>104</v>
      </c>
      <c r="B37" s="121" t="s">
        <v>112</v>
      </c>
      <c r="C37" s="7">
        <v>1</v>
      </c>
      <c r="D37" s="169"/>
      <c r="E37" s="75"/>
      <c r="F37" s="49"/>
      <c r="G37" s="156">
        <f t="shared" si="0"/>
        <v>0</v>
      </c>
    </row>
    <row r="38" spans="1:7" ht="20.25" customHeight="1" thickBot="1" x14ac:dyDescent="0.4">
      <c r="A38" s="118">
        <v>91</v>
      </c>
      <c r="B38" s="121" t="s">
        <v>43</v>
      </c>
      <c r="C38" s="7">
        <v>1</v>
      </c>
      <c r="D38" s="169"/>
      <c r="E38" s="75"/>
      <c r="F38" s="49"/>
      <c r="G38" s="156">
        <f t="shared" si="0"/>
        <v>0</v>
      </c>
    </row>
    <row r="39" spans="1:7" ht="20.25" customHeight="1" thickBot="1" x14ac:dyDescent="0.4">
      <c r="A39" s="118">
        <v>92</v>
      </c>
      <c r="B39" s="121" t="s">
        <v>44</v>
      </c>
      <c r="C39" s="7">
        <v>1</v>
      </c>
      <c r="D39" s="169"/>
      <c r="E39" s="75"/>
      <c r="F39" s="49"/>
      <c r="G39" s="156">
        <f t="shared" si="0"/>
        <v>0</v>
      </c>
    </row>
    <row r="40" spans="1:7" ht="20.25" customHeight="1" thickBot="1" x14ac:dyDescent="0.4">
      <c r="A40" s="118">
        <v>93</v>
      </c>
      <c r="B40" s="121" t="s">
        <v>45</v>
      </c>
      <c r="C40" s="143"/>
      <c r="D40" s="162"/>
      <c r="E40" s="163"/>
      <c r="F40" s="164"/>
      <c r="G40" s="236"/>
    </row>
    <row r="41" spans="1:7" ht="34.5" customHeight="1" thickBot="1" x14ac:dyDescent="0.4">
      <c r="A41" s="118">
        <v>286</v>
      </c>
      <c r="B41" s="124" t="s">
        <v>111</v>
      </c>
      <c r="C41" s="7">
        <v>1</v>
      </c>
      <c r="D41" s="169"/>
      <c r="E41" s="75"/>
      <c r="F41" s="49"/>
      <c r="G41" s="156">
        <f t="shared" si="0"/>
        <v>0</v>
      </c>
    </row>
    <row r="42" spans="1:7" ht="20.25" customHeight="1" thickBot="1" x14ac:dyDescent="0.4">
      <c r="A42" s="118">
        <v>95</v>
      </c>
      <c r="B42" s="121" t="s">
        <v>17</v>
      </c>
      <c r="C42" s="7">
        <v>1</v>
      </c>
      <c r="D42" s="169"/>
      <c r="E42" s="75"/>
      <c r="F42" s="49"/>
      <c r="G42" s="156">
        <f t="shared" si="0"/>
        <v>0</v>
      </c>
    </row>
    <row r="43" spans="1:7" ht="20.25" customHeight="1" thickBot="1" x14ac:dyDescent="0.4">
      <c r="A43" s="118">
        <v>296</v>
      </c>
      <c r="B43" s="121" t="s">
        <v>128</v>
      </c>
      <c r="C43" s="143"/>
      <c r="D43" s="162"/>
      <c r="E43" s="163"/>
      <c r="F43" s="164"/>
      <c r="G43" s="236"/>
    </row>
    <row r="44" spans="1:7" ht="20.25" customHeight="1" thickBot="1" x14ac:dyDescent="0.4">
      <c r="A44" s="118">
        <v>295</v>
      </c>
      <c r="B44" s="121" t="s">
        <v>129</v>
      </c>
      <c r="C44" s="165"/>
      <c r="D44" s="162"/>
      <c r="E44" s="163"/>
      <c r="F44" s="164"/>
      <c r="G44" s="236"/>
    </row>
    <row r="45" spans="1:7" ht="20.25" customHeight="1" thickBot="1" x14ac:dyDescent="0.4">
      <c r="A45" s="80">
        <v>258</v>
      </c>
      <c r="B45" s="81" t="s">
        <v>46</v>
      </c>
      <c r="C45" s="165">
        <v>1</v>
      </c>
      <c r="D45" s="162"/>
      <c r="E45" s="163"/>
      <c r="F45" s="164"/>
      <c r="G45" s="236"/>
    </row>
    <row r="46" spans="1:7" ht="20.25" customHeight="1" thickBot="1" x14ac:dyDescent="0.4">
      <c r="A46" s="118">
        <v>125</v>
      </c>
      <c r="B46" s="121" t="s">
        <v>47</v>
      </c>
      <c r="C46" s="165"/>
      <c r="D46" s="162"/>
      <c r="E46" s="163"/>
      <c r="F46" s="164"/>
      <c r="G46" s="236"/>
    </row>
    <row r="47" spans="1:7" ht="20.25" customHeight="1" thickBot="1" x14ac:dyDescent="0.4">
      <c r="A47" s="118">
        <v>225</v>
      </c>
      <c r="B47" s="121" t="s">
        <v>18</v>
      </c>
      <c r="C47" s="8">
        <v>1</v>
      </c>
      <c r="D47" s="169"/>
      <c r="E47" s="75"/>
      <c r="F47" s="49"/>
      <c r="G47" s="156">
        <f t="shared" si="0"/>
        <v>0</v>
      </c>
    </row>
    <row r="48" spans="1:7" ht="20.25" customHeight="1" thickBot="1" x14ac:dyDescent="0.4">
      <c r="A48" s="118">
        <v>181</v>
      </c>
      <c r="B48" s="121" t="s">
        <v>135</v>
      </c>
      <c r="C48" s="8">
        <v>1</v>
      </c>
      <c r="D48" s="169"/>
      <c r="E48" s="75"/>
      <c r="F48" s="49"/>
      <c r="G48" s="156">
        <f t="shared" si="0"/>
        <v>0</v>
      </c>
    </row>
    <row r="49" spans="1:7" ht="20.25" customHeight="1" thickBot="1" x14ac:dyDescent="0.4">
      <c r="A49" s="118">
        <v>136</v>
      </c>
      <c r="B49" s="121" t="s">
        <v>48</v>
      </c>
      <c r="C49" s="8">
        <v>1</v>
      </c>
      <c r="D49" s="169"/>
      <c r="E49" s="75"/>
      <c r="F49" s="49"/>
      <c r="G49" s="156">
        <f t="shared" si="0"/>
        <v>0</v>
      </c>
    </row>
    <row r="50" spans="1:7" ht="20.25" customHeight="1" thickBot="1" x14ac:dyDescent="0.4">
      <c r="A50" s="80">
        <v>130</v>
      </c>
      <c r="B50" s="81" t="s">
        <v>139</v>
      </c>
      <c r="C50" s="237"/>
      <c r="D50" s="238"/>
      <c r="E50" s="230"/>
      <c r="F50" s="149"/>
      <c r="G50" s="239"/>
    </row>
    <row r="51" spans="1:7" ht="20.25" customHeight="1" thickBot="1" x14ac:dyDescent="0.4">
      <c r="A51" s="80">
        <v>245</v>
      </c>
      <c r="B51" s="81" t="s">
        <v>178</v>
      </c>
      <c r="C51" s="237"/>
      <c r="D51" s="238"/>
      <c r="E51" s="230"/>
      <c r="F51" s="149"/>
      <c r="G51" s="239"/>
    </row>
    <row r="52" spans="1:7" ht="20.25" customHeight="1" thickBot="1" x14ac:dyDescent="0.4">
      <c r="A52" s="80">
        <v>297</v>
      </c>
      <c r="B52" s="81" t="s">
        <v>183</v>
      </c>
      <c r="C52" s="237"/>
      <c r="D52" s="238"/>
      <c r="E52" s="230"/>
      <c r="F52" s="149"/>
      <c r="G52" s="239"/>
    </row>
    <row r="53" spans="1:7" ht="20.25" customHeight="1" thickBot="1" x14ac:dyDescent="0.4">
      <c r="A53" s="80">
        <v>133</v>
      </c>
      <c r="B53" s="81" t="s">
        <v>140</v>
      </c>
      <c r="C53" s="240"/>
      <c r="D53" s="238"/>
      <c r="E53" s="230"/>
      <c r="F53" s="149"/>
      <c r="G53" s="239"/>
    </row>
    <row r="54" spans="1:7" ht="20.25" customHeight="1" thickBot="1" x14ac:dyDescent="0.4">
      <c r="A54" s="80">
        <v>149</v>
      </c>
      <c r="B54" s="81" t="s">
        <v>49</v>
      </c>
      <c r="C54" s="240"/>
      <c r="D54" s="238"/>
      <c r="E54" s="230"/>
      <c r="F54" s="149"/>
      <c r="G54" s="239"/>
    </row>
    <row r="55" spans="1:7" ht="20.25" customHeight="1" thickBot="1" x14ac:dyDescent="0.4">
      <c r="A55" s="118">
        <v>150</v>
      </c>
      <c r="B55" s="121" t="s">
        <v>70</v>
      </c>
      <c r="C55" s="241"/>
      <c r="D55" s="162"/>
      <c r="E55" s="163"/>
      <c r="F55" s="164"/>
      <c r="G55" s="236"/>
    </row>
    <row r="56" spans="1:7" ht="20.25" customHeight="1" thickBot="1" x14ac:dyDescent="0.4">
      <c r="A56" s="118">
        <v>151</v>
      </c>
      <c r="B56" s="121" t="s">
        <v>50</v>
      </c>
      <c r="C56" s="8">
        <v>1</v>
      </c>
      <c r="D56" s="169"/>
      <c r="E56" s="75"/>
      <c r="F56" s="49"/>
      <c r="G56" s="156">
        <f t="shared" si="0"/>
        <v>0</v>
      </c>
    </row>
    <row r="57" spans="1:7" ht="20.25" customHeight="1" thickBot="1" x14ac:dyDescent="0.4">
      <c r="A57" s="118">
        <v>152</v>
      </c>
      <c r="B57" s="121" t="s">
        <v>51</v>
      </c>
      <c r="C57" s="8">
        <v>1</v>
      </c>
      <c r="D57" s="169"/>
      <c r="E57" s="75"/>
      <c r="F57" s="49"/>
      <c r="G57" s="156">
        <f t="shared" si="0"/>
        <v>0</v>
      </c>
    </row>
    <row r="58" spans="1:7" ht="20.25" customHeight="1" thickBot="1" x14ac:dyDescent="0.4">
      <c r="A58" s="118">
        <v>154</v>
      </c>
      <c r="B58" s="121" t="s">
        <v>52</v>
      </c>
      <c r="C58" s="8">
        <v>1</v>
      </c>
      <c r="D58" s="169"/>
      <c r="E58" s="75"/>
      <c r="F58" s="49"/>
      <c r="G58" s="156">
        <f t="shared" si="0"/>
        <v>0</v>
      </c>
    </row>
    <row r="59" spans="1:7" ht="20.25" customHeight="1" thickBot="1" x14ac:dyDescent="0.4">
      <c r="A59" s="118">
        <v>142</v>
      </c>
      <c r="B59" s="121" t="s">
        <v>19</v>
      </c>
      <c r="C59" s="8">
        <v>1</v>
      </c>
      <c r="D59" s="169"/>
      <c r="E59" s="75"/>
      <c r="F59" s="49"/>
      <c r="G59" s="156">
        <f t="shared" si="0"/>
        <v>0</v>
      </c>
    </row>
    <row r="60" spans="1:7" ht="20.25" customHeight="1" thickBot="1" x14ac:dyDescent="0.4">
      <c r="A60" s="118">
        <v>231</v>
      </c>
      <c r="B60" s="121" t="s">
        <v>20</v>
      </c>
      <c r="C60" s="8">
        <v>1</v>
      </c>
      <c r="D60" s="169"/>
      <c r="E60" s="75"/>
      <c r="F60" s="49"/>
      <c r="G60" s="156">
        <f t="shared" si="0"/>
        <v>0</v>
      </c>
    </row>
    <row r="61" spans="1:7" s="215" customFormat="1" ht="20.25" customHeight="1" thickBot="1" x14ac:dyDescent="0.4">
      <c r="A61" s="118">
        <v>298</v>
      </c>
      <c r="B61" s="121" t="s">
        <v>175</v>
      </c>
      <c r="C61" s="223">
        <v>1</v>
      </c>
      <c r="D61" s="224"/>
      <c r="E61" s="74"/>
      <c r="F61" s="47"/>
      <c r="G61" s="156">
        <f t="shared" si="0"/>
        <v>0</v>
      </c>
    </row>
    <row r="62" spans="1:7" ht="20.25" customHeight="1" thickBot="1" x14ac:dyDescent="0.4">
      <c r="A62" s="118">
        <v>144</v>
      </c>
      <c r="B62" s="121" t="s">
        <v>21</v>
      </c>
      <c r="C62" s="8">
        <v>1</v>
      </c>
      <c r="D62" s="169"/>
      <c r="E62" s="75"/>
      <c r="F62" s="49"/>
      <c r="G62" s="156">
        <f t="shared" si="0"/>
        <v>0</v>
      </c>
    </row>
    <row r="63" spans="1:7" ht="20.25" customHeight="1" thickBot="1" x14ac:dyDescent="0.4">
      <c r="A63" s="118">
        <v>169</v>
      </c>
      <c r="B63" s="121" t="s">
        <v>22</v>
      </c>
      <c r="C63" s="8">
        <v>1</v>
      </c>
      <c r="D63" s="169"/>
      <c r="E63" s="75"/>
      <c r="F63" s="49"/>
      <c r="G63" s="156">
        <f t="shared" si="0"/>
        <v>0</v>
      </c>
    </row>
    <row r="64" spans="1:7" ht="20.25" customHeight="1" thickBot="1" x14ac:dyDescent="0.4">
      <c r="A64" s="118">
        <v>163</v>
      </c>
      <c r="B64" s="121" t="s">
        <v>126</v>
      </c>
      <c r="C64" s="8">
        <v>1</v>
      </c>
      <c r="D64" s="169"/>
      <c r="E64" s="75"/>
      <c r="F64" s="49"/>
      <c r="G64" s="156">
        <f t="shared" si="0"/>
        <v>0</v>
      </c>
    </row>
    <row r="65" spans="1:7" ht="20.25" customHeight="1" thickBot="1" x14ac:dyDescent="0.4">
      <c r="A65" s="118">
        <v>164</v>
      </c>
      <c r="B65" s="121" t="s">
        <v>24</v>
      </c>
      <c r="C65" s="165"/>
      <c r="D65" s="162"/>
      <c r="E65" s="163"/>
      <c r="F65" s="164"/>
      <c r="G65" s="236"/>
    </row>
    <row r="66" spans="1:7" ht="20.25" customHeight="1" thickBot="1" x14ac:dyDescent="0.4">
      <c r="A66" s="118">
        <v>165</v>
      </c>
      <c r="B66" s="121" t="s">
        <v>25</v>
      </c>
      <c r="C66" s="8">
        <v>1</v>
      </c>
      <c r="D66" s="169"/>
      <c r="E66" s="75"/>
      <c r="F66" s="49"/>
      <c r="G66" s="156">
        <f t="shared" si="0"/>
        <v>0</v>
      </c>
    </row>
    <row r="67" spans="1:7" ht="20.25" customHeight="1" thickBot="1" x14ac:dyDescent="0.4">
      <c r="A67" s="118">
        <v>166</v>
      </c>
      <c r="B67" s="121" t="s">
        <v>26</v>
      </c>
      <c r="C67" s="165"/>
      <c r="D67" s="162"/>
      <c r="E67" s="163"/>
      <c r="F67" s="164"/>
      <c r="G67" s="236"/>
    </row>
    <row r="68" spans="1:7" ht="20.25" customHeight="1" thickBot="1" x14ac:dyDescent="0.4">
      <c r="A68" s="118">
        <v>167</v>
      </c>
      <c r="B68" s="121" t="s">
        <v>23</v>
      </c>
      <c r="C68" s="8">
        <v>1</v>
      </c>
      <c r="D68" s="169"/>
      <c r="E68" s="75"/>
      <c r="F68" s="49"/>
      <c r="G68" s="156">
        <f t="shared" si="0"/>
        <v>0</v>
      </c>
    </row>
    <row r="69" spans="1:7" ht="20.25" customHeight="1" thickBot="1" x14ac:dyDescent="0.4">
      <c r="A69" s="118">
        <v>170</v>
      </c>
      <c r="B69" s="121" t="s">
        <v>27</v>
      </c>
      <c r="C69" s="8">
        <v>1</v>
      </c>
      <c r="D69" s="169"/>
      <c r="E69" s="75"/>
      <c r="F69" s="49"/>
      <c r="G69" s="156">
        <f t="shared" si="0"/>
        <v>0</v>
      </c>
    </row>
    <row r="70" spans="1:7" ht="20.25" customHeight="1" thickBot="1" x14ac:dyDescent="0.4">
      <c r="A70" s="118">
        <v>293</v>
      </c>
      <c r="B70" s="121" t="s">
        <v>127</v>
      </c>
      <c r="C70" s="165"/>
      <c r="D70" s="162"/>
      <c r="E70" s="163"/>
      <c r="F70" s="164"/>
      <c r="G70" s="236"/>
    </row>
    <row r="71" spans="1:7" ht="20.25" customHeight="1" thickBot="1" x14ac:dyDescent="0.4">
      <c r="A71" s="118">
        <v>292</v>
      </c>
      <c r="B71" s="121" t="s">
        <v>72</v>
      </c>
      <c r="C71" s="8">
        <v>1</v>
      </c>
      <c r="D71" s="169"/>
      <c r="E71" s="75"/>
      <c r="F71" s="49"/>
      <c r="G71" s="156">
        <f t="shared" si="0"/>
        <v>0</v>
      </c>
    </row>
    <row r="72" spans="1:7" ht="20.25" customHeight="1" thickBot="1" x14ac:dyDescent="0.4">
      <c r="A72" s="118">
        <v>172</v>
      </c>
      <c r="B72" s="121" t="s">
        <v>53</v>
      </c>
      <c r="C72" s="8">
        <v>1</v>
      </c>
      <c r="D72" s="169"/>
      <c r="E72" s="75"/>
      <c r="F72" s="49"/>
      <c r="G72" s="156">
        <f t="shared" si="0"/>
        <v>0</v>
      </c>
    </row>
    <row r="73" spans="1:7" ht="20.25" customHeight="1" thickBot="1" x14ac:dyDescent="0.4">
      <c r="A73" s="118">
        <v>195</v>
      </c>
      <c r="B73" s="121" t="s">
        <v>54</v>
      </c>
      <c r="C73" s="8">
        <v>1</v>
      </c>
      <c r="D73" s="169"/>
      <c r="E73" s="75"/>
      <c r="F73" s="49"/>
      <c r="G73" s="156">
        <f t="shared" si="0"/>
        <v>0</v>
      </c>
    </row>
    <row r="74" spans="1:7" ht="20.25" customHeight="1" thickBot="1" x14ac:dyDescent="0.4">
      <c r="A74" s="118">
        <v>196</v>
      </c>
      <c r="B74" s="121" t="s">
        <v>55</v>
      </c>
      <c r="C74" s="165"/>
      <c r="D74" s="162"/>
      <c r="E74" s="163"/>
      <c r="F74" s="164"/>
      <c r="G74" s="236"/>
    </row>
    <row r="75" spans="1:7" ht="20.25" customHeight="1" thickBot="1" x14ac:dyDescent="0.4">
      <c r="A75" s="118">
        <v>183</v>
      </c>
      <c r="B75" s="121" t="s">
        <v>56</v>
      </c>
      <c r="C75" s="8">
        <v>1</v>
      </c>
      <c r="D75" s="169"/>
      <c r="E75" s="75"/>
      <c r="F75" s="49"/>
      <c r="G75" s="156">
        <f t="shared" si="0"/>
        <v>0</v>
      </c>
    </row>
    <row r="76" spans="1:7" ht="20.25" customHeight="1" thickBot="1" x14ac:dyDescent="0.4">
      <c r="A76" s="118">
        <v>184</v>
      </c>
      <c r="B76" s="121" t="s">
        <v>57</v>
      </c>
      <c r="C76" s="165"/>
      <c r="D76" s="162"/>
      <c r="E76" s="163"/>
      <c r="F76" s="164"/>
      <c r="G76" s="236"/>
    </row>
    <row r="77" spans="1:7" ht="20.25" customHeight="1" thickBot="1" x14ac:dyDescent="0.4">
      <c r="A77" s="118">
        <v>185</v>
      </c>
      <c r="B77" s="121" t="s">
        <v>58</v>
      </c>
      <c r="C77" s="8">
        <v>1</v>
      </c>
      <c r="D77" s="169"/>
      <c r="E77" s="75"/>
      <c r="F77" s="49"/>
      <c r="G77" s="156">
        <f t="shared" ref="G77:G92" si="1">SUM(D77:F77)</f>
        <v>0</v>
      </c>
    </row>
    <row r="78" spans="1:7" ht="20.25" customHeight="1" thickBot="1" x14ac:dyDescent="0.4">
      <c r="A78" s="118">
        <v>186</v>
      </c>
      <c r="B78" s="121" t="s">
        <v>59</v>
      </c>
      <c r="C78" s="8">
        <v>1</v>
      </c>
      <c r="D78" s="169"/>
      <c r="E78" s="75"/>
      <c r="F78" s="49"/>
      <c r="G78" s="156">
        <f t="shared" si="1"/>
        <v>0</v>
      </c>
    </row>
    <row r="79" spans="1:7" ht="20.25" customHeight="1" thickBot="1" x14ac:dyDescent="0.4">
      <c r="A79" s="118">
        <v>187</v>
      </c>
      <c r="B79" s="121" t="s">
        <v>60</v>
      </c>
      <c r="C79" s="165"/>
      <c r="D79" s="162"/>
      <c r="E79" s="163"/>
      <c r="F79" s="164"/>
      <c r="G79" s="236"/>
    </row>
    <row r="80" spans="1:7" ht="20.25" customHeight="1" thickBot="1" x14ac:dyDescent="0.4">
      <c r="A80" s="118">
        <v>188</v>
      </c>
      <c r="B80" s="121" t="s">
        <v>61</v>
      </c>
      <c r="C80" s="165"/>
      <c r="D80" s="162"/>
      <c r="E80" s="163"/>
      <c r="F80" s="164"/>
      <c r="G80" s="236"/>
    </row>
    <row r="81" spans="1:7" ht="20.25" customHeight="1" thickBot="1" x14ac:dyDescent="0.4">
      <c r="A81" s="118">
        <v>189</v>
      </c>
      <c r="B81" s="121" t="s">
        <v>62</v>
      </c>
      <c r="C81" s="165"/>
      <c r="D81" s="162"/>
      <c r="E81" s="163"/>
      <c r="F81" s="164"/>
      <c r="G81" s="236"/>
    </row>
    <row r="82" spans="1:7" ht="20.25" customHeight="1" thickBot="1" x14ac:dyDescent="0.4">
      <c r="A82" s="118">
        <v>198</v>
      </c>
      <c r="B82" s="121" t="s">
        <v>63</v>
      </c>
      <c r="C82" s="8">
        <v>1</v>
      </c>
      <c r="D82" s="169"/>
      <c r="E82" s="75"/>
      <c r="F82" s="49"/>
      <c r="G82" s="156">
        <f t="shared" si="1"/>
        <v>0</v>
      </c>
    </row>
    <row r="83" spans="1:7" ht="20.25" customHeight="1" thickBot="1" x14ac:dyDescent="0.4">
      <c r="A83" s="118">
        <v>199</v>
      </c>
      <c r="B83" s="121" t="s">
        <v>64</v>
      </c>
      <c r="C83" s="165"/>
      <c r="D83" s="162"/>
      <c r="E83" s="163"/>
      <c r="F83" s="164"/>
      <c r="G83" s="236"/>
    </row>
    <row r="84" spans="1:7" ht="20.25" customHeight="1" thickBot="1" x14ac:dyDescent="0.4">
      <c r="A84" s="118">
        <v>200</v>
      </c>
      <c r="B84" s="121" t="s">
        <v>65</v>
      </c>
      <c r="C84" s="165"/>
      <c r="D84" s="162"/>
      <c r="E84" s="163"/>
      <c r="F84" s="164"/>
      <c r="G84" s="236"/>
    </row>
    <row r="85" spans="1:7" ht="20.25" customHeight="1" thickBot="1" x14ac:dyDescent="0.4">
      <c r="A85" s="80">
        <v>279</v>
      </c>
      <c r="B85" s="81" t="s">
        <v>66</v>
      </c>
      <c r="C85" s="165">
        <v>1</v>
      </c>
      <c r="D85" s="162"/>
      <c r="E85" s="163"/>
      <c r="F85" s="164"/>
      <c r="G85" s="236"/>
    </row>
    <row r="86" spans="1:7" ht="20.25" customHeight="1" thickBot="1" x14ac:dyDescent="0.4">
      <c r="A86" s="118">
        <v>201</v>
      </c>
      <c r="B86" s="121" t="s">
        <v>67</v>
      </c>
      <c r="C86" s="165"/>
      <c r="D86" s="162"/>
      <c r="E86" s="163"/>
      <c r="F86" s="164"/>
      <c r="G86" s="236"/>
    </row>
    <row r="87" spans="1:7" ht="20.25" customHeight="1" thickBot="1" x14ac:dyDescent="0.4">
      <c r="A87" s="118">
        <v>216</v>
      </c>
      <c r="B87" s="121" t="s">
        <v>30</v>
      </c>
      <c r="C87" s="8">
        <v>1</v>
      </c>
      <c r="D87" s="169"/>
      <c r="E87" s="75"/>
      <c r="F87" s="49"/>
      <c r="G87" s="156">
        <f t="shared" si="1"/>
        <v>0</v>
      </c>
    </row>
    <row r="88" spans="1:7" ht="20.25" customHeight="1" thickBot="1" x14ac:dyDescent="0.4">
      <c r="A88" s="118">
        <v>218</v>
      </c>
      <c r="B88" s="121" t="s">
        <v>28</v>
      </c>
      <c r="C88" s="165"/>
      <c r="D88" s="162"/>
      <c r="E88" s="163"/>
      <c r="F88" s="164"/>
      <c r="G88" s="236"/>
    </row>
    <row r="89" spans="1:7" ht="20.25" customHeight="1" thickBot="1" x14ac:dyDescent="0.4">
      <c r="A89" s="118">
        <v>219</v>
      </c>
      <c r="B89" s="121" t="s">
        <v>69</v>
      </c>
      <c r="C89" s="8">
        <v>1</v>
      </c>
      <c r="D89" s="169"/>
      <c r="E89" s="75"/>
      <c r="F89" s="49"/>
      <c r="G89" s="156">
        <f t="shared" si="1"/>
        <v>0</v>
      </c>
    </row>
    <row r="90" spans="1:7" ht="20.25" customHeight="1" thickBot="1" x14ac:dyDescent="0.4">
      <c r="A90" s="118">
        <v>220</v>
      </c>
      <c r="B90" s="121" t="s">
        <v>29</v>
      </c>
      <c r="C90" s="165"/>
      <c r="D90" s="162"/>
      <c r="E90" s="163"/>
      <c r="F90" s="164"/>
      <c r="G90" s="236"/>
    </row>
    <row r="91" spans="1:7" ht="20.25" customHeight="1" thickBot="1" x14ac:dyDescent="0.4">
      <c r="A91" s="118">
        <v>280</v>
      </c>
      <c r="B91" s="121" t="s">
        <v>68</v>
      </c>
      <c r="C91" s="8">
        <v>1</v>
      </c>
      <c r="D91" s="169"/>
      <c r="E91" s="75"/>
      <c r="F91" s="49"/>
      <c r="G91" s="156">
        <f t="shared" si="1"/>
        <v>0</v>
      </c>
    </row>
    <row r="92" spans="1:7" ht="20.25" customHeight="1" thickBot="1" x14ac:dyDescent="0.4">
      <c r="A92" s="126">
        <v>214</v>
      </c>
      <c r="B92" s="127" t="s">
        <v>31</v>
      </c>
      <c r="C92" s="8">
        <v>1</v>
      </c>
      <c r="D92" s="170"/>
      <c r="E92" s="76"/>
      <c r="F92" s="54"/>
      <c r="G92" s="156">
        <f t="shared" si="1"/>
        <v>0</v>
      </c>
    </row>
    <row r="93" spans="1:7" ht="34.5" customHeight="1" thickBot="1" x14ac:dyDescent="0.4">
      <c r="A93" s="129" t="s">
        <v>98</v>
      </c>
      <c r="B93" s="130"/>
      <c r="C93" s="9">
        <f>SUM(C4:C92)</f>
        <v>56</v>
      </c>
      <c r="D93" s="12">
        <f>SUM(D4:D92)</f>
        <v>0</v>
      </c>
      <c r="E93" s="12">
        <f>SUM(E4:E92)</f>
        <v>0</v>
      </c>
      <c r="F93" s="12">
        <f>SUM(F4:F92)</f>
        <v>0</v>
      </c>
      <c r="G93" s="12">
        <f>SUM(G4:G92)</f>
        <v>0</v>
      </c>
    </row>
  </sheetData>
  <sheetProtection algorithmName="SHA-512" hashValue="akXPDAk58mvPW5E+hEVzb8JzasL0EAAGniOrQlwEFRE9CpM/XUUQwWtbGtXWTxQdW/PZqdy0mf3SXMxuOYqbWQ==" saltValue="ybzBkN9BSU1glz6jD/thyw==" spinCount="100000" sheet="1" selectLockedCells="1"/>
  <pageMargins left="0.70866141732283472" right="0.70866141732283472" top="0.98425196850393704" bottom="0.59055118110236227" header="0.31496062992125984" footer="0.31496062992125984"/>
  <pageSetup paperSize="9" scale="85" orientation="landscape" r:id="rId1"/>
  <headerFooter>
    <oddHeader>&amp;L&amp;"Arial Narrow,Standard"Teil II - Angebotsschreiben
Hauswartleistungen der Wohnungsgesellschaft
der Stadt Finsterwalde mbH&amp;C&amp;"Arial Narrow,Fett"&amp;14Preisblätter
Los 2&amp;R&amp;G</oddHeader>
    <oddFooter>&amp;C&amp;"Arial Narrow,Standard"Seite: &amp;P von &amp;N</oddFooter>
  </headerFooter>
  <ignoredErrors>
    <ignoredError sqref="G4:G6 G87 G56:G61 G34:G39 G47:G49 G21:G25 G62:G64 G8 G10:G11 G15:G19 G27:G28 G31 G41:G42 G66 G68:G69 G71:G73 G75 G77:G78 G82 G89 G91:G92" formulaRange="1"/>
  </ignoredError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70C0"/>
  </sheetPr>
  <dimension ref="A1:E6"/>
  <sheetViews>
    <sheetView workbookViewId="0">
      <selection activeCell="E4" sqref="E4"/>
    </sheetView>
  </sheetViews>
  <sheetFormatPr baseColWidth="10" defaultRowHeight="14.5" x14ac:dyDescent="0.35"/>
  <cols>
    <col min="1" max="1" width="11" customWidth="1"/>
    <col min="2" max="2" width="36.1796875" customWidth="1"/>
    <col min="3" max="5" width="31.7265625" customWidth="1"/>
  </cols>
  <sheetData>
    <row r="1" spans="1:5" ht="30.75" customHeight="1" thickBot="1" x14ac:dyDescent="0.4">
      <c r="A1" s="171"/>
      <c r="B1" s="171"/>
      <c r="C1" s="135" t="s">
        <v>180</v>
      </c>
      <c r="D1" s="135"/>
      <c r="E1" s="135"/>
    </row>
    <row r="2" spans="1:5" ht="55.5" customHeight="1" thickBot="1" x14ac:dyDescent="0.4">
      <c r="A2" s="112" t="s">
        <v>0</v>
      </c>
      <c r="B2" s="113" t="s">
        <v>1</v>
      </c>
      <c r="C2" s="186" t="s">
        <v>85</v>
      </c>
      <c r="D2" s="187" t="s">
        <v>132</v>
      </c>
      <c r="E2" s="187" t="s">
        <v>131</v>
      </c>
    </row>
    <row r="3" spans="1:5" ht="52.5" customHeight="1" thickBot="1" x14ac:dyDescent="0.4">
      <c r="A3" s="112"/>
      <c r="B3" s="113"/>
      <c r="C3" s="187" t="s">
        <v>114</v>
      </c>
      <c r="D3" s="186" t="s">
        <v>104</v>
      </c>
      <c r="E3" s="186" t="s">
        <v>104</v>
      </c>
    </row>
    <row r="4" spans="1:5" ht="94.5" customHeight="1" thickBot="1" x14ac:dyDescent="0.4">
      <c r="A4" s="129"/>
      <c r="B4" s="188" t="s">
        <v>110</v>
      </c>
      <c r="C4" s="189"/>
      <c r="D4" s="189"/>
      <c r="E4" s="189"/>
    </row>
    <row r="5" spans="1:5" ht="15.5" x14ac:dyDescent="0.35">
      <c r="A5" s="4"/>
      <c r="B5" s="4"/>
      <c r="C5" s="5"/>
      <c r="D5" s="5"/>
      <c r="E5" s="5"/>
    </row>
    <row r="6" spans="1:5" ht="15.5" x14ac:dyDescent="0.35">
      <c r="A6" s="5"/>
      <c r="B6" s="5"/>
      <c r="C6" s="5"/>
      <c r="D6" s="5"/>
      <c r="E6" s="5"/>
    </row>
  </sheetData>
  <sheetProtection algorithmName="SHA-512" hashValue="CCXz2HU06bjIDJwfAdcd8Y/ELAif8yJWoPtnmhAnc+fLtgXF5zS0b27P5pXIxVyQtmHAX4XvT3+qVdGFv+OFZQ==" saltValue="HURRXJrSQ40aj2FVa+6qkw==" spinCount="100000" sheet="1" selectLockedCells="1"/>
  <pageMargins left="0.70866141732283472" right="0.70866141732283472" top="0.98425196850393704" bottom="0.59055118110236227" header="0.31496062992125984" footer="0.31496062992125984"/>
  <pageSetup paperSize="9" scale="85" orientation="landscape" r:id="rId1"/>
  <headerFooter>
    <oddHeader>&amp;L&amp;"Arial Narrow,Standard"Teil II - Angebotsschreiben
Hauswartleistungen der Wohnungsgesellschaft
der Stadt Finsterwalde mbH&amp;C&amp;"Arial Narrow,Fett"&amp;14Preisblätter 
Los 2&amp;R&amp;G</oddHeader>
    <oddFooter>&amp;C&amp;"Arial Narrow,Standard"Seite: &amp;P von &amp;N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</sheetPr>
  <dimension ref="A1:C24"/>
  <sheetViews>
    <sheetView workbookViewId="0">
      <selection activeCell="B9" sqref="B9:B10"/>
    </sheetView>
  </sheetViews>
  <sheetFormatPr baseColWidth="10" defaultRowHeight="14.5" x14ac:dyDescent="0.35"/>
  <cols>
    <col min="1" max="1" width="60.7265625" customWidth="1"/>
    <col min="2" max="2" width="40.7265625" style="198" customWidth="1"/>
    <col min="3" max="3" width="40.7265625" customWidth="1"/>
  </cols>
  <sheetData>
    <row r="1" spans="1:3" ht="30.75" customHeight="1" thickBot="1" x14ac:dyDescent="0.4">
      <c r="A1" s="107"/>
      <c r="B1" s="199" t="s">
        <v>117</v>
      </c>
      <c r="C1" s="200"/>
    </row>
    <row r="2" spans="1:3" ht="52.5" customHeight="1" thickBot="1" x14ac:dyDescent="0.4">
      <c r="A2" s="190"/>
      <c r="B2" s="196" t="s">
        <v>109</v>
      </c>
      <c r="C2" s="187" t="s">
        <v>97</v>
      </c>
    </row>
    <row r="3" spans="1:3" ht="20.149999999999999" customHeight="1" x14ac:dyDescent="0.35">
      <c r="A3" s="191" t="s">
        <v>90</v>
      </c>
      <c r="B3" s="255">
        <f>'1. Sichtkontrolle'!C93</f>
        <v>0</v>
      </c>
      <c r="C3" s="255">
        <f>B3*4</f>
        <v>0</v>
      </c>
    </row>
    <row r="4" spans="1:3" ht="20.149999999999999" customHeight="1" thickBot="1" x14ac:dyDescent="0.4">
      <c r="A4" s="192" t="s">
        <v>115</v>
      </c>
      <c r="B4" s="256"/>
      <c r="C4" s="257"/>
    </row>
    <row r="5" spans="1:3" ht="20.149999999999999" customHeight="1" x14ac:dyDescent="0.35">
      <c r="A5" s="191" t="s">
        <v>91</v>
      </c>
      <c r="B5" s="255">
        <f>'2. Verkehrssicherheit'!I93</f>
        <v>0</v>
      </c>
      <c r="C5" s="255">
        <f t="shared" ref="C5" si="0">B5*4</f>
        <v>0</v>
      </c>
    </row>
    <row r="6" spans="1:3" ht="20.149999999999999" customHeight="1" thickBot="1" x14ac:dyDescent="0.4">
      <c r="A6" s="192" t="s">
        <v>105</v>
      </c>
      <c r="B6" s="256"/>
      <c r="C6" s="257"/>
    </row>
    <row r="7" spans="1:3" ht="20.149999999999999" customHeight="1" x14ac:dyDescent="0.35">
      <c r="A7" s="191" t="s">
        <v>92</v>
      </c>
      <c r="B7" s="255">
        <f>'3. Grünpflege'!J93</f>
        <v>0</v>
      </c>
      <c r="C7" s="255">
        <f t="shared" ref="C7" si="1">B7*4</f>
        <v>0</v>
      </c>
    </row>
    <row r="8" spans="1:3" ht="20.149999999999999" customHeight="1" thickBot="1" x14ac:dyDescent="0.4">
      <c r="A8" s="192" t="s">
        <v>113</v>
      </c>
      <c r="B8" s="256"/>
      <c r="C8" s="257"/>
    </row>
    <row r="9" spans="1:3" ht="20.149999999999999" customHeight="1" x14ac:dyDescent="0.35">
      <c r="A9" s="191" t="s">
        <v>93</v>
      </c>
      <c r="B9" s="255">
        <f>'4. Treppenreinig. u. Gemeinsch.'!I105</f>
        <v>0</v>
      </c>
      <c r="C9" s="255">
        <f t="shared" ref="C9" si="2">B9*4</f>
        <v>0</v>
      </c>
    </row>
    <row r="10" spans="1:3" ht="20.149999999999999" customHeight="1" thickBot="1" x14ac:dyDescent="0.4">
      <c r="A10" s="192" t="s">
        <v>152</v>
      </c>
      <c r="B10" s="256"/>
      <c r="C10" s="257"/>
    </row>
    <row r="11" spans="1:3" ht="20.149999999999999" customHeight="1" x14ac:dyDescent="0.35">
      <c r="A11" s="191" t="s">
        <v>94</v>
      </c>
      <c r="B11" s="255">
        <f>'5. Hof-, Straßen-, Gehwegrein.'!C93</f>
        <v>0</v>
      </c>
      <c r="C11" s="255">
        <f t="shared" ref="C11" si="3">B11*4</f>
        <v>0</v>
      </c>
    </row>
    <row r="12" spans="1:3" ht="20.149999999999999" customHeight="1" thickBot="1" x14ac:dyDescent="0.4">
      <c r="A12" s="192" t="s">
        <v>106</v>
      </c>
      <c r="B12" s="256"/>
      <c r="C12" s="257"/>
    </row>
    <row r="13" spans="1:3" ht="20.149999999999999" customHeight="1" x14ac:dyDescent="0.35">
      <c r="A13" s="191" t="s">
        <v>95</v>
      </c>
      <c r="B13" s="255">
        <f>('6. Winterdienst'!C93*5)+'6. Winterdienst'!D93*5</f>
        <v>0</v>
      </c>
      <c r="C13" s="255">
        <f t="shared" ref="C13" si="4">B13*4</f>
        <v>0</v>
      </c>
    </row>
    <row r="14" spans="1:3" ht="20.149999999999999" customHeight="1" thickBot="1" x14ac:dyDescent="0.4">
      <c r="A14" s="192" t="s">
        <v>137</v>
      </c>
      <c r="B14" s="256"/>
      <c r="C14" s="257"/>
    </row>
    <row r="15" spans="1:3" ht="20.149999999999999" customHeight="1" x14ac:dyDescent="0.35">
      <c r="A15" s="191" t="s">
        <v>96</v>
      </c>
      <c r="B15" s="255">
        <f>'7. Müll- und Ents.'!G93</f>
        <v>0</v>
      </c>
      <c r="C15" s="255">
        <f t="shared" ref="C15" si="5">B15*4</f>
        <v>0</v>
      </c>
    </row>
    <row r="16" spans="1:3" ht="20.149999999999999" customHeight="1" thickBot="1" x14ac:dyDescent="0.4">
      <c r="A16" s="192" t="s">
        <v>107</v>
      </c>
      <c r="B16" s="256"/>
      <c r="C16" s="257"/>
    </row>
    <row r="17" spans="1:3" ht="20.149999999999999" customHeight="1" x14ac:dyDescent="0.35">
      <c r="A17" s="191" t="s">
        <v>153</v>
      </c>
      <c r="B17" s="201"/>
      <c r="C17" s="202"/>
    </row>
    <row r="18" spans="1:3" ht="20.149999999999999" customHeight="1" x14ac:dyDescent="0.35">
      <c r="A18" s="191" t="s">
        <v>116</v>
      </c>
      <c r="B18" s="201">
        <f>'8. Bereitschaft'!C4</f>
        <v>0</v>
      </c>
      <c r="C18" s="201">
        <f t="shared" ref="C18:C20" si="6">B18*4</f>
        <v>0</v>
      </c>
    </row>
    <row r="19" spans="1:3" ht="20.149999999999999" customHeight="1" x14ac:dyDescent="0.35">
      <c r="A19" s="193" t="s">
        <v>134</v>
      </c>
      <c r="B19" s="201">
        <f>'8. Bereitschaft'!D4*40</f>
        <v>0</v>
      </c>
      <c r="C19" s="201">
        <f t="shared" si="6"/>
        <v>0</v>
      </c>
    </row>
    <row r="20" spans="1:3" ht="20.149999999999999" customHeight="1" thickBot="1" x14ac:dyDescent="0.4">
      <c r="A20" s="194" t="s">
        <v>133</v>
      </c>
      <c r="B20" s="203">
        <f>'8. Bereitschaft'!E4*80</f>
        <v>0</v>
      </c>
      <c r="C20" s="201">
        <f t="shared" si="6"/>
        <v>0</v>
      </c>
    </row>
    <row r="21" spans="1:3" ht="34.5" customHeight="1" thickBot="1" x14ac:dyDescent="0.4">
      <c r="A21" s="195" t="s">
        <v>98</v>
      </c>
      <c r="B21" s="204">
        <f>SUM(B3:B20)</f>
        <v>0</v>
      </c>
      <c r="C21" s="204">
        <f>SUM(C3:C20)</f>
        <v>0</v>
      </c>
    </row>
    <row r="22" spans="1:3" ht="15.5" x14ac:dyDescent="0.35">
      <c r="A22" s="5"/>
      <c r="B22" s="173"/>
      <c r="C22" s="5"/>
    </row>
    <row r="23" spans="1:3" ht="17.5" x14ac:dyDescent="0.35">
      <c r="A23" s="3"/>
      <c r="B23" s="197"/>
    </row>
    <row r="24" spans="1:3" ht="17.5" x14ac:dyDescent="0.35">
      <c r="A24" s="3"/>
      <c r="B24" s="197"/>
    </row>
  </sheetData>
  <sheetProtection algorithmName="SHA-512" hashValue="31Asm4zb2XgN3M9wRXlfVVAioytA7acV0Y4IZ46SZCGaFOfPQw81iGFqwWRfAh8jE2Y8d7xOFpHF11qBsduwlQ==" saltValue="RKcdqyQod8eyS7wohJ0uUw==" spinCount="100000" sheet="1" objects="1" scenarios="1" selectLockedCells="1"/>
  <mergeCells count="14">
    <mergeCell ref="B9:B10"/>
    <mergeCell ref="C9:C10"/>
    <mergeCell ref="B15:B16"/>
    <mergeCell ref="C15:C16"/>
    <mergeCell ref="B13:B14"/>
    <mergeCell ref="C13:C14"/>
    <mergeCell ref="B11:B12"/>
    <mergeCell ref="C11:C12"/>
    <mergeCell ref="B3:B4"/>
    <mergeCell ref="C3:C4"/>
    <mergeCell ref="B5:B6"/>
    <mergeCell ref="C5:C6"/>
    <mergeCell ref="B7:B8"/>
    <mergeCell ref="C7:C8"/>
  </mergeCells>
  <pageMargins left="0.70866141732283472" right="0.70866141732283472" top="1.3779527559055118" bottom="0.59055118110236227" header="0.31496062992125984" footer="0.31496062992125984"/>
  <pageSetup paperSize="9" scale="85" orientation="landscape" r:id="rId1"/>
  <headerFooter>
    <oddHeader>&amp;L&amp;"Arial Narrow,Standard"Teil II - Amgebotsschreiben
Hauswartleistungen der Wohnungsgesellschaft
der Stadt Finsterwalde mbH&amp;C&amp;"Arial Narrow,Fett"&amp;14Preisblätter
Los 2&amp;R&amp;G</oddHeader>
    <oddFooter>&amp;C&amp;"Arial Narrow,Standard"Seite: &amp;P von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15</vt:i4>
      </vt:variant>
      <vt:variant>
        <vt:lpstr>Benannte Bereiche</vt:lpstr>
      </vt:variant>
      <vt:variant>
        <vt:i4>7</vt:i4>
      </vt:variant>
    </vt:vector>
  </HeadingPairs>
  <TitlesOfParts>
    <vt:vector size="22" baseType="lpstr">
      <vt:lpstr>1. Sichtkontrolle</vt:lpstr>
      <vt:lpstr>2. Verkehrssicherheit</vt:lpstr>
      <vt:lpstr>3. Grünpflege</vt:lpstr>
      <vt:lpstr>4. Treppenreinig. u. Gemeinsch.</vt:lpstr>
      <vt:lpstr>5. Hof-, Straßen-, Gehwegrein.</vt:lpstr>
      <vt:lpstr>6. Winterdienst</vt:lpstr>
      <vt:lpstr>7. Müll- und Ents.</vt:lpstr>
      <vt:lpstr>8. Bereitschaft</vt:lpstr>
      <vt:lpstr>Gesamtpreis</vt:lpstr>
      <vt:lpstr>Tabelle1</vt:lpstr>
      <vt:lpstr>Tabelle2</vt:lpstr>
      <vt:lpstr>Tabelle3</vt:lpstr>
      <vt:lpstr>Tabelle4</vt:lpstr>
      <vt:lpstr>Tabelle5</vt:lpstr>
      <vt:lpstr>Tabelle6</vt:lpstr>
      <vt:lpstr>'1. Sichtkontrolle'!Drucktitel</vt:lpstr>
      <vt:lpstr>'2. Verkehrssicherheit'!Drucktitel</vt:lpstr>
      <vt:lpstr>'3. Grünpflege'!Drucktitel</vt:lpstr>
      <vt:lpstr>'4. Treppenreinig. u. Gemeinsch.'!Drucktitel</vt:lpstr>
      <vt:lpstr>'5. Hof-, Straßen-, Gehwegrein.'!Drucktitel</vt:lpstr>
      <vt:lpstr>'6. Winterdienst'!Drucktitel</vt:lpstr>
      <vt:lpstr>'7. Müll- und Ents.'!Drucktitel</vt:lpstr>
    </vt:vector>
  </TitlesOfParts>
  <Company>WG Finsterwalde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a.schwarze</dc:creator>
  <cp:lastModifiedBy>König Juliane</cp:lastModifiedBy>
  <cp:lastPrinted>2026-05-27T11:40:11Z</cp:lastPrinted>
  <dcterms:created xsi:type="dcterms:W3CDTF">2011-10-20T11:10:35Z</dcterms:created>
  <dcterms:modified xsi:type="dcterms:W3CDTF">2026-08-07T09:23:36Z</dcterms:modified>
</cp:coreProperties>
</file>