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60\2026\III-60-VV040-2026 Planung Eingangsgebäude Zoo\01_Beschaffungsauftrag\"/>
    </mc:Choice>
  </mc:AlternateContent>
  <xr:revisionPtr revIDLastSave="0" documentId="13_ncr:1_{BBDB4AD8-EAC0-4746-8BFC-819017E9FF15}" xr6:coauthVersionLast="47" xr6:coauthVersionMax="47" xr10:uidLastSave="{00000000-0000-0000-0000-000000000000}"/>
  <bookViews>
    <workbookView xWindow="28680" yWindow="-120" windowWidth="29040" windowHeight="18240" xr2:uid="{00000000-000D-0000-FFFF-FFFF00000000}"/>
  </bookViews>
  <sheets>
    <sheet name="Wertungsmatrix"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9" i="4" l="1"/>
  <c r="H49" i="4"/>
  <c r="F49" i="4"/>
  <c r="R22" i="4"/>
  <c r="O22" i="4"/>
  <c r="L22" i="4"/>
  <c r="I22" i="4"/>
  <c r="F22" i="4"/>
  <c r="S21" i="4"/>
  <c r="S20" i="4"/>
  <c r="S19" i="4"/>
  <c r="P21" i="4"/>
  <c r="P20" i="4"/>
  <c r="P19" i="4"/>
  <c r="M21" i="4"/>
  <c r="M20" i="4"/>
  <c r="M19" i="4"/>
  <c r="J21" i="4"/>
  <c r="J20" i="4"/>
  <c r="J19" i="4"/>
  <c r="G21" i="4"/>
  <c r="G20" i="4"/>
  <c r="G19" i="4"/>
  <c r="E35" i="4"/>
  <c r="I15" i="4"/>
  <c r="G15" i="4"/>
  <c r="H15" i="4"/>
  <c r="F15" i="4"/>
  <c r="J22" i="4" l="1"/>
  <c r="I23" i="4" s="1"/>
  <c r="P22" i="4"/>
  <c r="M22" i="4"/>
  <c r="L23" i="4"/>
  <c r="G22" i="4"/>
  <c r="F23" i="4" s="1"/>
  <c r="S22" i="4"/>
  <c r="R23" i="4" s="1"/>
  <c r="O23" i="4"/>
  <c r="G16" i="4"/>
  <c r="G17" i="4" s="1"/>
  <c r="E36" i="4"/>
  <c r="E37" i="4" l="1"/>
  <c r="E38" i="4" s="1"/>
  <c r="E29" i="4" l="1"/>
  <c r="F29" i="4" s="1"/>
  <c r="F28" i="4" l="1"/>
  <c r="A41" i="4" l="1"/>
  <c r="A68" i="4" l="1"/>
  <c r="A2" i="4"/>
  <c r="C70" i="4"/>
</calcChain>
</file>

<file path=xl/sharedStrings.xml><?xml version="1.0" encoding="utf-8"?>
<sst xmlns="http://schemas.openxmlformats.org/spreadsheetml/2006/main" count="106" uniqueCount="96">
  <si>
    <t>Erläuterung</t>
  </si>
  <si>
    <t>Punkte</t>
  </si>
  <si>
    <t>maximal mögliche Punktzahl</t>
  </si>
  <si>
    <t>- Qualität und Verständlichkeit der Pläne</t>
  </si>
  <si>
    <t>- Visualisierungen (Perspektiven, Lageplan, Schnitte)</t>
  </si>
  <si>
    <t>- Darstellung der Einbindung in Landschaft und Denkmalumfeld</t>
  </si>
  <si>
    <t>- Klarheit der Funktionsabläufe (Besucherströme!)</t>
  </si>
  <si>
    <t>Graphische Darstellung</t>
  </si>
  <si>
    <t>- Trennung von Strömen (Ein-/Ausgang)</t>
  </si>
  <si>
    <t>- Barrierefreiheit</t>
  </si>
  <si>
    <t>- Orientierung (Beschilderungen, Markierungen, Leitsysteme)</t>
  </si>
  <si>
    <t>- Einbettung in Umfeld (z. B. Wegekonzept Zoo)</t>
  </si>
  <si>
    <t>- Identitätsstiftung/Wiedererkennungswert</t>
  </si>
  <si>
    <t>- Einfügung in Landschaftsbild</t>
  </si>
  <si>
    <t>- Sensibilität gegenüber dem denkmalgeschützten Umfeld</t>
  </si>
  <si>
    <t>- Design (Farbgestaltung / Kontraste und und Möblierung)</t>
  </si>
  <si>
    <t>- Freiflächengestaltung im Eingangsbereich</t>
  </si>
  <si>
    <t>- Aufenthaltsqualität (Komfort und Erlebnis)</t>
  </si>
  <si>
    <t>Bewertungsmatrix</t>
  </si>
  <si>
    <t>- Unterstützung dynamischer Abläufe, z. B. Anpassungsfähigkeit an wechselnde Besucherzahlen</t>
  </si>
  <si>
    <t>Durchschnittliche Niederschlagsmenge im Jahr in mm</t>
  </si>
  <si>
    <t>Referenzanteile</t>
  </si>
  <si>
    <t>Referenz in mm/a</t>
  </si>
  <si>
    <t>Gründach</t>
  </si>
  <si>
    <t>Flächen in m²</t>
  </si>
  <si>
    <t>Ziegeldach</t>
  </si>
  <si>
    <t>Sickerpflaster</t>
  </si>
  <si>
    <t>Grünfläche</t>
  </si>
  <si>
    <t>Abfluss (je niedriger, desto besser)</t>
  </si>
  <si>
    <t>Referenz: Natürliche Bedingungen</t>
  </si>
  <si>
    <t>Flächenarten (Beispiele)</t>
  </si>
  <si>
    <t>mittlere Abflussbeiwerte nach DIN 1986-100:2016-12 Abflussbeiwerte Tabelle 9</t>
  </si>
  <si>
    <t>Anteil Versickerung</t>
  </si>
  <si>
    <t>Fläche in m² gesamt</t>
  </si>
  <si>
    <t>Abflussfläche in m²</t>
  </si>
  <si>
    <t>Abflussanteil, je geringer, desto besser</t>
  </si>
  <si>
    <t>- Einsatz von Licht und Sichtachsen</t>
  </si>
  <si>
    <t>- Akustik/Lärm</t>
  </si>
  <si>
    <t>Klassischer Ticketkauf: 25 Sekunden pro Person</t>
  </si>
  <si>
    <t>Scan e-Ticket: 5 Sekunden pro Person</t>
  </si>
  <si>
    <t>Sekunden/Person</t>
  </si>
  <si>
    <t>Personen/Sekunde</t>
  </si>
  <si>
    <t>Kasse 1</t>
  </si>
  <si>
    <t>Kasse 2</t>
  </si>
  <si>
    <t>Kasse 3</t>
  </si>
  <si>
    <t>Gesamtdurchsatz in Personen/Stunde:</t>
  </si>
  <si>
    <t>Peak: 750 Personen / Stunde</t>
  </si>
  <si>
    <t>Spitzenwartezeit (750 Personen/Stunde):</t>
  </si>
  <si>
    <t>Kasse 4</t>
  </si>
  <si>
    <t xml:space="preserve">
</t>
  </si>
  <si>
    <t>Beispiel</t>
  </si>
  <si>
    <t>Gewichtung der Flächen</t>
  </si>
  <si>
    <t>Retentionsfläche</t>
  </si>
  <si>
    <t>Versickerungsanteil, je größer, desto besser</t>
  </si>
  <si>
    <t>gewichtete Fläche</t>
  </si>
  <si>
    <t>Summe</t>
  </si>
  <si>
    <t>J-3 (Stadtverwaltung)</t>
  </si>
  <si>
    <t>Räumliche Qualitäten</t>
  </si>
  <si>
    <t>Besucherführung</t>
  </si>
  <si>
    <t>Gestalterische Qualitäten</t>
  </si>
  <si>
    <t>Die Jurymitglieder sind angehalten, folgende Punkte in ihre Betrachtung einfließen zu lassen:</t>
  </si>
  <si>
    <t>Jurymitglieder</t>
  </si>
  <si>
    <t>Entwurf Bieter A</t>
  </si>
  <si>
    <t>J-4 (Stadtpolitik)</t>
  </si>
  <si>
    <t>J-5 (Zoobeirat)</t>
  </si>
  <si>
    <t>J-1 (Prof. f. Architektur)</t>
  </si>
  <si>
    <t>J-2  (Stadtverwaltung)</t>
  </si>
  <si>
    <t>Entwurf Bieter B</t>
  </si>
  <si>
    <t>Entwurf Bieter C</t>
  </si>
  <si>
    <t>Gesamt:</t>
  </si>
  <si>
    <t>A - Multifunktionale Bereiche - Bereiche mit positiver Überlagerung (60% Gewichtung)
Zum Beispiel:
Ausstellungsbereich + Warteschlange, Souvenirshop + Aufenthaltszone, Informationsbereich + Wartezone, Medieninstallation + Besucherführung</t>
  </si>
  <si>
    <t>B - Funktionsreinheit ohne Überlagerung, eindeutig zugewiesene Flächen/Wartebereiche (40% Gewichtung)
Zum Beispiel:
Separierung von Kassen-/Toilettenwarteschlangen, Souvenirshop, Informationsschalter, Gruppenanmeldung, Eingangskontrolle, etc.</t>
  </si>
  <si>
    <t>C - Konfliktüberlagerung - Bereiche mit negativer Überlagerung (0% Gewichtung)
Zum Beispiel:
Kasse ↔ Toilette, Kasse ↔ Shop, Shop ↔ Eingang, Gruppen ↔ Individualbesucher</t>
  </si>
  <si>
    <t>1. Fachliche
Anforderungen</t>
  </si>
  <si>
    <r>
      <rPr>
        <b/>
        <sz val="11"/>
        <color theme="1"/>
        <rFont val="Arial"/>
        <family val="2"/>
      </rPr>
      <t>1.1 Termin- und Meilensteinplanung</t>
    </r>
    <r>
      <rPr>
        <sz val="11"/>
        <color theme="1"/>
        <rFont val="Arial"/>
        <family val="2"/>
      </rPr>
      <t xml:space="preserve">
Bewertet wird, ob die wesentlichen Projektschritte nachvollziehbar dargestellt sind.
3 Punkte -
alle wesentlichen Projektphasen dargestellt, Meilensteine benannt, Abhängigkeiten zwischen Arbeitsschritten erkennbar, Terminrisiken berücksichtigt.
1,5 Punkte - Projektphasen und Meilensteine überwiegend dargestellt, einzelne Abhängigkeiten oder kritische Schritte fehlen.
0 Punkte - keine nachvollziehbare Terminstruktur.</t>
    </r>
  </si>
  <si>
    <r>
      <rPr>
        <b/>
        <sz val="11"/>
        <color theme="1"/>
        <rFont val="Arial"/>
        <family val="2"/>
      </rPr>
      <t>1.2 Stakeholder- und Genehmigungsmanagement</t>
    </r>
    <r>
      <rPr>
        <sz val="11"/>
        <color theme="1"/>
        <rFont val="Arial"/>
        <family val="2"/>
      </rPr>
      <t xml:space="preserve">
Bewertet wird die Berücksichtigung externer Beteiligter.
3 Punkte - 
alle erkennbaren Beteiligten identifiziert, Zuständigkeiten und Einbindungszeitpunkte dargestellt, Genehmigungs- und Abstimmungsprozesse berücksichtigt.
1,5 Punkte - wesentliche Beteiligte berücksichtigt, Einbindung teilweise unklar.
0 Punkte - Beteiligungs- und Abstimmungsprozesse fehlen weitgehend.</t>
    </r>
  </si>
  <si>
    <r>
      <rPr>
        <b/>
        <sz val="11"/>
        <color theme="1"/>
        <rFont val="Arial"/>
        <family val="2"/>
      </rPr>
      <t>1.3 Koordinierung der Planungsbeteiligten</t>
    </r>
    <r>
      <rPr>
        <sz val="11"/>
        <color theme="1"/>
        <rFont val="Arial"/>
        <family val="2"/>
      </rPr>
      <t xml:space="preserve">
Bewertet wird die Organisation der Zusammenarbeit.
3 Punkte - klare Projektorganisation, Verantwortlichkeiten benannt, Regeltermine und Kommunikationswege beschrieben.
1,5 Punkte - Projektorganisation grundsätzlich erkennbar, einzelne Schnittstellen unzureichend dargestellt.
0 Punkte - keine nachvollziehbare Koordinierungsstruktur.</t>
    </r>
  </si>
  <si>
    <r>
      <rPr>
        <b/>
        <sz val="11"/>
        <color theme="1"/>
        <rFont val="Arial"/>
        <family val="2"/>
      </rPr>
      <t>1.4 Sicherstellung eines störungsarmen Bauablaufs</t>
    </r>
    <r>
      <rPr>
        <sz val="11"/>
        <color theme="1"/>
        <rFont val="Arial"/>
        <family val="2"/>
      </rPr>
      <t xml:space="preserve">
Besonders relevant bei touristischen Einrichtungen mit laufendem Betrieb.
3 Punkte - 
nachvollziehbare Maßnahmen zur Minimierung von Beeinträchtigungen, Berücksichtigung von Besucherströmen, Logistik- und Baustelleneinrichtungskonzept erkennbar.
1,5 Punkte - einzelne Maßnahmen beschrieben.
0 Punkte - keine Aussagen zur Bauablauforganisation.</t>
    </r>
  </si>
  <si>
    <r>
      <rPr>
        <b/>
        <sz val="11"/>
        <color theme="1"/>
        <rFont val="Arial"/>
        <family val="2"/>
      </rPr>
      <t>1.5 Risiko- und Konfliktmanagement</t>
    </r>
    <r>
      <rPr>
        <sz val="11"/>
        <color theme="1"/>
        <rFont val="Arial"/>
        <family val="2"/>
      </rPr>
      <t xml:space="preserve">
Bewertet wird, ob potenzielle Projektrisiken erkannt und adressiert werden.
3 Punkte - wesentliche Risiken identifiziert, konkrete Gegenmaßnahmen dargestellt, Eskalations- bzw. Entscheidungswege beschrieben.
1,5 Punkte - Risiken benannt, Gegenmaßnahmen teilweise dargestellt.
0 Punkte - keine erkennbare Auseinandersetzung mit Projektrisiken.</t>
    </r>
  </si>
  <si>
    <t>2. technische
Anforderungen</t>
  </si>
  <si>
    <r>
      <rPr>
        <b/>
        <sz val="11"/>
        <color theme="1"/>
        <rFont val="Arial"/>
        <family val="2"/>
      </rPr>
      <t xml:space="preserve">2.1 Wertung der baulichen Elemente
</t>
    </r>
    <r>
      <rPr>
        <sz val="11"/>
        <color theme="1"/>
        <rFont val="Arial"/>
        <family val="2"/>
      </rPr>
      <t>Die Summe der hier erreichten Punkte wird durch 6 geteilt, sodass maximal 5 Punkte erreicht werden können.</t>
    </r>
  </si>
  <si>
    <t>2.2 Flächeneffizienz</t>
  </si>
  <si>
    <r>
      <rPr>
        <b/>
        <u/>
        <sz val="11"/>
        <color theme="1"/>
        <rFont val="Arial"/>
        <family val="2"/>
      </rPr>
      <t>- Projektablauf und -koordinierungsplan</t>
    </r>
    <r>
      <rPr>
        <b/>
        <sz val="11"/>
        <color theme="1"/>
        <rFont val="Arial"/>
        <family val="2"/>
      </rPr>
      <t xml:space="preserve">
</t>
    </r>
    <r>
      <rPr>
        <sz val="11"/>
        <color theme="1"/>
        <rFont val="Arial"/>
        <family val="2"/>
      </rPr>
      <t>Die angegebenen Werte bilden die Grundstruktur. Dazwischen sind Abstufungen im Bereich von 0,5 Punkten möglich</t>
    </r>
    <r>
      <rPr>
        <b/>
        <sz val="11"/>
        <color theme="1"/>
        <rFont val="Arial"/>
        <family val="2"/>
      </rPr>
      <t>.</t>
    </r>
  </si>
  <si>
    <r>
      <rPr>
        <b/>
        <sz val="11"/>
        <color theme="1"/>
        <rFont val="Arial"/>
        <family val="2"/>
      </rPr>
      <t>2.2.1 Durchsatz in Personen pro Stunde - max. 2,5 Punkte</t>
    </r>
    <r>
      <rPr>
        <sz val="11"/>
        <color theme="1"/>
        <rFont val="Arial"/>
        <family val="2"/>
      </rPr>
      <t xml:space="preserve">
Engstellen und insbesondere die mit dem geringsten Durchsatz ("Flaschenhals") sind anzugeben. Dabei kann es sich um Durchgänge, Drehkreuze, Kassenbereiche etc. handeln. Prinzipiell wird davon ausgegangen, dass die Kasse der maßgebliche Engpass ist. Es gilt jedoch: Der geringste Durchsatz zählt. Sinkt die Geschwindigkeit abseits der Kassen, etwa durch Türen, Drehkreuze, etc. so geht die geringste Geschwindigkeit bzw. die höhere Zeit in die Wertung ein.
Es ist mindestens eine personengebundene Kasse vorzusehen.</t>
    </r>
  </si>
  <si>
    <r>
      <rPr>
        <b/>
        <sz val="11"/>
        <color theme="1"/>
        <rFont val="Arial"/>
        <family val="2"/>
      </rPr>
      <t>2.1.1 Nachhaltigkeit / Kreislaufwirtschaft</t>
    </r>
    <r>
      <rPr>
        <sz val="11"/>
        <color theme="1"/>
        <rFont val="Arial"/>
        <family val="2"/>
      </rPr>
      <t xml:space="preserve"> (0–10 Punkte)
2 Punkte für jede nachvollziehbar beschriebene Maßnahme (max. 5) mit entsprechender Relevanz für die Maßnahme (nennenswerter Umfang)
Beispiele:
Rückbaubare Konstruktion, Wiederverwendbare Module, Einsatz von Recyclingmaterialien, Materialtrennung für späteres Recycling </t>
    </r>
  </si>
  <si>
    <r>
      <rPr>
        <b/>
        <sz val="11"/>
        <color theme="1"/>
        <rFont val="Arial"/>
        <family val="2"/>
      </rPr>
      <t>2.1.2 Materialwahl</t>
    </r>
    <r>
      <rPr>
        <sz val="11"/>
        <color theme="1"/>
        <rFont val="Arial"/>
        <family val="2"/>
      </rPr>
      <t xml:space="preserve"> (0–10 Punkte)
Nachweisbare Materialstrategie (Wartungsaufwand, Langlebigkeit, Recyclingfähigkeit)
0 Punkte - keine Aussagen
2,5 Punkte - überwiegend konventionelle Materialien
5 Punkte - teilweise nachhaltige Materialien vorgesehen
7,5 Punkte - überwiegend nachwachsende oder recycelbare Materialien
10 Punkte - schlüssiges Gesamtkonzept aus nachhaltigen, langlebigen und recyclingfähigen Materialien</t>
    </r>
  </si>
  <si>
    <r>
      <rPr>
        <b/>
        <sz val="11"/>
        <color theme="1"/>
        <rFont val="Arial"/>
        <family val="2"/>
      </rPr>
      <t>2.1.3 Bauweise / Bauablauf / Bauzeitverkürzung</t>
    </r>
    <r>
      <rPr>
        <sz val="11"/>
        <color theme="1"/>
        <rFont val="Arial"/>
        <family val="2"/>
      </rPr>
      <t xml:space="preserve"> (0–10 Punkte)
Nachweisbare Eigenschaften
0 Punkte - keine Aussagen
2,5 Punkte - einzelne vorgefertigte Elemente	 oder Module
5 Punkte - überwiegend vorgefertigte Bauweise
7,5 Punkte - hohe Vorfertigung und geringe Eingriffe vor Ort
10 Punkte - weitgehend modulare Vorfertigung mit minimiertem Baustellenaufwand</t>
    </r>
  </si>
  <si>
    <r>
      <rPr>
        <b/>
        <sz val="11"/>
        <color theme="1"/>
        <rFont val="Arial"/>
        <family val="2"/>
      </rPr>
      <t>2.2.2 Funktionalität der Flächen - max. 2,5 Punkte</t>
    </r>
    <r>
      <rPr>
        <sz val="11"/>
        <color theme="1"/>
        <rFont val="Arial"/>
        <family val="2"/>
      </rPr>
      <t xml:space="preserve">
Die angegebenen Flächen werden gewichtet und addiert. Die so ermittelte Summe der gewichteten Flächen wird durch die Gesamtfläche geteilt. Der höchste Wert erhält die volle Punktzahl. Die übrigen Punkte werden anhand folgender Formel ermittelt:
</t>
    </r>
  </si>
  <si>
    <r>
      <rPr>
        <b/>
        <sz val="11"/>
        <color theme="1"/>
        <rFont val="Arial"/>
        <family val="2"/>
      </rPr>
      <t>2.3 Freiflächenversiegelung</t>
    </r>
    <r>
      <rPr>
        <sz val="11"/>
        <color theme="1"/>
        <rFont val="Arial"/>
        <family val="2"/>
      </rPr>
      <t xml:space="preserve">
Ziel: Minimierung versiegelter Flächen, Einsatz versickerungsfähiger Beläge, Regenwassermanagement (Retention, Versickerung), Schutz des natürlichen Wasserhaushalts
Die Fläche mit dem größten Versickerungsanteil erhält die maximale Punktzahl. Die übrigen Punkte werden anhand folgender Formel vergeben:
</t>
    </r>
  </si>
  <si>
    <r>
      <rPr>
        <b/>
        <sz val="11"/>
        <color theme="1"/>
        <rFont val="Arial"/>
        <family val="2"/>
      </rPr>
      <t>2.4 Integration Baumbestand</t>
    </r>
    <r>
      <rPr>
        <sz val="11"/>
        <color theme="1"/>
        <rFont val="Arial"/>
        <family val="2"/>
      </rPr>
      <t xml:space="preserve">
- Erhalt vorhandener Bäume (Priorität)
- Baumschutzmaßnahmen während der Bauphase
- Einbindung in Gestaltung und Wegeführung
- Berücksichtigung von Wurzelräumen und Kronenentwicklung
</t>
    </r>
    <r>
      <rPr>
        <u/>
        <sz val="11"/>
        <color theme="1"/>
        <rFont val="Arial"/>
        <family val="2"/>
      </rPr>
      <t>Abstufung:</t>
    </r>
    <r>
      <rPr>
        <sz val="11"/>
        <color theme="1"/>
        <rFont val="Arial"/>
        <family val="2"/>
      </rPr>
      <t xml:space="preserve">
3 - alle Punkte werden in besonderem Maße berücksichtigt, der Bestand wird vollständig integriert und gestalterisch aufgewertet
2 - die Punkte werden überwiegend berücksichtigt, der Bestand wird integriert, gestalterische Aspekte finden Berücksichtigung
1 - Punkte werden nur teilweise berücksichtigt</t>
    </r>
  </si>
  <si>
    <r>
      <rPr>
        <b/>
        <sz val="11"/>
        <color theme="1"/>
        <rFont val="Arial"/>
        <family val="2"/>
      </rPr>
      <t xml:space="preserve">2.5 Reaktions-/Verfügbarkeitszeit
</t>
    </r>
    <r>
      <rPr>
        <sz val="11"/>
        <color theme="1"/>
        <rFont val="Arial"/>
        <family val="2"/>
      </rPr>
      <t>Darstellung der Organisation von Planungs- und Baubesprechungen (wöchentlich) vor Ort, kurzfristige Termine auf Abruf sowie Sicherstellung der Urlaubs-/Krankheitsvertretung.
0 Punkte - keine oder unzureichende Angaben
1 Punkt - die Darstellung weist einzelne Mängel auf, ist aber im Wesentlichen schlüssig
2 Punkte - sehr gute, vollumfängliche und nachvollziehbare Darstellung</t>
    </r>
  </si>
  <si>
    <r>
      <rPr>
        <b/>
        <sz val="11"/>
        <color theme="1"/>
        <rFont val="Arial"/>
        <family val="2"/>
      </rPr>
      <t>- Jury-Wertung</t>
    </r>
    <r>
      <rPr>
        <sz val="11"/>
        <color theme="1"/>
        <rFont val="Arial"/>
        <family val="2"/>
      </rPr>
      <t xml:space="preserve">
Die Jury erhält die grafischen Darstellungen, wertet aber nur die nachfolgenden optisch/funktionalen Kriterien. Die technische Auswertung erhält die Jury zur Kenntnis, darf aber nur gravierende Mängel in ihre Betrachtungen einfließen lassen.
Jeder Entwurf wird bewertet und kann maximal 35 Punkte erhalten (5 Jurymitglieder à max. 7 Punkte).
0 Punkte - nicht vorhanden / nicht erkennbar
1 Punkte - Nicht überzeugend
2 Punkte - Kaum überzeugend
3 Punkte - Ansatz erkennbar
4 Punkte - Teilweise überzeugend
5 Punkte - Überzeugend
6 Punkte - Sehr überzeugend
7 Punkte - Exzellent / herausragend
Die Jurymitglieder können mehrfach die gleiche Punktzahl vergeben.</t>
    </r>
  </si>
  <si>
    <t>3. Entwurf</t>
  </si>
  <si>
    <t>4. Preis</t>
  </si>
  <si>
    <r>
      <rPr>
        <b/>
        <sz val="11"/>
        <color rgb="FF000000"/>
        <rFont val="Arial"/>
        <family val="2"/>
      </rPr>
      <t>4.1 Gesamthonorar</t>
    </r>
    <r>
      <rPr>
        <sz val="11"/>
        <color rgb="FF000000"/>
        <rFont val="Arial"/>
        <family val="2"/>
      </rPr>
      <t xml:space="preserve">
Der günstigste Gesamtbetrag erhält die maximale Punktzahl. Die übrigen Punkte werden an Hand einer Formel (s. unten) ermittelt.</t>
    </r>
  </si>
  <si>
    <r>
      <rPr>
        <b/>
        <sz val="11"/>
        <color rgb="FF000000"/>
        <rFont val="Arial"/>
        <family val="2"/>
      </rPr>
      <t>4.2 Besondere Leistungen</t>
    </r>
    <r>
      <rPr>
        <sz val="11"/>
        <color rgb="FF000000"/>
        <rFont val="Arial"/>
        <family val="2"/>
      </rPr>
      <t xml:space="preserve">
Stundensätze unterteilt
1. Geschäftsführer/Projektleiter 20 %
2. Ingenieur 60 %
3. sonstige Mitarbeiter 20 %
Die Stundensätze werden mit den jeweiligen Prozentsätzen multipliziert und addiert, um einen gewichteten Stundensatz zu erhalten. Der günstigste Wert erhält die maximale Punktzahl. Die übrigen Punkte werden an Hand der folgenden Formel ermittelt: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</si>
</sst>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0000"/>
    <numFmt numFmtId="166" formatCode="0.0000"/>
  </numFmts>
  <fonts count="1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sz val="11"/>
      <color theme="1"/>
      <name val="Arial"/>
      <family val="2"/>
    </font>
    <font>
      <b/>
      <sz val="11"/>
      <color theme="1"/>
      <name val="Arial"/>
      <family val="2"/>
    </font>
    <font>
      <sz val="11"/>
      <color rgb="FF000000"/>
      <name val="Arial"/>
      <family val="2"/>
    </font>
    <font>
      <b/>
      <sz val="11"/>
      <color rgb="FF000000"/>
      <name val="Arial"/>
      <family val="2"/>
    </font>
    <font>
      <u/>
      <sz val="11"/>
      <color theme="1"/>
      <name val="Arial"/>
      <family val="2"/>
    </font>
    <font>
      <sz val="8"/>
      <name val="Calibri"/>
      <family val="2"/>
      <scheme val="minor"/>
    </font>
    <font>
      <sz val="11"/>
      <color rgb="FFFF0000"/>
      <name val="Arial"/>
      <family val="2"/>
    </font>
    <font>
      <b/>
      <sz val="10"/>
      <color theme="1"/>
      <name val="Arial"/>
      <family val="2"/>
    </font>
    <font>
      <b/>
      <u/>
      <sz val="11"/>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111">
    <xf numFmtId="0" fontId="0" fillId="0" borderId="0" xfId="0"/>
    <xf numFmtId="0" fontId="5" fillId="0" borderId="0" xfId="0" applyFont="1"/>
    <xf numFmtId="0" fontId="5" fillId="0" borderId="0" xfId="0" applyFont="1" applyAlignment="1">
      <alignment wrapText="1"/>
    </xf>
    <xf numFmtId="9" fontId="5" fillId="0" borderId="0" xfId="0" applyNumberFormat="1" applyFont="1"/>
    <xf numFmtId="0" fontId="6" fillId="0" borderId="3" xfId="0" applyNumberFormat="1" applyFont="1" applyBorder="1" applyAlignment="1">
      <alignment horizontal="center" vertical="top" wrapText="1"/>
    </xf>
    <xf numFmtId="0" fontId="2" fillId="0" borderId="0" xfId="0" applyFont="1"/>
    <xf numFmtId="0" fontId="2" fillId="0" borderId="0" xfId="0" applyFont="1" applyAlignment="1">
      <alignment wrapText="1"/>
    </xf>
    <xf numFmtId="0" fontId="7" fillId="0" borderId="4" xfId="0" applyFont="1" applyFill="1" applyBorder="1" applyAlignment="1">
      <alignment horizontal="left" vertical="top" wrapText="1"/>
    </xf>
    <xf numFmtId="0" fontId="7" fillId="0" borderId="2" xfId="0" applyFont="1" applyFill="1" applyBorder="1" applyAlignment="1">
      <alignment horizontal="left" vertical="top" wrapText="1"/>
    </xf>
    <xf numFmtId="0" fontId="6" fillId="0" borderId="3" xfId="0" applyNumberFormat="1" applyFont="1" applyBorder="1" applyAlignment="1">
      <alignment horizontal="center" vertical="top" wrapText="1"/>
    </xf>
    <xf numFmtId="0" fontId="1" fillId="0" borderId="1" xfId="0" applyFont="1" applyBorder="1" applyAlignment="1">
      <alignment horizontal="left" vertical="center" wrapText="1"/>
    </xf>
    <xf numFmtId="2" fontId="5" fillId="0" borderId="0" xfId="0" applyNumberFormat="1" applyFont="1"/>
    <xf numFmtId="0" fontId="1" fillId="0" borderId="13" xfId="0" applyFont="1" applyBorder="1" applyAlignment="1">
      <alignment horizontal="left" vertical="top" wrapText="1"/>
    </xf>
    <xf numFmtId="0" fontId="1" fillId="0" borderId="13" xfId="0" quotePrefix="1" applyFont="1" applyBorder="1" applyAlignment="1">
      <alignment horizontal="left" vertical="top" wrapText="1"/>
    </xf>
    <xf numFmtId="0" fontId="9" fillId="0" borderId="13" xfId="0" applyFont="1" applyBorder="1" applyAlignment="1">
      <alignment horizontal="left" vertical="top" wrapText="1"/>
    </xf>
    <xf numFmtId="0" fontId="1" fillId="0" borderId="13" xfId="0" quotePrefix="1" applyFont="1" applyBorder="1" applyAlignment="1">
      <alignment horizontal="left" vertical="top" wrapText="1" indent="1"/>
    </xf>
    <xf numFmtId="0" fontId="9" fillId="0" borderId="13" xfId="0" quotePrefix="1" applyFont="1" applyBorder="1" applyAlignment="1">
      <alignment horizontal="left" vertical="top" wrapText="1"/>
    </xf>
    <xf numFmtId="0" fontId="6" fillId="0" borderId="0" xfId="0" applyNumberFormat="1" applyFont="1" applyBorder="1" applyAlignment="1">
      <alignment horizontal="center" vertical="top" wrapText="1"/>
    </xf>
    <xf numFmtId="0" fontId="1" fillId="0" borderId="0"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1" fillId="0" borderId="0" xfId="0" applyFont="1" applyBorder="1" applyAlignment="1">
      <alignment horizontal="left" vertical="top" wrapText="1"/>
    </xf>
    <xf numFmtId="0" fontId="7" fillId="0" borderId="0" xfId="0" applyFont="1" applyFill="1" applyBorder="1" applyAlignment="1">
      <alignment horizontal="left" vertical="top" wrapText="1"/>
    </xf>
    <xf numFmtId="0" fontId="1" fillId="0" borderId="1" xfId="0" quotePrefix="1" applyFont="1" applyBorder="1" applyAlignment="1">
      <alignment vertical="top" wrapText="1"/>
    </xf>
    <xf numFmtId="165" fontId="1" fillId="0" borderId="0" xfId="0" applyNumberFormat="1" applyFont="1" applyBorder="1" applyAlignment="1">
      <alignment horizontal="left" vertical="top" wrapText="1"/>
    </xf>
    <xf numFmtId="0" fontId="1" fillId="0" borderId="13" xfId="0" applyFont="1" applyBorder="1" applyAlignment="1">
      <alignment vertical="top" wrapText="1"/>
    </xf>
    <xf numFmtId="0" fontId="3" fillId="0" borderId="0"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Border="1"/>
    <xf numFmtId="0" fontId="3" fillId="5" borderId="1" xfId="0" applyFont="1" applyFill="1" applyBorder="1" applyAlignment="1">
      <alignment horizontal="center" vertical="top" wrapText="1"/>
    </xf>
    <xf numFmtId="0" fontId="3" fillId="5" borderId="18"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2" fontId="6" fillId="4" borderId="1" xfId="0" applyNumberFormat="1" applyFont="1" applyFill="1" applyBorder="1" applyAlignment="1">
      <alignment horizontal="center" vertical="center" wrapText="1"/>
    </xf>
    <xf numFmtId="2" fontId="6" fillId="4" borderId="1" xfId="0" applyNumberFormat="1" applyFont="1" applyFill="1" applyBorder="1" applyAlignment="1">
      <alignment horizontal="center" vertical="top" wrapText="1"/>
    </xf>
    <xf numFmtId="2" fontId="8" fillId="4" borderId="4" xfId="0" applyNumberFormat="1" applyFont="1" applyFill="1" applyBorder="1" applyAlignment="1">
      <alignment horizontal="center" vertical="center"/>
    </xf>
    <xf numFmtId="2" fontId="8" fillId="4" borderId="2" xfId="0" applyNumberFormat="1" applyFont="1" applyFill="1" applyBorder="1" applyAlignment="1">
      <alignment horizontal="center" vertical="center"/>
    </xf>
    <xf numFmtId="0" fontId="1" fillId="0" borderId="1" xfId="0" applyFont="1" applyBorder="1" applyAlignment="1">
      <alignment horizontal="left" vertical="center" wrapText="1" indent="1"/>
    </xf>
    <xf numFmtId="0" fontId="1" fillId="0" borderId="1" xfId="0" applyFont="1" applyBorder="1" applyAlignment="1">
      <alignment horizontal="left" indent="1"/>
    </xf>
    <xf numFmtId="0" fontId="1" fillId="0" borderId="1" xfId="0" applyFont="1" applyBorder="1" applyAlignment="1">
      <alignment horizontal="left" wrapText="1" indent="1"/>
    </xf>
    <xf numFmtId="10" fontId="3" fillId="5" borderId="1" xfId="0" applyNumberFormat="1" applyFont="1" applyFill="1" applyBorder="1" applyAlignment="1">
      <alignment horizontal="center" vertical="top" wrapText="1"/>
    </xf>
    <xf numFmtId="10" fontId="1" fillId="5" borderId="1" xfId="0" applyNumberFormat="1" applyFont="1" applyFill="1" applyBorder="1" applyAlignment="1">
      <alignment horizontal="center" vertical="top" wrapText="1"/>
    </xf>
    <xf numFmtId="0" fontId="1" fillId="0" borderId="1" xfId="0" applyFont="1" applyBorder="1" applyAlignment="1">
      <alignment horizontal="left" wrapText="1" indent="2"/>
    </xf>
    <xf numFmtId="2" fontId="6" fillId="4" borderId="13" xfId="0" applyNumberFormat="1" applyFont="1" applyFill="1" applyBorder="1" applyAlignment="1">
      <alignment horizontal="center" vertical="center" wrapText="1"/>
    </xf>
    <xf numFmtId="0" fontId="5" fillId="5" borderId="1" xfId="0" applyFont="1" applyFill="1" applyBorder="1" applyAlignment="1">
      <alignment horizontal="center" wrapText="1"/>
    </xf>
    <xf numFmtId="0" fontId="1" fillId="0" borderId="18" xfId="0" applyFont="1" applyFill="1" applyBorder="1" applyAlignment="1">
      <alignment horizontal="left" vertical="top" wrapText="1"/>
    </xf>
    <xf numFmtId="0" fontId="1" fillId="0" borderId="1" xfId="0" applyFont="1" applyBorder="1" applyAlignment="1">
      <alignment wrapText="1"/>
    </xf>
    <xf numFmtId="0" fontId="3" fillId="4" borderId="1" xfId="0" applyFont="1" applyFill="1" applyBorder="1" applyAlignment="1">
      <alignment horizontal="left" vertical="top"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indent="1"/>
    </xf>
    <xf numFmtId="46" fontId="6" fillId="5" borderId="1" xfId="0" applyNumberFormat="1" applyFont="1" applyFill="1" applyBorder="1" applyAlignment="1">
      <alignment horizontal="center" vertical="top" wrapText="1"/>
    </xf>
    <xf numFmtId="0" fontId="6" fillId="0" borderId="1" xfId="0" applyFont="1" applyBorder="1" applyAlignment="1">
      <alignment horizontal="left" vertical="center" wrapText="1"/>
    </xf>
    <xf numFmtId="0" fontId="5" fillId="4" borderId="1" xfId="0" applyFont="1" applyFill="1" applyBorder="1" applyAlignment="1">
      <alignment horizontal="center"/>
    </xf>
    <xf numFmtId="9" fontId="3" fillId="0" borderId="20" xfId="1" applyFont="1" applyFill="1" applyBorder="1" applyAlignment="1">
      <alignment horizontal="center" vertical="top" wrapText="1"/>
    </xf>
    <xf numFmtId="166" fontId="5" fillId="0" borderId="1" xfId="0" applyNumberFormat="1" applyFont="1" applyBorder="1"/>
    <xf numFmtId="0" fontId="3" fillId="0" borderId="1" xfId="0" applyFont="1" applyFill="1" applyBorder="1" applyAlignment="1">
      <alignment horizontal="center" vertical="center" wrapText="1"/>
    </xf>
    <xf numFmtId="166" fontId="5" fillId="0" borderId="1" xfId="0" applyNumberFormat="1" applyFont="1" applyBorder="1" applyAlignment="1">
      <alignment horizontal="center" vertical="center"/>
    </xf>
    <xf numFmtId="0" fontId="1" fillId="0" borderId="19" xfId="0" applyFont="1" applyFill="1" applyBorder="1" applyAlignment="1">
      <alignment horizontal="left" vertical="top" wrapText="1"/>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6" fillId="0" borderId="1" xfId="0" applyFont="1" applyBorder="1" applyAlignment="1">
      <alignment horizontal="center" vertical="top" wrapText="1"/>
    </xf>
    <xf numFmtId="0" fontId="9" fillId="0" borderId="13" xfId="0" applyFont="1" applyBorder="1" applyAlignment="1">
      <alignment horizontal="left" wrapText="1"/>
    </xf>
    <xf numFmtId="0" fontId="6" fillId="0" borderId="1" xfId="0" applyFont="1" applyBorder="1" applyAlignment="1">
      <alignment horizontal="left" wrapText="1" indent="2"/>
    </xf>
    <xf numFmtId="10" fontId="6" fillId="5" borderId="1" xfId="0" applyNumberFormat="1" applyFont="1" applyFill="1" applyBorder="1" applyAlignment="1">
      <alignment horizontal="center" vertical="top" wrapText="1"/>
    </xf>
    <xf numFmtId="0" fontId="1" fillId="0" borderId="20" xfId="0" applyFont="1" applyFill="1" applyBorder="1" applyAlignment="1">
      <alignment horizontal="center" wrapText="1"/>
    </xf>
    <xf numFmtId="0" fontId="3" fillId="0" borderId="1" xfId="0" applyFont="1" applyFill="1" applyBorder="1" applyAlignment="1">
      <alignment horizontal="left" wrapText="1"/>
    </xf>
    <xf numFmtId="0" fontId="5" fillId="0" borderId="1" xfId="0" applyFont="1" applyBorder="1" applyAlignment="1">
      <alignment wrapText="1"/>
    </xf>
    <xf numFmtId="0" fontId="6" fillId="0" borderId="1" xfId="0" applyFont="1" applyBorder="1" applyAlignment="1"/>
    <xf numFmtId="0" fontId="6" fillId="0" borderId="0" xfId="0" applyFont="1" applyAlignment="1">
      <alignment wrapText="1"/>
    </xf>
    <xf numFmtId="0" fontId="6" fillId="0" borderId="1" xfId="0" applyFont="1" applyBorder="1" applyAlignment="1">
      <alignment horizontal="center" wrapText="1"/>
    </xf>
    <xf numFmtId="0" fontId="1" fillId="0" borderId="1" xfId="0" applyFont="1" applyBorder="1" applyAlignment="1">
      <alignment horizontal="center" vertical="top" wrapText="1"/>
    </xf>
    <xf numFmtId="0" fontId="8" fillId="0" borderId="1" xfId="0" applyFont="1" applyFill="1" applyBorder="1" applyAlignment="1">
      <alignment horizontal="right" vertical="top" wrapText="1"/>
    </xf>
    <xf numFmtId="0" fontId="8" fillId="0" borderId="1" xfId="0" applyFont="1" applyFill="1" applyBorder="1" applyAlignment="1">
      <alignment horizontal="center" vertical="top" wrapText="1"/>
    </xf>
    <xf numFmtId="0" fontId="6" fillId="0" borderId="4" xfId="0" quotePrefix="1" applyFont="1" applyFill="1" applyBorder="1" applyAlignment="1">
      <alignment horizontal="left" vertical="top" wrapText="1"/>
    </xf>
    <xf numFmtId="0" fontId="1" fillId="0" borderId="1" xfId="0" applyFont="1" applyBorder="1" applyAlignment="1">
      <alignment horizontal="left" vertical="center" wrapText="1" indent="2"/>
    </xf>
    <xf numFmtId="0" fontId="1" fillId="0" borderId="1" xfId="0" applyFont="1" applyBorder="1" applyAlignment="1">
      <alignment horizontal="left" vertical="center" wrapText="1" indent="3"/>
    </xf>
    <xf numFmtId="0" fontId="1" fillId="0" borderId="1" xfId="0" applyFont="1" applyBorder="1" applyAlignment="1">
      <alignment horizontal="left" vertical="top" wrapText="1" indent="2"/>
    </xf>
    <xf numFmtId="0" fontId="1" fillId="0" borderId="3" xfId="0" quotePrefix="1" applyFont="1" applyBorder="1" applyAlignment="1">
      <alignment vertical="top" wrapText="1"/>
    </xf>
    <xf numFmtId="164" fontId="8" fillId="3" borderId="5"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0" fontId="6" fillId="0" borderId="8" xfId="0" applyFont="1" applyBorder="1" applyAlignment="1">
      <alignment horizontal="left" vertical="top" wrapText="1"/>
    </xf>
    <xf numFmtId="0" fontId="6" fillId="0" borderId="9" xfId="0" applyFont="1" applyBorder="1" applyAlignment="1">
      <alignment horizontal="left" vertical="top"/>
    </xf>
    <xf numFmtId="164" fontId="6" fillId="2" borderId="5" xfId="1" applyNumberFormat="1" applyFont="1" applyFill="1" applyBorder="1" applyAlignment="1">
      <alignment horizontal="center" vertical="center" wrapText="1"/>
    </xf>
    <xf numFmtId="164" fontId="6" fillId="2" borderId="22" xfId="1" applyNumberFormat="1" applyFont="1" applyFill="1" applyBorder="1" applyAlignment="1">
      <alignment horizontal="center" vertical="center" wrapText="1"/>
    </xf>
    <xf numFmtId="164" fontId="6" fillId="2" borderId="6" xfId="1" applyNumberFormat="1" applyFont="1" applyFill="1" applyBorder="1" applyAlignment="1">
      <alignment horizontal="center" vertical="center" wrapText="1"/>
    </xf>
    <xf numFmtId="0" fontId="6" fillId="0" borderId="6" xfId="0" applyFont="1" applyBorder="1" applyAlignment="1">
      <alignment horizontal="center" vertical="center" wrapText="1"/>
    </xf>
    <xf numFmtId="164" fontId="6" fillId="2" borderId="10" xfId="0" applyNumberFormat="1" applyFont="1" applyFill="1" applyBorder="1" applyAlignment="1">
      <alignment horizontal="center" vertical="center" wrapText="1"/>
    </xf>
    <xf numFmtId="164" fontId="6" fillId="2" borderId="14" xfId="0" applyNumberFormat="1" applyFont="1" applyFill="1" applyBorder="1" applyAlignment="1">
      <alignment horizontal="center" vertical="center" wrapText="1"/>
    </xf>
    <xf numFmtId="164" fontId="6" fillId="2" borderId="15" xfId="0" applyNumberFormat="1"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166" fontId="3" fillId="5" borderId="1" xfId="0" applyNumberFormat="1" applyFont="1" applyFill="1" applyBorder="1" applyAlignment="1">
      <alignment horizontal="center" vertical="center" wrapText="1"/>
    </xf>
    <xf numFmtId="2" fontId="6" fillId="4" borderId="3" xfId="0" applyNumberFormat="1" applyFont="1" applyFill="1" applyBorder="1" applyAlignment="1">
      <alignment horizontal="center" vertical="center" wrapText="1"/>
    </xf>
    <xf numFmtId="2" fontId="6" fillId="4" borderId="13" xfId="0" applyNumberFormat="1" applyFont="1" applyFill="1" applyBorder="1" applyAlignment="1">
      <alignment horizontal="center" vertical="center" wrapText="1"/>
    </xf>
    <xf numFmtId="2" fontId="6" fillId="4" borderId="12" xfId="0" applyNumberFormat="1" applyFont="1" applyFill="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2" fontId="6" fillId="4" borderId="18" xfId="0" applyNumberFormat="1" applyFont="1" applyFill="1" applyBorder="1" applyAlignment="1">
      <alignment horizontal="center" vertical="center" wrapText="1"/>
    </xf>
    <xf numFmtId="2" fontId="6" fillId="4" borderId="19" xfId="0" applyNumberFormat="1" applyFont="1" applyFill="1" applyBorder="1" applyAlignment="1">
      <alignment horizontal="center" vertical="center" wrapText="1"/>
    </xf>
    <xf numFmtId="166" fontId="6" fillId="6" borderId="1" xfId="0" applyNumberFormat="1" applyFont="1" applyFill="1" applyBorder="1" applyAlignment="1">
      <alignment horizontal="center" vertical="center" wrapText="1"/>
    </xf>
    <xf numFmtId="2" fontId="6" fillId="4" borderId="3" xfId="1" applyNumberFormat="1" applyFont="1" applyFill="1" applyBorder="1" applyAlignment="1">
      <alignment horizontal="center" vertical="center"/>
    </xf>
    <xf numFmtId="2" fontId="6" fillId="4" borderId="13" xfId="1" applyNumberFormat="1" applyFont="1" applyFill="1" applyBorder="1" applyAlignment="1">
      <alignment horizontal="center" vertical="center"/>
    </xf>
    <xf numFmtId="2" fontId="6" fillId="4" borderId="19" xfId="1" applyNumberFormat="1" applyFont="1" applyFill="1" applyBorder="1" applyAlignment="1">
      <alignment horizontal="center" vertical="center"/>
    </xf>
    <xf numFmtId="0" fontId="6" fillId="0" borderId="22" xfId="0" applyFont="1" applyBorder="1" applyAlignment="1">
      <alignment horizontal="center" vertical="center" wrapText="1"/>
    </xf>
    <xf numFmtId="0" fontId="12" fillId="0" borderId="1" xfId="0" applyFont="1" applyBorder="1" applyAlignment="1">
      <alignment horizontal="center"/>
    </xf>
    <xf numFmtId="3" fontId="6" fillId="5" borderId="20" xfId="0" applyNumberFormat="1" applyFont="1" applyFill="1" applyBorder="1" applyAlignment="1">
      <alignment horizontal="center" vertical="top" wrapText="1"/>
    </xf>
    <xf numFmtId="3" fontId="6" fillId="5" borderId="21" xfId="0" applyNumberFormat="1" applyFont="1" applyFill="1" applyBorder="1" applyAlignment="1">
      <alignment horizontal="center" vertical="top" wrapText="1"/>
    </xf>
    <xf numFmtId="0" fontId="12" fillId="0" borderId="1" xfId="0" applyFont="1" applyBorder="1" applyAlignment="1">
      <alignment horizontal="center" vertical="top" wrapText="1"/>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6174105</xdr:colOff>
      <xdr:row>68</xdr:row>
      <xdr:rowOff>1346835</xdr:rowOff>
    </xdr:from>
    <xdr:ext cx="3031278" cy="375771"/>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012555" y="26321385"/>
              <a:ext cx="3031278" cy="37577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𝑃𝑟𝑒𝑖𝑠𝑝𝑢𝑛𝑘𝑡𝑒</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m:t>
                    </m:r>
                    <m:f>
                      <m:fPr>
                        <m:ctrlP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ctrlPr>
                      </m:fPr>
                      <m:num>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𝑔</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ü</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𝑛𝑠𝑡𝑖𝑔𝑠𝑡𝑒𝑟</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 </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𝑊𝑒𝑟𝑡</m:t>
                        </m:r>
                      </m:num>
                      <m:den>
                        <m:r>
                          <a:rPr kumimoji="0" lang="de-DE" sz="1100" b="0" i="1" u="none" strike="noStrike" kern="0" cap="none" spc="0" normalizeH="0" baseline="0" noProof="0">
                            <a:ln>
                              <a:noFill/>
                            </a:ln>
                            <a:solidFill>
                              <a:srgbClr val="C00000"/>
                            </a:solidFill>
                            <a:effectLst/>
                            <a:uLnTx/>
                            <a:uFillTx/>
                            <a:latin typeface="Cambria Math"/>
                            <a:ea typeface="+mn-ea"/>
                            <a:cs typeface="+mn-cs"/>
                          </a:rPr>
                          <m:t>𝐴𝑛𝑔𝑒𝑏𝑜𝑡𝑠𝑤𝑒𝑟𝑡</m:t>
                        </m:r>
                      </m:den>
                    </m:f>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𝑚𝑎𝑥</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 </m:t>
                    </m:r>
                    <m:r>
                      <a:rPr kumimoji="0" lang="de-DE" sz="1100" b="0" i="1" u="none" strike="noStrike" kern="0" cap="none" spc="0" normalizeH="0" baseline="0" noProof="0">
                        <a:ln>
                          <a:noFill/>
                        </a:ln>
                        <a:solidFill>
                          <a:srgbClr val="C00000"/>
                        </a:solidFill>
                        <a:effectLst/>
                        <a:uLnTx/>
                        <a:uFillTx/>
                        <a:latin typeface="Cambria Math" panose="02040503050406030204" pitchFamily="18" charset="0"/>
                        <a:ea typeface="+mn-ea"/>
                        <a:cs typeface="+mn-cs"/>
                      </a:rPr>
                      <m:t>𝑃𝑢𝑛𝑘𝑡𝑒</m:t>
                    </m:r>
                  </m:oMath>
                </m:oMathPara>
              </a14:m>
              <a:endParaRPr kumimoji="0" lang="de-DE" sz="1100" b="0" i="0" u="none" strike="noStrike" kern="0" cap="none" spc="0" normalizeH="0" baseline="0" noProof="0">
                <a:ln>
                  <a:noFill/>
                </a:ln>
                <a:solidFill>
                  <a:srgbClr val="C00000"/>
                </a:solidFill>
                <a:effectLst/>
                <a:uLnTx/>
                <a:uFillTx/>
                <a:latin typeface="Calibri" panose="020F0502020204030204"/>
                <a:ea typeface="+mn-ea"/>
                <a:cs typeface="+mn-cs"/>
              </a:endParaRPr>
            </a:p>
          </xdr:txBody>
        </xdr:sp>
      </mc:Choice>
      <mc:Fallback xmlns="">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012555" y="26321385"/>
              <a:ext cx="3031278" cy="37577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100" b="0" i="0" u="none" strike="noStrike" kern="0" cap="none" spc="0" normalizeH="0" baseline="0" noProof="0">
                  <a:ln>
                    <a:noFill/>
                  </a:ln>
                  <a:solidFill>
                    <a:srgbClr val="C00000"/>
                  </a:solidFill>
                  <a:effectLst/>
                  <a:uLnTx/>
                  <a:uFillTx/>
                  <a:latin typeface="Cambria Math" panose="02040503050406030204" pitchFamily="18" charset="0"/>
                  <a:ea typeface="+mn-ea"/>
                  <a:cs typeface="+mn-cs"/>
                </a:rPr>
                <a:t>𝑃𝑟𝑒𝑖𝑠𝑝𝑢𝑛𝑘𝑡𝑒=(𝑔ü𝑛𝑠𝑡𝑖𝑔𝑠𝑡𝑒𝑟 𝑊𝑒𝑟𝑡)/</a:t>
              </a:r>
              <a:r>
                <a:rPr kumimoji="0" lang="de-DE" sz="1100" b="0" i="0" u="none" strike="noStrike" kern="0" cap="none" spc="0" normalizeH="0" baseline="0" noProof="0">
                  <a:ln>
                    <a:noFill/>
                  </a:ln>
                  <a:solidFill>
                    <a:srgbClr val="C00000"/>
                  </a:solidFill>
                  <a:effectLst/>
                  <a:uLnTx/>
                  <a:uFillTx/>
                  <a:latin typeface="Cambria Math"/>
                  <a:ea typeface="+mn-ea"/>
                  <a:cs typeface="+mn-cs"/>
                </a:rPr>
                <a:t>𝐴𝑛𝑔𝑒𝑏𝑜𝑡𝑠𝑤𝑒𝑟𝑡</a:t>
              </a:r>
              <a:r>
                <a:rPr kumimoji="0" lang="de-DE" sz="1100" b="0" i="0" u="none" strike="noStrike" kern="0" cap="none" spc="0" normalizeH="0" baseline="0" noProof="0">
                  <a:ln>
                    <a:noFill/>
                  </a:ln>
                  <a:solidFill>
                    <a:srgbClr val="C00000"/>
                  </a:solidFill>
                  <a:effectLst/>
                  <a:uLnTx/>
                  <a:uFillTx/>
                  <a:latin typeface="Cambria Math" panose="02040503050406030204" pitchFamily="18" charset="0"/>
                  <a:ea typeface="+mn-ea"/>
                  <a:cs typeface="+mn-cs"/>
                </a:rPr>
                <a:t>∗𝑚𝑎𝑥. 𝑃𝑢𝑛𝑘𝑡𝑒</a:t>
              </a:r>
              <a:endParaRPr kumimoji="0" lang="de-DE" sz="1100" b="0" i="0" u="none" strike="noStrike" kern="0" cap="none" spc="0" normalizeH="0" baseline="0" noProof="0">
                <a:ln>
                  <a:noFill/>
                </a:ln>
                <a:solidFill>
                  <a:srgbClr val="C00000"/>
                </a:solidFill>
                <a:effectLst/>
                <a:uLnTx/>
                <a:uFillTx/>
                <a:latin typeface="Calibri" panose="020F0502020204030204"/>
                <a:ea typeface="+mn-ea"/>
                <a:cs typeface="+mn-cs"/>
              </a:endParaRPr>
            </a:p>
          </xdr:txBody>
        </xdr:sp>
      </mc:Fallback>
    </mc:AlternateContent>
    <xdr:clientData/>
  </xdr:oneCellAnchor>
  <xdr:oneCellAnchor>
    <xdr:from>
      <xdr:col>2</xdr:col>
      <xdr:colOff>523876</xdr:colOff>
      <xdr:row>16</xdr:row>
      <xdr:rowOff>38100</xdr:rowOff>
    </xdr:from>
    <xdr:ext cx="5048250" cy="436783"/>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BCCB6A0E-D915-4368-AF1D-E82DF96C6DBC}"/>
                </a:ext>
              </a:extLst>
            </xdr:cNvPr>
            <xdr:cNvSpPr txBox="1"/>
          </xdr:nvSpPr>
          <xdr:spPr>
            <a:xfrm>
              <a:off x="2819401" y="14239875"/>
              <a:ext cx="5048250"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1100" b="0" i="1">
                        <a:solidFill>
                          <a:srgbClr val="C00000"/>
                        </a:solidFill>
                        <a:latin typeface="Cambria Math" panose="02040503050406030204" pitchFamily="18" charset="0"/>
                      </a:rPr>
                      <m:t>𝐷𝑢𝑟𝑐h𝑠𝑎𝑡𝑧𝑃𝑢𝑛𝑘𝑡𝑒</m:t>
                    </m:r>
                    <m:r>
                      <a:rPr lang="de-DE" sz="1100" i="1">
                        <a:solidFill>
                          <a:srgbClr val="C00000"/>
                        </a:solidFill>
                        <a:latin typeface="Cambria Math" panose="02040503050406030204" pitchFamily="18" charset="0"/>
                      </a:rPr>
                      <m:t>=</m:t>
                    </m:r>
                    <m:f>
                      <m:fPr>
                        <m:ctrlPr>
                          <a:rPr lang="de-DE" sz="1100" i="1">
                            <a:solidFill>
                              <a:srgbClr val="C00000"/>
                            </a:solidFill>
                            <a:latin typeface="Cambria Math" panose="02040503050406030204" pitchFamily="18" charset="0"/>
                          </a:rPr>
                        </m:ctrlPr>
                      </m:fPr>
                      <m:num>
                        <m:r>
                          <a:rPr lang="de-DE" sz="1100" b="0" i="1">
                            <a:solidFill>
                              <a:srgbClr val="C00000"/>
                            </a:solidFill>
                            <a:latin typeface="Cambria Math" panose="02040503050406030204" pitchFamily="18" charset="0"/>
                          </a:rPr>
                          <m:t>𝐷</m:t>
                        </m:r>
                        <m:r>
                          <a:rPr lang="de-DE" sz="1100" b="0" i="1">
                            <a:solidFill>
                              <a:srgbClr val="C00000"/>
                            </a:solidFill>
                            <a:effectLst/>
                            <a:latin typeface="Cambria Math" panose="02040503050406030204" pitchFamily="18" charset="0"/>
                            <a:ea typeface="+mn-ea"/>
                            <a:cs typeface="+mn-cs"/>
                          </a:rPr>
                          <m:t>𝑢𝑟𝑐h𝑠𝑎𝑡𝑧</m:t>
                        </m:r>
                        <m:r>
                          <a:rPr lang="de-DE" sz="1100" b="0" i="1">
                            <a:solidFill>
                              <a:srgbClr val="C00000"/>
                            </a:solidFill>
                            <a:effectLst/>
                            <a:latin typeface="Cambria Math" panose="02040503050406030204" pitchFamily="18" charset="0"/>
                            <a:ea typeface="+mn-ea"/>
                            <a:cs typeface="+mn-cs"/>
                          </a:rPr>
                          <m:t> (</m:t>
                        </m:r>
                        <m:r>
                          <a:rPr lang="de-DE" sz="1100" b="0" i="1">
                            <a:solidFill>
                              <a:srgbClr val="C00000"/>
                            </a:solidFill>
                            <a:effectLst/>
                            <a:latin typeface="Cambria Math" panose="02040503050406030204" pitchFamily="18" charset="0"/>
                            <a:ea typeface="+mn-ea"/>
                            <a:cs typeface="+mn-cs"/>
                          </a:rPr>
                          <m:t>𝑃𝑒𝑟𝑠𝑜𝑛𝑒𝑛</m:t>
                        </m:r>
                        <m:r>
                          <a:rPr lang="de-DE" sz="1100" b="0" i="1">
                            <a:solidFill>
                              <a:srgbClr val="C00000"/>
                            </a:solidFill>
                            <a:effectLst/>
                            <a:latin typeface="Cambria Math" panose="02040503050406030204" pitchFamily="18" charset="0"/>
                            <a:ea typeface="+mn-ea"/>
                            <a:cs typeface="+mn-cs"/>
                          </a:rPr>
                          <m:t> </m:t>
                        </m:r>
                        <m:r>
                          <a:rPr lang="de-DE" sz="1100" b="0" i="1">
                            <a:solidFill>
                              <a:srgbClr val="C00000"/>
                            </a:solidFill>
                            <a:effectLst/>
                            <a:latin typeface="Cambria Math" panose="02040503050406030204" pitchFamily="18" charset="0"/>
                            <a:ea typeface="+mn-ea"/>
                            <a:cs typeface="+mn-cs"/>
                          </a:rPr>
                          <m:t>𝑝𝑟𝑜</m:t>
                        </m:r>
                        <m:r>
                          <a:rPr lang="de-DE" sz="1100" b="0" i="1">
                            <a:solidFill>
                              <a:srgbClr val="C00000"/>
                            </a:solidFill>
                            <a:effectLst/>
                            <a:latin typeface="Cambria Math" panose="02040503050406030204" pitchFamily="18" charset="0"/>
                            <a:ea typeface="+mn-ea"/>
                            <a:cs typeface="+mn-cs"/>
                          </a:rPr>
                          <m:t> </m:t>
                        </m:r>
                        <m:r>
                          <a:rPr lang="de-DE" sz="1100" b="0" i="1">
                            <a:solidFill>
                              <a:srgbClr val="C00000"/>
                            </a:solidFill>
                            <a:effectLst/>
                            <a:latin typeface="Cambria Math" panose="02040503050406030204" pitchFamily="18" charset="0"/>
                            <a:ea typeface="+mn-ea"/>
                            <a:cs typeface="+mn-cs"/>
                          </a:rPr>
                          <m:t>𝑆𝑡𝑢𝑛𝑑𝑒</m:t>
                        </m:r>
                        <m:r>
                          <a:rPr lang="de-DE" sz="1100" b="0" i="1">
                            <a:solidFill>
                              <a:srgbClr val="C00000"/>
                            </a:solidFill>
                            <a:effectLst/>
                            <a:latin typeface="Cambria Math" panose="02040503050406030204" pitchFamily="18" charset="0"/>
                            <a:ea typeface="+mn-ea"/>
                            <a:cs typeface="+mn-cs"/>
                          </a:rPr>
                          <m:t>)</m:t>
                        </m:r>
                      </m:num>
                      <m:den>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𝐷𝑢𝑟𝑐h𝑠𝑎𝑡𝑧</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𝑃𝑒𝑟𝑠𝑜𝑛𝑒𝑛</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𝑝𝑟𝑜</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𝑆𝑡𝑢𝑛𝑑𝑒</m:t>
                        </m:r>
                        <m:r>
                          <a:rPr lang="de-DE" sz="1100" b="0" i="1">
                            <a:solidFill>
                              <a:srgbClr val="C00000"/>
                            </a:solidFill>
                            <a:latin typeface="Cambria Math" panose="02040503050406030204" pitchFamily="18" charset="0"/>
                          </a:rPr>
                          <m:t>)</m:t>
                        </m:r>
                      </m:den>
                    </m:f>
                    <m:r>
                      <a:rPr lang="de-DE" sz="1100" b="0" i="1">
                        <a:solidFill>
                          <a:srgbClr val="C00000"/>
                        </a:solidFill>
                        <a:latin typeface="Cambria Math" panose="02040503050406030204" pitchFamily="18" charset="0"/>
                      </a:rPr>
                      <m:t>∗</m:t>
                    </m:r>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𝑃𝑢𝑛𝑘𝑡𝑒</m:t>
                    </m:r>
                  </m:oMath>
                </m:oMathPara>
              </a14:m>
              <a:endParaRPr lang="de-DE" sz="1100">
                <a:solidFill>
                  <a:srgbClr val="C00000"/>
                </a:solidFill>
                <a:latin typeface="Cambria Math" panose="02040503050406030204" pitchFamily="18" charset="0"/>
                <a:ea typeface="Cambria Math" panose="02040503050406030204" pitchFamily="18" charset="0"/>
              </a:endParaRPr>
            </a:p>
          </xdr:txBody>
        </xdr:sp>
      </mc:Choice>
      <mc:Fallback xmlns="">
        <xdr:sp macro="" textlink="">
          <xdr:nvSpPr>
            <xdr:cNvPr id="4" name="Textfeld 3">
              <a:extLst>
                <a:ext uri="{FF2B5EF4-FFF2-40B4-BE49-F238E27FC236}">
                  <a16:creationId xmlns:a16="http://schemas.microsoft.com/office/drawing/2014/main" id="{BCCB6A0E-D915-4368-AF1D-E82DF96C6DBC}"/>
                </a:ext>
              </a:extLst>
            </xdr:cNvPr>
            <xdr:cNvSpPr txBox="1"/>
          </xdr:nvSpPr>
          <xdr:spPr>
            <a:xfrm>
              <a:off x="2819401" y="14239875"/>
              <a:ext cx="5048250"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100" b="0" i="0">
                  <a:solidFill>
                    <a:srgbClr val="C00000"/>
                  </a:solidFill>
                  <a:latin typeface="Cambria Math" panose="02040503050406030204" pitchFamily="18" charset="0"/>
                </a:rPr>
                <a:t>𝐷𝑢𝑟𝑐ℎ𝑠𝑎𝑡𝑧𝑃𝑢𝑛𝑘𝑡𝑒</a:t>
              </a:r>
              <a:r>
                <a:rPr lang="de-DE" sz="1100" i="0">
                  <a:solidFill>
                    <a:srgbClr val="C00000"/>
                  </a:solidFill>
                  <a:latin typeface="Cambria Math" panose="02040503050406030204" pitchFamily="18" charset="0"/>
                </a:rPr>
                <a:t>=(</a:t>
              </a:r>
              <a:r>
                <a:rPr lang="de-DE" sz="1100" b="0" i="0">
                  <a:solidFill>
                    <a:srgbClr val="C00000"/>
                  </a:solidFill>
                  <a:latin typeface="Cambria Math" panose="02040503050406030204" pitchFamily="18" charset="0"/>
                </a:rPr>
                <a:t>𝐷</a:t>
              </a:r>
              <a:r>
                <a:rPr lang="de-DE" sz="1100" b="0" i="0">
                  <a:solidFill>
                    <a:srgbClr val="C00000"/>
                  </a:solidFill>
                  <a:effectLst/>
                  <a:latin typeface="Cambria Math" panose="02040503050406030204" pitchFamily="18" charset="0"/>
                  <a:ea typeface="+mn-ea"/>
                  <a:cs typeface="+mn-cs"/>
                </a:rPr>
                <a:t>𝑢𝑟𝑐ℎ𝑠𝑎𝑡𝑧 (𝑃𝑒𝑟𝑠𝑜𝑛𝑒𝑛 𝑝𝑟𝑜 𝑆𝑡𝑢𝑛𝑑𝑒))/(</a:t>
              </a:r>
              <a:r>
                <a:rPr lang="de-DE" sz="1100" b="0" i="0">
                  <a:solidFill>
                    <a:srgbClr val="C00000"/>
                  </a:solidFill>
                  <a:latin typeface="Cambria Math" panose="02040503050406030204" pitchFamily="18" charset="0"/>
                </a:rPr>
                <a:t>𝑚𝑎𝑥. 𝐷𝑢𝑟𝑐ℎ𝑠𝑎𝑡𝑧 (𝑃𝑒𝑟𝑠𝑜𝑛𝑒𝑛 𝑝𝑟𝑜 𝑆𝑡𝑢𝑛𝑑𝑒))∗𝑚𝑎𝑥. 𝑃𝑢𝑛𝑘𝑡𝑒</a:t>
              </a:r>
              <a:endParaRPr lang="de-DE" sz="1100">
                <a:solidFill>
                  <a:srgbClr val="C00000"/>
                </a:solidFill>
                <a:latin typeface="Cambria Math" panose="02040503050406030204" pitchFamily="18" charset="0"/>
                <a:ea typeface="Cambria Math" panose="02040503050406030204" pitchFamily="18" charset="0"/>
              </a:endParaRPr>
            </a:p>
          </xdr:txBody>
        </xdr:sp>
      </mc:Fallback>
    </mc:AlternateContent>
    <xdr:clientData/>
  </xdr:oneCellAnchor>
  <xdr:oneCellAnchor>
    <xdr:from>
      <xdr:col>3</xdr:col>
      <xdr:colOff>104774</xdr:colOff>
      <xdr:row>17</xdr:row>
      <xdr:rowOff>628650</xdr:rowOff>
    </xdr:from>
    <xdr:ext cx="4038601" cy="436783"/>
    <mc:AlternateContent xmlns:mc="http://schemas.openxmlformats.org/markup-compatibility/2006" xmlns:a14="http://schemas.microsoft.com/office/drawing/2010/main">
      <mc:Choice Requires="a14">
        <xdr:sp macro="" textlink="">
          <xdr:nvSpPr>
            <xdr:cNvPr id="5" name="Textfeld 4">
              <a:extLst>
                <a:ext uri="{FF2B5EF4-FFF2-40B4-BE49-F238E27FC236}">
                  <a16:creationId xmlns:a16="http://schemas.microsoft.com/office/drawing/2014/main" id="{C16FA054-CEAA-49C1-9414-7CA6DA17EACF}"/>
                </a:ext>
              </a:extLst>
            </xdr:cNvPr>
            <xdr:cNvSpPr txBox="1"/>
          </xdr:nvSpPr>
          <xdr:spPr>
            <a:xfrm>
              <a:off x="2076449" y="15459075"/>
              <a:ext cx="4038601"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1100" b="0" i="1">
                        <a:solidFill>
                          <a:srgbClr val="C00000"/>
                        </a:solidFill>
                        <a:latin typeface="Cambria Math" panose="02040503050406030204" pitchFamily="18" charset="0"/>
                      </a:rPr>
                      <m:t>𝐹𝑢𝑛𝑘𝑡𝑖𝑜𝑛𝑎𝑙𝑖𝑡</m:t>
                    </m:r>
                    <m:r>
                      <a:rPr lang="de-DE" sz="1100" b="0" i="1">
                        <a:solidFill>
                          <a:srgbClr val="C00000"/>
                        </a:solidFill>
                        <a:latin typeface="Cambria Math" panose="02040503050406030204" pitchFamily="18" charset="0"/>
                      </a:rPr>
                      <m:t>ä</m:t>
                    </m:r>
                    <m:r>
                      <a:rPr lang="de-DE" sz="1100" b="0" i="1">
                        <a:solidFill>
                          <a:srgbClr val="C00000"/>
                        </a:solidFill>
                        <a:latin typeface="Cambria Math" panose="02040503050406030204" pitchFamily="18" charset="0"/>
                      </a:rPr>
                      <m:t>𝑡𝑠𝑃𝑢𝑛𝑘𝑡𝑒</m:t>
                    </m:r>
                    <m:r>
                      <a:rPr lang="de-DE" sz="1100" i="1">
                        <a:solidFill>
                          <a:srgbClr val="C00000"/>
                        </a:solidFill>
                        <a:latin typeface="Cambria Math" panose="02040503050406030204" pitchFamily="18" charset="0"/>
                      </a:rPr>
                      <m:t>=</m:t>
                    </m:r>
                    <m:f>
                      <m:fPr>
                        <m:ctrlPr>
                          <a:rPr lang="de-DE" sz="1100" i="1">
                            <a:solidFill>
                              <a:srgbClr val="C00000"/>
                            </a:solidFill>
                            <a:latin typeface="Cambria Math" panose="02040503050406030204" pitchFamily="18" charset="0"/>
                          </a:rPr>
                        </m:ctrlPr>
                      </m:fPr>
                      <m:num>
                        <m:r>
                          <a:rPr lang="de-DE" sz="1100" b="0" i="1">
                            <a:solidFill>
                              <a:srgbClr val="C00000"/>
                            </a:solidFill>
                            <a:latin typeface="Cambria Math" panose="02040503050406030204" pitchFamily="18" charset="0"/>
                          </a:rPr>
                          <m:t>𝐹𝑙</m:t>
                        </m:r>
                        <m:r>
                          <a:rPr lang="de-DE" sz="1100" b="0" i="1">
                            <a:solidFill>
                              <a:srgbClr val="C00000"/>
                            </a:solidFill>
                            <a:latin typeface="Cambria Math" panose="02040503050406030204" pitchFamily="18" charset="0"/>
                          </a:rPr>
                          <m:t>ä</m:t>
                        </m:r>
                        <m:r>
                          <a:rPr lang="de-DE" sz="1100" b="0" i="1">
                            <a:solidFill>
                              <a:srgbClr val="C00000"/>
                            </a:solidFill>
                            <a:latin typeface="Cambria Math" panose="02040503050406030204" pitchFamily="18" charset="0"/>
                          </a:rPr>
                          <m:t>𝑐h𝑒𝑛𝑎𝑛𝑡𝑒𝑖𝑙</m:t>
                        </m:r>
                      </m:num>
                      <m:den>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𝐹𝑙</m:t>
                        </m:r>
                        <m:r>
                          <a:rPr lang="de-DE" sz="1100" b="0" i="1">
                            <a:solidFill>
                              <a:srgbClr val="C00000"/>
                            </a:solidFill>
                            <a:latin typeface="Cambria Math" panose="02040503050406030204" pitchFamily="18" charset="0"/>
                          </a:rPr>
                          <m:t>ä</m:t>
                        </m:r>
                        <m:r>
                          <a:rPr lang="de-DE" sz="1100" b="0" i="1">
                            <a:solidFill>
                              <a:srgbClr val="C00000"/>
                            </a:solidFill>
                            <a:latin typeface="Cambria Math" panose="02040503050406030204" pitchFamily="18" charset="0"/>
                          </a:rPr>
                          <m:t>𝑐h𝑒𝑛𝑎𝑛𝑡𝑒𝑖𝑙</m:t>
                        </m:r>
                      </m:den>
                    </m:f>
                    <m:r>
                      <a:rPr lang="de-DE" sz="1100" b="0" i="1">
                        <a:solidFill>
                          <a:srgbClr val="C00000"/>
                        </a:solidFill>
                        <a:latin typeface="Cambria Math" panose="02040503050406030204" pitchFamily="18" charset="0"/>
                      </a:rPr>
                      <m:t>∗</m:t>
                    </m:r>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𝑃𝑢𝑛𝑘𝑡𝑒</m:t>
                    </m:r>
                  </m:oMath>
                </m:oMathPara>
              </a14:m>
              <a:endParaRPr lang="de-DE" sz="1100">
                <a:solidFill>
                  <a:srgbClr val="C00000"/>
                </a:solidFill>
                <a:latin typeface="Cambria Math" panose="02040503050406030204" pitchFamily="18" charset="0"/>
                <a:ea typeface="Cambria Math" panose="02040503050406030204" pitchFamily="18" charset="0"/>
              </a:endParaRPr>
            </a:p>
          </xdr:txBody>
        </xdr:sp>
      </mc:Choice>
      <mc:Fallback xmlns="">
        <xdr:sp macro="" textlink="">
          <xdr:nvSpPr>
            <xdr:cNvPr id="5" name="Textfeld 4">
              <a:extLst>
                <a:ext uri="{FF2B5EF4-FFF2-40B4-BE49-F238E27FC236}">
                  <a16:creationId xmlns:a16="http://schemas.microsoft.com/office/drawing/2014/main" id="{C16FA054-CEAA-49C1-9414-7CA6DA17EACF}"/>
                </a:ext>
              </a:extLst>
            </xdr:cNvPr>
            <xdr:cNvSpPr txBox="1"/>
          </xdr:nvSpPr>
          <xdr:spPr>
            <a:xfrm>
              <a:off x="2076449" y="15459075"/>
              <a:ext cx="4038601"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100" b="0" i="0">
                  <a:solidFill>
                    <a:srgbClr val="C00000"/>
                  </a:solidFill>
                  <a:latin typeface="Cambria Math" panose="02040503050406030204" pitchFamily="18" charset="0"/>
                </a:rPr>
                <a:t>𝐹𝑢𝑛𝑘𝑡𝑖𝑜𝑛𝑎𝑙𝑖𝑡ä𝑡𝑠𝑃𝑢𝑛𝑘𝑡𝑒</a:t>
              </a:r>
              <a:r>
                <a:rPr lang="de-DE" sz="1100" i="0">
                  <a:solidFill>
                    <a:srgbClr val="C00000"/>
                  </a:solidFill>
                  <a:latin typeface="Cambria Math" panose="02040503050406030204" pitchFamily="18" charset="0"/>
                </a:rPr>
                <a:t>=</a:t>
              </a:r>
              <a:r>
                <a:rPr lang="de-DE" sz="1100" b="0" i="0">
                  <a:solidFill>
                    <a:srgbClr val="C00000"/>
                  </a:solidFill>
                  <a:latin typeface="Cambria Math" panose="02040503050406030204" pitchFamily="18" charset="0"/>
                </a:rPr>
                <a:t>𝐹𝑙ä𝑐ℎ𝑒𝑛𝑎𝑛𝑡𝑒𝑖𝑙/(𝑚𝑎𝑥.  𝐹𝑙ä𝑐ℎ𝑒𝑛𝑎𝑛𝑡𝑒𝑖𝑙)∗𝑚𝑎𝑥. 𝑃𝑢𝑛𝑘𝑡𝑒</a:t>
              </a:r>
              <a:endParaRPr lang="de-DE" sz="1100">
                <a:solidFill>
                  <a:srgbClr val="C00000"/>
                </a:solidFill>
                <a:latin typeface="Cambria Math" panose="02040503050406030204" pitchFamily="18" charset="0"/>
                <a:ea typeface="Cambria Math" panose="02040503050406030204" pitchFamily="18" charset="0"/>
              </a:endParaRPr>
            </a:p>
          </xdr:txBody>
        </xdr:sp>
      </mc:Fallback>
    </mc:AlternateContent>
    <xdr:clientData/>
  </xdr:oneCellAnchor>
  <xdr:oneCellAnchor>
    <xdr:from>
      <xdr:col>2</xdr:col>
      <xdr:colOff>371475</xdr:colOff>
      <xdr:row>23</xdr:row>
      <xdr:rowOff>809625</xdr:rowOff>
    </xdr:from>
    <xdr:ext cx="4543425" cy="436783"/>
    <mc:AlternateContent xmlns:mc="http://schemas.openxmlformats.org/markup-compatibility/2006" xmlns:a14="http://schemas.microsoft.com/office/drawing/2010/main">
      <mc:Choice Requires="a14">
        <xdr:sp macro="" textlink="">
          <xdr:nvSpPr>
            <xdr:cNvPr id="6" name="Textfeld 5">
              <a:extLst>
                <a:ext uri="{FF2B5EF4-FFF2-40B4-BE49-F238E27FC236}">
                  <a16:creationId xmlns:a16="http://schemas.microsoft.com/office/drawing/2014/main" id="{4330BC87-6E1D-435F-B1B9-30F4F2BDE030}"/>
                </a:ext>
              </a:extLst>
            </xdr:cNvPr>
            <xdr:cNvSpPr txBox="1"/>
          </xdr:nvSpPr>
          <xdr:spPr>
            <a:xfrm>
              <a:off x="2667000" y="11391900"/>
              <a:ext cx="4543425"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de-DE" sz="1100" b="0" i="1">
                        <a:solidFill>
                          <a:srgbClr val="C00000"/>
                        </a:solidFill>
                        <a:latin typeface="Cambria Math" panose="02040503050406030204" pitchFamily="18" charset="0"/>
                      </a:rPr>
                      <m:t>𝑉𝑒𝑟𝑠𝑖𝑐𝑘𝑒𝑟𝑢𝑛𝑔𝑠𝑝𝑢𝑛𝑘𝑡𝑒</m:t>
                    </m:r>
                    <m:r>
                      <a:rPr lang="de-DE" sz="1100" i="1">
                        <a:solidFill>
                          <a:srgbClr val="C00000"/>
                        </a:solidFill>
                        <a:latin typeface="Cambria Math" panose="02040503050406030204" pitchFamily="18" charset="0"/>
                      </a:rPr>
                      <m:t>=</m:t>
                    </m:r>
                    <m:f>
                      <m:fPr>
                        <m:ctrlPr>
                          <a:rPr lang="de-DE" sz="1100" i="1">
                            <a:solidFill>
                              <a:srgbClr val="C00000"/>
                            </a:solidFill>
                            <a:latin typeface="Cambria Math" panose="02040503050406030204" pitchFamily="18" charset="0"/>
                          </a:rPr>
                        </m:ctrlPr>
                      </m:fPr>
                      <m:num>
                        <m:r>
                          <a:rPr lang="de-DE" sz="1100" b="0" i="1">
                            <a:solidFill>
                              <a:srgbClr val="C00000"/>
                            </a:solidFill>
                            <a:latin typeface="Cambria Math" panose="02040503050406030204" pitchFamily="18" charset="0"/>
                          </a:rPr>
                          <m:t>𝑉𝑒𝑟𝑠𝑖𝑐𝑘𝑒𝑟𝑢𝑛𝑔𝑠𝑎𝑛𝑡𝑒𝑖𝑙</m:t>
                        </m:r>
                      </m:num>
                      <m:den>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𝑉𝑒𝑟𝑠𝑖𝑐𝑘𝑒𝑟𝑢𝑛𝑔𝑠𝑎𝑛𝑡𝑒𝑖𝑙</m:t>
                        </m:r>
                      </m:den>
                    </m:f>
                    <m:r>
                      <a:rPr lang="de-DE" sz="1100" b="0" i="1">
                        <a:solidFill>
                          <a:srgbClr val="C00000"/>
                        </a:solidFill>
                        <a:latin typeface="Cambria Math" panose="02040503050406030204" pitchFamily="18" charset="0"/>
                      </a:rPr>
                      <m:t>∗</m:t>
                    </m:r>
                    <m:r>
                      <a:rPr lang="de-DE" sz="1100" b="0" i="1">
                        <a:solidFill>
                          <a:srgbClr val="C00000"/>
                        </a:solidFill>
                        <a:latin typeface="Cambria Math" panose="02040503050406030204" pitchFamily="18" charset="0"/>
                      </a:rPr>
                      <m:t>𝑚𝑎𝑥</m:t>
                    </m:r>
                    <m:r>
                      <a:rPr lang="de-DE" sz="1100" b="0" i="1">
                        <a:solidFill>
                          <a:srgbClr val="C00000"/>
                        </a:solidFill>
                        <a:latin typeface="Cambria Math" panose="02040503050406030204" pitchFamily="18" charset="0"/>
                      </a:rPr>
                      <m:t>. </m:t>
                    </m:r>
                    <m:r>
                      <a:rPr lang="de-DE" sz="1100" b="0" i="1">
                        <a:solidFill>
                          <a:srgbClr val="C00000"/>
                        </a:solidFill>
                        <a:latin typeface="Cambria Math" panose="02040503050406030204" pitchFamily="18" charset="0"/>
                      </a:rPr>
                      <m:t>𝑃𝑢𝑛𝑘𝑡𝑒</m:t>
                    </m:r>
                  </m:oMath>
                </m:oMathPara>
              </a14:m>
              <a:endParaRPr lang="de-DE" sz="1100">
                <a:solidFill>
                  <a:srgbClr val="C00000"/>
                </a:solidFill>
                <a:latin typeface="Cambria Math" panose="02040503050406030204" pitchFamily="18" charset="0"/>
                <a:ea typeface="Cambria Math" panose="02040503050406030204" pitchFamily="18" charset="0"/>
              </a:endParaRPr>
            </a:p>
          </xdr:txBody>
        </xdr:sp>
      </mc:Choice>
      <mc:Fallback xmlns="">
        <xdr:sp macro="" textlink="">
          <xdr:nvSpPr>
            <xdr:cNvPr id="6" name="Textfeld 5">
              <a:extLst>
                <a:ext uri="{FF2B5EF4-FFF2-40B4-BE49-F238E27FC236}">
                  <a16:creationId xmlns:a16="http://schemas.microsoft.com/office/drawing/2014/main" id="{4330BC87-6E1D-435F-B1B9-30F4F2BDE030}"/>
                </a:ext>
              </a:extLst>
            </xdr:cNvPr>
            <xdr:cNvSpPr txBox="1"/>
          </xdr:nvSpPr>
          <xdr:spPr>
            <a:xfrm>
              <a:off x="2667000" y="11391900"/>
              <a:ext cx="4543425" cy="436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de-DE" sz="1100" b="0" i="0">
                  <a:solidFill>
                    <a:srgbClr val="C00000"/>
                  </a:solidFill>
                  <a:latin typeface="Cambria Math" panose="02040503050406030204" pitchFamily="18" charset="0"/>
                </a:rPr>
                <a:t>𝑉𝑒𝑟𝑠𝑖𝑐𝑘𝑒𝑟𝑢𝑛𝑔𝑠𝑝𝑢𝑛𝑘𝑡𝑒</a:t>
              </a:r>
              <a:r>
                <a:rPr lang="de-DE" sz="1100" i="0">
                  <a:solidFill>
                    <a:srgbClr val="C00000"/>
                  </a:solidFill>
                  <a:latin typeface="Cambria Math" panose="02040503050406030204" pitchFamily="18" charset="0"/>
                </a:rPr>
                <a:t>=</a:t>
              </a:r>
              <a:r>
                <a:rPr lang="de-DE" sz="1100" b="0" i="0">
                  <a:solidFill>
                    <a:srgbClr val="C00000"/>
                  </a:solidFill>
                  <a:latin typeface="Cambria Math" panose="02040503050406030204" pitchFamily="18" charset="0"/>
                </a:rPr>
                <a:t>𝑉𝑒𝑟𝑠𝑖𝑐𝑘𝑒𝑟𝑢𝑛𝑔𝑠𝑎𝑛𝑡𝑒𝑖𝑙/(𝑚𝑎𝑥.  𝑉𝑒𝑟𝑠𝑖𝑐𝑘𝑒𝑟𝑢𝑛𝑔𝑠𝑎𝑛𝑡𝑒𝑖𝑙)∗𝑚𝑎𝑥. 𝑃𝑢𝑛𝑘𝑡𝑒</a:t>
              </a:r>
              <a:endParaRPr lang="de-DE" sz="1100">
                <a:solidFill>
                  <a:srgbClr val="C00000"/>
                </a:solidFill>
                <a:latin typeface="Cambria Math" panose="02040503050406030204" pitchFamily="18" charset="0"/>
                <a:ea typeface="Cambria Math" panose="02040503050406030204" pitchFamily="18" charset="0"/>
              </a:endParaRPr>
            </a:p>
          </xdr:txBody>
        </xdr:sp>
      </mc:Fallback>
    </mc:AlternateContent>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0"/>
  <sheetViews>
    <sheetView tabSelected="1" zoomScaleNormal="100" workbookViewId="0">
      <selection activeCell="D64" sqref="D64"/>
    </sheetView>
  </sheetViews>
  <sheetFormatPr baseColWidth="10" defaultColWidth="11.5703125" defaultRowHeight="14.25" x14ac:dyDescent="0.2"/>
  <cols>
    <col min="1" max="1" width="5" style="1" bestFit="1" customWidth="1"/>
    <col min="2" max="2" width="16.42578125" style="1" bestFit="1" customWidth="1"/>
    <col min="3" max="3" width="8.140625" style="1" bestFit="1" customWidth="1"/>
    <col min="4" max="4" width="147.42578125" style="2" bestFit="1" customWidth="1"/>
    <col min="5" max="5" width="23.85546875" style="2" bestFit="1" customWidth="1"/>
    <col min="6" max="6" width="17.85546875" style="2" bestFit="1" customWidth="1"/>
    <col min="7" max="8" width="18" style="2" bestFit="1" customWidth="1"/>
    <col min="9" max="9" width="13.7109375" style="2" bestFit="1" customWidth="1"/>
    <col min="10" max="10" width="11" style="2" bestFit="1" customWidth="1"/>
    <col min="11" max="11" width="1.5703125" style="2" customWidth="1"/>
    <col min="12" max="12" width="8.42578125" style="2" bestFit="1" customWidth="1"/>
    <col min="13" max="13" width="11" style="1" bestFit="1" customWidth="1"/>
    <col min="14" max="14" width="1.5703125" style="2" customWidth="1"/>
    <col min="15" max="15" width="8.42578125" style="2" bestFit="1" customWidth="1"/>
    <col min="16" max="16" width="11" style="1" bestFit="1" customWidth="1"/>
    <col min="17" max="17" width="1.5703125" style="2" customWidth="1"/>
    <col min="18" max="18" width="8.42578125" style="2" bestFit="1" customWidth="1"/>
    <col min="19" max="20" width="11" style="1" bestFit="1" customWidth="1"/>
    <col min="21" max="16384" width="11.5703125" style="1"/>
  </cols>
  <sheetData>
    <row r="1" spans="1:19" ht="15.75" thickBot="1" x14ac:dyDescent="0.25">
      <c r="A1" s="82" t="s">
        <v>18</v>
      </c>
      <c r="B1" s="83"/>
      <c r="C1" s="4" t="s">
        <v>1</v>
      </c>
      <c r="D1" s="9" t="s">
        <v>0</v>
      </c>
      <c r="E1" s="17"/>
      <c r="F1" s="17"/>
      <c r="G1" s="17"/>
      <c r="H1" s="17"/>
      <c r="I1" s="17"/>
      <c r="J1" s="17"/>
      <c r="K1" s="17"/>
      <c r="L1" s="17"/>
      <c r="N1" s="17"/>
      <c r="O1" s="17"/>
      <c r="Q1" s="17"/>
      <c r="R1" s="17"/>
    </row>
    <row r="2" spans="1:19" ht="30" x14ac:dyDescent="0.2">
      <c r="A2" s="84">
        <f>SUM(C2:C40)</f>
        <v>35</v>
      </c>
      <c r="B2" s="91" t="s">
        <v>73</v>
      </c>
      <c r="C2" s="103">
        <v>15</v>
      </c>
      <c r="D2" s="75" t="s">
        <v>82</v>
      </c>
      <c r="E2" s="18"/>
      <c r="F2" s="18"/>
      <c r="G2" s="18"/>
      <c r="H2" s="18"/>
      <c r="I2" s="18"/>
      <c r="J2" s="18"/>
      <c r="K2" s="18"/>
      <c r="L2" s="18"/>
      <c r="M2" s="5"/>
      <c r="N2" s="18"/>
      <c r="O2" s="18"/>
      <c r="P2" s="5"/>
      <c r="Q2" s="18"/>
      <c r="R2" s="18"/>
      <c r="S2" s="5"/>
    </row>
    <row r="3" spans="1:19" ht="129" x14ac:dyDescent="0.2">
      <c r="A3" s="85"/>
      <c r="B3" s="92"/>
      <c r="C3" s="104"/>
      <c r="D3" s="58" t="s">
        <v>74</v>
      </c>
      <c r="E3" s="18"/>
      <c r="F3" s="18"/>
      <c r="G3" s="18"/>
      <c r="H3" s="18"/>
      <c r="I3" s="18"/>
      <c r="J3" s="18"/>
      <c r="K3" s="18"/>
      <c r="L3" s="18"/>
      <c r="M3" s="5"/>
      <c r="N3" s="18"/>
      <c r="O3" s="18"/>
      <c r="P3" s="5"/>
      <c r="Q3" s="18"/>
      <c r="R3" s="18"/>
      <c r="S3" s="5"/>
    </row>
    <row r="4" spans="1:19" ht="143.25" x14ac:dyDescent="0.2">
      <c r="A4" s="85"/>
      <c r="B4" s="92"/>
      <c r="C4" s="104"/>
      <c r="D4" s="58" t="s">
        <v>75</v>
      </c>
      <c r="E4" s="18"/>
      <c r="F4" s="18"/>
      <c r="G4" s="18"/>
      <c r="H4" s="18"/>
      <c r="I4" s="18"/>
      <c r="J4" s="18"/>
      <c r="K4" s="18"/>
      <c r="L4" s="18"/>
      <c r="M4" s="5"/>
      <c r="N4" s="18"/>
      <c r="O4" s="18"/>
      <c r="P4" s="5"/>
      <c r="Q4" s="18"/>
      <c r="R4" s="18"/>
      <c r="S4" s="5"/>
    </row>
    <row r="5" spans="1:19" ht="114.75" x14ac:dyDescent="0.2">
      <c r="A5" s="85"/>
      <c r="B5" s="92"/>
      <c r="C5" s="104"/>
      <c r="D5" s="58" t="s">
        <v>76</v>
      </c>
      <c r="E5" s="18"/>
      <c r="F5" s="18"/>
      <c r="G5" s="18"/>
      <c r="H5" s="18"/>
      <c r="I5" s="18"/>
      <c r="J5" s="18"/>
      <c r="K5" s="18"/>
      <c r="L5" s="18"/>
      <c r="M5" s="5"/>
      <c r="N5" s="18"/>
      <c r="O5" s="18"/>
      <c r="P5" s="5"/>
      <c r="Q5" s="18"/>
      <c r="R5" s="18"/>
      <c r="S5" s="5"/>
    </row>
    <row r="6" spans="1:19" ht="143.25" x14ac:dyDescent="0.2">
      <c r="A6" s="85"/>
      <c r="B6" s="92"/>
      <c r="C6" s="104"/>
      <c r="D6" s="58" t="s">
        <v>77</v>
      </c>
      <c r="E6" s="18"/>
      <c r="F6" s="18"/>
      <c r="G6" s="18"/>
      <c r="H6" s="18"/>
      <c r="I6" s="18"/>
      <c r="J6" s="18"/>
      <c r="K6" s="18"/>
      <c r="L6" s="18"/>
      <c r="M6" s="5"/>
      <c r="N6" s="18"/>
      <c r="O6" s="18"/>
      <c r="P6" s="5"/>
      <c r="Q6" s="18"/>
      <c r="R6" s="18"/>
      <c r="S6" s="5"/>
    </row>
    <row r="7" spans="1:19" ht="114.75" x14ac:dyDescent="0.2">
      <c r="A7" s="85"/>
      <c r="B7" s="106"/>
      <c r="C7" s="105"/>
      <c r="D7" s="58" t="s">
        <v>78</v>
      </c>
      <c r="E7" s="18"/>
      <c r="F7" s="18"/>
      <c r="G7" s="18"/>
      <c r="H7" s="18"/>
      <c r="I7" s="18"/>
      <c r="J7" s="18"/>
      <c r="K7" s="18"/>
      <c r="L7" s="18"/>
      <c r="M7" s="5"/>
      <c r="N7" s="18"/>
      <c r="O7" s="18"/>
      <c r="P7" s="5"/>
      <c r="Q7" s="18"/>
      <c r="R7" s="18"/>
      <c r="S7" s="5"/>
    </row>
    <row r="8" spans="1:19" ht="29.25" x14ac:dyDescent="0.2">
      <c r="A8" s="86"/>
      <c r="B8" s="87" t="s">
        <v>79</v>
      </c>
      <c r="C8" s="100">
        <v>5</v>
      </c>
      <c r="D8" s="10" t="s">
        <v>80</v>
      </c>
      <c r="E8" s="19"/>
      <c r="F8" s="19"/>
      <c r="G8" s="19"/>
      <c r="H8" s="19"/>
      <c r="I8" s="19"/>
      <c r="J8" s="19"/>
      <c r="K8" s="19"/>
      <c r="L8" s="19"/>
      <c r="N8" s="19"/>
      <c r="O8" s="19"/>
      <c r="Q8" s="19"/>
      <c r="R8" s="19"/>
    </row>
    <row r="9" spans="1:19" ht="57.75" x14ac:dyDescent="0.2">
      <c r="A9" s="86"/>
      <c r="B9" s="87"/>
      <c r="C9" s="96"/>
      <c r="D9" s="76" t="s">
        <v>84</v>
      </c>
      <c r="E9" s="19"/>
      <c r="F9" s="19"/>
      <c r="G9" s="19"/>
      <c r="H9" s="19"/>
      <c r="I9" s="19"/>
      <c r="J9" s="19"/>
      <c r="K9" s="19"/>
      <c r="L9" s="19"/>
      <c r="N9" s="19"/>
      <c r="O9" s="19"/>
      <c r="Q9" s="19"/>
      <c r="R9" s="19"/>
    </row>
    <row r="10" spans="1:19" ht="100.5" x14ac:dyDescent="0.2">
      <c r="A10" s="86"/>
      <c r="B10" s="87"/>
      <c r="C10" s="96"/>
      <c r="D10" s="76" t="s">
        <v>85</v>
      </c>
      <c r="E10" s="19"/>
      <c r="F10" s="19"/>
      <c r="G10" s="19"/>
      <c r="H10" s="19"/>
      <c r="I10" s="19"/>
      <c r="J10" s="19"/>
      <c r="K10" s="19"/>
      <c r="L10" s="19"/>
      <c r="N10" s="19"/>
      <c r="O10" s="19"/>
      <c r="Q10" s="19"/>
      <c r="R10" s="19"/>
    </row>
    <row r="11" spans="1:19" ht="100.5" x14ac:dyDescent="0.2">
      <c r="A11" s="86"/>
      <c r="B11" s="87"/>
      <c r="C11" s="101"/>
      <c r="D11" s="76" t="s">
        <v>86</v>
      </c>
      <c r="E11" s="19"/>
      <c r="F11" s="19"/>
      <c r="G11" s="19"/>
      <c r="H11" s="19"/>
      <c r="I11" s="19"/>
      <c r="J11" s="19"/>
      <c r="K11" s="19"/>
      <c r="L11" s="19"/>
      <c r="N11" s="19"/>
      <c r="O11" s="19"/>
      <c r="Q11" s="19"/>
      <c r="R11" s="19"/>
    </row>
    <row r="12" spans="1:19" ht="15" customHeight="1" x14ac:dyDescent="0.2">
      <c r="A12" s="86"/>
      <c r="B12" s="87"/>
      <c r="C12" s="100">
        <v>5</v>
      </c>
      <c r="D12" s="52" t="s">
        <v>81</v>
      </c>
      <c r="E12" s="20"/>
      <c r="F12" s="20"/>
      <c r="G12" s="20"/>
      <c r="H12" s="20"/>
      <c r="I12" s="20"/>
      <c r="J12" s="20"/>
      <c r="K12" s="20"/>
      <c r="L12" s="20"/>
      <c r="N12" s="20"/>
      <c r="O12" s="20"/>
      <c r="Q12" s="20"/>
      <c r="R12" s="20"/>
    </row>
    <row r="13" spans="1:19" ht="86.25" x14ac:dyDescent="0.2">
      <c r="A13" s="86"/>
      <c r="B13" s="87"/>
      <c r="C13" s="96"/>
      <c r="D13" s="76" t="s">
        <v>83</v>
      </c>
      <c r="E13" s="49" t="s">
        <v>50</v>
      </c>
      <c r="F13" s="46" t="s">
        <v>42</v>
      </c>
      <c r="G13" s="27" t="s">
        <v>43</v>
      </c>
      <c r="H13" s="27" t="s">
        <v>44</v>
      </c>
      <c r="I13" s="27" t="s">
        <v>48</v>
      </c>
      <c r="J13" s="20"/>
      <c r="K13" s="20"/>
      <c r="L13" s="20"/>
      <c r="N13" s="20"/>
      <c r="O13" s="20"/>
      <c r="Q13" s="20"/>
      <c r="R13" s="20"/>
    </row>
    <row r="14" spans="1:19" ht="15" customHeight="1" x14ac:dyDescent="0.2">
      <c r="A14" s="86"/>
      <c r="B14" s="87"/>
      <c r="C14" s="96"/>
      <c r="D14" s="76" t="s">
        <v>38</v>
      </c>
      <c r="E14" s="47" t="s">
        <v>40</v>
      </c>
      <c r="F14" s="48">
        <v>25</v>
      </c>
      <c r="G14" s="48">
        <v>5</v>
      </c>
      <c r="H14" s="48">
        <v>5</v>
      </c>
      <c r="I14" s="48">
        <v>5</v>
      </c>
      <c r="J14" s="20"/>
      <c r="K14" s="20"/>
      <c r="L14" s="20"/>
      <c r="N14" s="20"/>
      <c r="O14" s="20"/>
      <c r="Q14" s="20"/>
      <c r="R14" s="20"/>
    </row>
    <row r="15" spans="1:19" ht="15" customHeight="1" x14ac:dyDescent="0.2">
      <c r="A15" s="86"/>
      <c r="B15" s="87"/>
      <c r="C15" s="96"/>
      <c r="D15" s="76" t="s">
        <v>39</v>
      </c>
      <c r="E15" s="47" t="s">
        <v>41</v>
      </c>
      <c r="F15" s="45">
        <f>IF(F14="","",1/F14)</f>
        <v>0.04</v>
      </c>
      <c r="G15" s="45">
        <f t="shared" ref="G15:I15" si="0">IF(G14="","",1/G14)</f>
        <v>0.2</v>
      </c>
      <c r="H15" s="45">
        <f t="shared" si="0"/>
        <v>0.2</v>
      </c>
      <c r="I15" s="45">
        <f t="shared" si="0"/>
        <v>0.2</v>
      </c>
      <c r="J15" s="20"/>
      <c r="K15" s="20"/>
      <c r="L15" s="20"/>
      <c r="N15" s="20"/>
      <c r="O15" s="20"/>
      <c r="Q15" s="20"/>
      <c r="R15" s="20"/>
    </row>
    <row r="16" spans="1:19" ht="15" customHeight="1" x14ac:dyDescent="0.2">
      <c r="A16" s="86"/>
      <c r="B16" s="87"/>
      <c r="C16" s="96"/>
      <c r="D16" s="76" t="s">
        <v>46</v>
      </c>
      <c r="E16" s="107" t="s">
        <v>45</v>
      </c>
      <c r="F16" s="107"/>
      <c r="G16" s="108">
        <f>SUM(F15:I15)*3600</f>
        <v>2304.0000000000005</v>
      </c>
      <c r="H16" s="109"/>
      <c r="I16" s="20"/>
      <c r="J16" s="20"/>
      <c r="K16" s="20"/>
      <c r="L16" s="20"/>
      <c r="N16" s="20"/>
      <c r="O16" s="20"/>
      <c r="Q16" s="20"/>
      <c r="R16" s="20"/>
    </row>
    <row r="17" spans="1:19" ht="42.75" x14ac:dyDescent="0.2">
      <c r="A17" s="86"/>
      <c r="B17" s="87"/>
      <c r="C17" s="96"/>
      <c r="D17" s="50" t="s">
        <v>49</v>
      </c>
      <c r="E17" s="110" t="s">
        <v>47</v>
      </c>
      <c r="F17" s="110"/>
      <c r="G17" s="51">
        <f>750/G16/24</f>
        <v>1.3563368055555552E-2</v>
      </c>
      <c r="H17" s="20"/>
      <c r="I17" s="20"/>
      <c r="J17" s="20"/>
      <c r="K17" s="20"/>
      <c r="L17" s="20"/>
      <c r="N17" s="20"/>
      <c r="O17" s="20"/>
      <c r="Q17" s="20"/>
      <c r="R17" s="20"/>
    </row>
    <row r="18" spans="1:19" ht="86.25" x14ac:dyDescent="0.2">
      <c r="A18" s="86"/>
      <c r="B18" s="87"/>
      <c r="C18" s="96"/>
      <c r="D18" s="78" t="s">
        <v>87</v>
      </c>
      <c r="E18" s="66" t="s">
        <v>51</v>
      </c>
      <c r="F18" s="67" t="s">
        <v>24</v>
      </c>
      <c r="G18" s="67" t="s">
        <v>54</v>
      </c>
      <c r="H18" s="67"/>
      <c r="I18" s="67" t="s">
        <v>24</v>
      </c>
      <c r="J18" s="67" t="s">
        <v>54</v>
      </c>
      <c r="K18" s="67"/>
      <c r="L18" s="68" t="s">
        <v>24</v>
      </c>
      <c r="M18" s="47" t="s">
        <v>54</v>
      </c>
      <c r="N18" s="67"/>
      <c r="O18" s="68" t="s">
        <v>24</v>
      </c>
      <c r="P18" s="47" t="s">
        <v>54</v>
      </c>
      <c r="Q18" s="67"/>
      <c r="R18" s="68" t="s">
        <v>24</v>
      </c>
      <c r="S18" s="47" t="s">
        <v>54</v>
      </c>
    </row>
    <row r="19" spans="1:19" ht="57" x14ac:dyDescent="0.2">
      <c r="A19" s="86"/>
      <c r="B19" s="87"/>
      <c r="C19" s="96"/>
      <c r="D19" s="77" t="s">
        <v>70</v>
      </c>
      <c r="E19" s="54">
        <v>0.6</v>
      </c>
      <c r="F19" s="59">
        <v>75</v>
      </c>
      <c r="G19" s="61">
        <f>$E$19*F19</f>
        <v>45</v>
      </c>
      <c r="H19" s="56"/>
      <c r="I19" s="59">
        <v>50</v>
      </c>
      <c r="J19" s="61">
        <f>$E$19*I19</f>
        <v>30</v>
      </c>
      <c r="K19" s="56"/>
      <c r="L19" s="60">
        <v>25</v>
      </c>
      <c r="M19" s="61">
        <f>$E$19*L19</f>
        <v>15</v>
      </c>
      <c r="N19" s="56"/>
      <c r="O19" s="60">
        <v>80</v>
      </c>
      <c r="P19" s="61">
        <f>$E$19*O19</f>
        <v>48</v>
      </c>
      <c r="Q19" s="56"/>
      <c r="R19" s="60">
        <v>40</v>
      </c>
      <c r="S19" s="61">
        <f>$E$19*R19</f>
        <v>24</v>
      </c>
    </row>
    <row r="20" spans="1:19" ht="57" x14ac:dyDescent="0.2">
      <c r="A20" s="86"/>
      <c r="B20" s="87"/>
      <c r="C20" s="96"/>
      <c r="D20" s="77" t="s">
        <v>71</v>
      </c>
      <c r="E20" s="54">
        <v>0.4</v>
      </c>
      <c r="F20" s="59">
        <v>50</v>
      </c>
      <c r="G20" s="61">
        <f>$E$20*F20</f>
        <v>20</v>
      </c>
      <c r="H20" s="56"/>
      <c r="I20" s="59">
        <v>50</v>
      </c>
      <c r="J20" s="61">
        <f>$E$20*I20</f>
        <v>20</v>
      </c>
      <c r="K20" s="56"/>
      <c r="L20" s="60">
        <v>50</v>
      </c>
      <c r="M20" s="61">
        <f>$E$20*L20</f>
        <v>20</v>
      </c>
      <c r="N20" s="56"/>
      <c r="O20" s="60">
        <v>60</v>
      </c>
      <c r="P20" s="61">
        <f>$E$20*O20</f>
        <v>24</v>
      </c>
      <c r="Q20" s="56"/>
      <c r="R20" s="60">
        <v>60</v>
      </c>
      <c r="S20" s="61">
        <f>$E$20*R20</f>
        <v>24</v>
      </c>
    </row>
    <row r="21" spans="1:19" ht="57" x14ac:dyDescent="0.2">
      <c r="A21" s="86"/>
      <c r="B21" s="87"/>
      <c r="C21" s="96"/>
      <c r="D21" s="77" t="s">
        <v>72</v>
      </c>
      <c r="E21" s="54">
        <v>0</v>
      </c>
      <c r="F21" s="59">
        <v>25</v>
      </c>
      <c r="G21" s="61">
        <f>$E$21*F21</f>
        <v>0</v>
      </c>
      <c r="H21" s="56"/>
      <c r="I21" s="59">
        <v>50</v>
      </c>
      <c r="J21" s="61">
        <f>$E$21*I21</f>
        <v>0</v>
      </c>
      <c r="K21" s="56"/>
      <c r="L21" s="60">
        <v>75</v>
      </c>
      <c r="M21" s="61">
        <f>$E$21*L21</f>
        <v>0</v>
      </c>
      <c r="N21" s="56"/>
      <c r="O21" s="60">
        <v>40</v>
      </c>
      <c r="P21" s="61">
        <f>$E$21*O21</f>
        <v>0</v>
      </c>
      <c r="Q21" s="56"/>
      <c r="R21" s="60">
        <v>80</v>
      </c>
      <c r="S21" s="61">
        <f>$E$21*R21</f>
        <v>0</v>
      </c>
    </row>
    <row r="22" spans="1:19" ht="15" x14ac:dyDescent="0.2">
      <c r="A22" s="86"/>
      <c r="B22" s="87"/>
      <c r="C22" s="44"/>
      <c r="D22" s="38"/>
      <c r="E22" s="28" t="s">
        <v>55</v>
      </c>
      <c r="F22" s="61">
        <f>SUM(F19:F21)</f>
        <v>150</v>
      </c>
      <c r="G22" s="61">
        <f>SUM(G19:G21)</f>
        <v>65</v>
      </c>
      <c r="H22" s="56"/>
      <c r="I22" s="61">
        <f>SUM(I19:I21)</f>
        <v>150</v>
      </c>
      <c r="J22" s="61">
        <f>SUM(J19:J21)</f>
        <v>50</v>
      </c>
      <c r="K22" s="56"/>
      <c r="L22" s="61">
        <f>SUM(L19:L21)</f>
        <v>150</v>
      </c>
      <c r="M22" s="61">
        <f>SUM(M19:M21)</f>
        <v>35</v>
      </c>
      <c r="N22" s="56"/>
      <c r="O22" s="61">
        <f>SUM(O19:O21)</f>
        <v>180</v>
      </c>
      <c r="P22" s="61">
        <f>SUM(P19:P21)</f>
        <v>72</v>
      </c>
      <c r="Q22" s="56"/>
      <c r="R22" s="61">
        <f>SUM(R19:R21)</f>
        <v>180</v>
      </c>
      <c r="S22" s="61">
        <f>SUM(S19:S21)</f>
        <v>48</v>
      </c>
    </row>
    <row r="23" spans="1:19" ht="15" x14ac:dyDescent="0.2">
      <c r="A23" s="86"/>
      <c r="B23" s="87"/>
      <c r="C23" s="44"/>
      <c r="D23" s="38"/>
      <c r="E23" s="55"/>
      <c r="F23" s="102">
        <f>G22/F22</f>
        <v>0.43333333333333335</v>
      </c>
      <c r="G23" s="102"/>
      <c r="H23" s="57"/>
      <c r="I23" s="94">
        <f>J22/I22</f>
        <v>0.33333333333333331</v>
      </c>
      <c r="J23" s="94"/>
      <c r="K23" s="57"/>
      <c r="L23" s="94">
        <f>M22/L22</f>
        <v>0.23333333333333334</v>
      </c>
      <c r="M23" s="94"/>
      <c r="N23" s="57"/>
      <c r="O23" s="94">
        <f>P22/O22</f>
        <v>0.4</v>
      </c>
      <c r="P23" s="94"/>
      <c r="Q23" s="57"/>
      <c r="R23" s="94">
        <f>S22/R22</f>
        <v>0.26666666666666666</v>
      </c>
      <c r="S23" s="94"/>
    </row>
    <row r="24" spans="1:19" ht="100.5" x14ac:dyDescent="0.2">
      <c r="A24" s="86"/>
      <c r="B24" s="87"/>
      <c r="C24" s="100">
        <v>5</v>
      </c>
      <c r="D24" s="10" t="s">
        <v>88</v>
      </c>
      <c r="E24" s="20"/>
      <c r="F24" s="20"/>
      <c r="G24" s="20"/>
      <c r="H24" s="20"/>
      <c r="I24" s="20"/>
      <c r="J24" s="20"/>
      <c r="K24" s="20"/>
      <c r="L24" s="20"/>
      <c r="N24" s="20"/>
      <c r="O24" s="20"/>
      <c r="Q24" s="20"/>
      <c r="R24" s="20"/>
    </row>
    <row r="25" spans="1:19" ht="15" customHeight="1" x14ac:dyDescent="0.2">
      <c r="A25" s="86"/>
      <c r="B25" s="87"/>
      <c r="C25" s="96"/>
      <c r="D25" s="10"/>
      <c r="E25" s="20"/>
      <c r="F25" s="20"/>
      <c r="G25" s="20"/>
      <c r="H25" s="20"/>
      <c r="I25" s="20"/>
      <c r="J25" s="20"/>
      <c r="K25" s="20"/>
      <c r="L25" s="20"/>
      <c r="N25" s="20"/>
      <c r="O25" s="20"/>
      <c r="Q25" s="20"/>
      <c r="R25" s="20"/>
    </row>
    <row r="26" spans="1:19" ht="15" customHeight="1" x14ac:dyDescent="0.2">
      <c r="A26" s="86"/>
      <c r="B26" s="87"/>
      <c r="C26" s="96"/>
      <c r="D26" s="10" t="s">
        <v>20</v>
      </c>
      <c r="E26" s="30">
        <v>600</v>
      </c>
      <c r="F26" s="18"/>
      <c r="G26" s="20"/>
      <c r="H26" s="20"/>
      <c r="I26" s="20"/>
      <c r="J26" s="20"/>
      <c r="K26" s="20"/>
      <c r="L26" s="20"/>
      <c r="N26" s="20"/>
      <c r="O26" s="20"/>
      <c r="Q26" s="20"/>
      <c r="R26" s="20"/>
    </row>
    <row r="27" spans="1:19" ht="15" customHeight="1" x14ac:dyDescent="0.2">
      <c r="A27" s="86"/>
      <c r="B27" s="87"/>
      <c r="C27" s="96"/>
      <c r="D27" s="10" t="s">
        <v>29</v>
      </c>
      <c r="E27" s="27" t="s">
        <v>21</v>
      </c>
      <c r="F27" s="27" t="s">
        <v>22</v>
      </c>
      <c r="G27" s="20"/>
      <c r="H27" s="20"/>
      <c r="I27" s="20"/>
      <c r="J27" s="20"/>
      <c r="K27" s="20"/>
      <c r="L27" s="20"/>
      <c r="N27" s="20"/>
      <c r="O27" s="20"/>
      <c r="Q27" s="20"/>
      <c r="R27" s="20"/>
    </row>
    <row r="28" spans="1:19" ht="15" customHeight="1" x14ac:dyDescent="0.2">
      <c r="A28" s="86"/>
      <c r="B28" s="87"/>
      <c r="C28" s="96"/>
      <c r="D28" s="38" t="s">
        <v>28</v>
      </c>
      <c r="E28" s="41">
        <v>0.15</v>
      </c>
      <c r="F28" s="29">
        <f>$E$26*E28</f>
        <v>90</v>
      </c>
      <c r="G28" s="20"/>
      <c r="H28" s="20"/>
      <c r="I28" s="20"/>
      <c r="J28" s="20"/>
      <c r="K28" s="20"/>
      <c r="L28" s="20"/>
      <c r="N28" s="20"/>
      <c r="O28" s="20"/>
      <c r="Q28" s="20"/>
      <c r="R28" s="20"/>
    </row>
    <row r="29" spans="1:19" ht="15" customHeight="1" x14ac:dyDescent="0.2">
      <c r="A29" s="86"/>
      <c r="B29" s="87"/>
      <c r="C29" s="96"/>
      <c r="D29" s="38" t="s">
        <v>32</v>
      </c>
      <c r="E29" s="42">
        <f>1-E28</f>
        <v>0.85</v>
      </c>
      <c r="F29" s="29">
        <f>E29*E26</f>
        <v>510</v>
      </c>
      <c r="G29" s="20"/>
      <c r="H29" s="20"/>
      <c r="I29" s="20"/>
      <c r="J29" s="20"/>
      <c r="K29" s="20"/>
      <c r="L29" s="20"/>
      <c r="N29" s="20"/>
      <c r="O29" s="20"/>
      <c r="Q29" s="20"/>
      <c r="R29" s="20"/>
    </row>
    <row r="30" spans="1:19" ht="15" customHeight="1" x14ac:dyDescent="0.2">
      <c r="A30" s="86"/>
      <c r="B30" s="87"/>
      <c r="C30" s="96"/>
      <c r="D30" s="10"/>
      <c r="E30" s="26"/>
      <c r="F30" s="26"/>
      <c r="G30" s="20"/>
      <c r="H30" s="20"/>
      <c r="I30" s="20"/>
      <c r="J30" s="20"/>
      <c r="K30" s="20"/>
      <c r="L30" s="20"/>
      <c r="N30" s="20"/>
      <c r="O30" s="20"/>
      <c r="Q30" s="20"/>
      <c r="R30" s="20"/>
    </row>
    <row r="31" spans="1:19" ht="15" customHeight="1" x14ac:dyDescent="0.2">
      <c r="A31" s="86"/>
      <c r="B31" s="87"/>
      <c r="C31" s="96"/>
      <c r="D31" s="28" t="s">
        <v>30</v>
      </c>
      <c r="E31" s="31" t="s">
        <v>25</v>
      </c>
      <c r="F31" s="31" t="s">
        <v>23</v>
      </c>
      <c r="G31" s="32" t="s">
        <v>26</v>
      </c>
      <c r="H31" s="32" t="s">
        <v>27</v>
      </c>
      <c r="I31" s="20"/>
      <c r="J31" s="20"/>
      <c r="K31" s="20"/>
      <c r="L31" s="20"/>
      <c r="N31" s="20"/>
      <c r="O31" s="20"/>
      <c r="Q31" s="20"/>
      <c r="R31" s="20"/>
    </row>
    <row r="32" spans="1:19" ht="15" customHeight="1" x14ac:dyDescent="0.2">
      <c r="A32" s="86"/>
      <c r="B32" s="87"/>
      <c r="C32" s="96"/>
      <c r="D32" s="38" t="s">
        <v>31</v>
      </c>
      <c r="E32" s="31">
        <v>0.8</v>
      </c>
      <c r="F32" s="31">
        <v>0.5</v>
      </c>
      <c r="G32" s="33">
        <v>0.4</v>
      </c>
      <c r="H32" s="33">
        <v>0.2</v>
      </c>
      <c r="I32" s="20"/>
      <c r="J32" s="20"/>
      <c r="K32" s="20"/>
      <c r="L32" s="20"/>
      <c r="N32" s="20"/>
      <c r="O32" s="20"/>
      <c r="Q32" s="20"/>
      <c r="R32" s="20"/>
    </row>
    <row r="33" spans="1:18" ht="15" customHeight="1" x14ac:dyDescent="0.2">
      <c r="A33" s="86"/>
      <c r="B33" s="87"/>
      <c r="C33" s="96"/>
      <c r="D33" s="39" t="s">
        <v>24</v>
      </c>
      <c r="E33" s="33">
        <v>200</v>
      </c>
      <c r="F33" s="33">
        <v>400</v>
      </c>
      <c r="G33" s="33">
        <v>200</v>
      </c>
      <c r="H33" s="33">
        <v>200</v>
      </c>
      <c r="I33" s="20"/>
      <c r="J33" s="20"/>
      <c r="K33" s="20"/>
      <c r="L33" s="20"/>
      <c r="N33" s="20"/>
      <c r="O33" s="20"/>
      <c r="Q33" s="20"/>
      <c r="R33" s="20"/>
    </row>
    <row r="34" spans="1:18" ht="15" customHeight="1" x14ac:dyDescent="0.2">
      <c r="A34" s="86"/>
      <c r="B34" s="87"/>
      <c r="C34" s="96"/>
      <c r="D34" s="40" t="s">
        <v>52</v>
      </c>
      <c r="E34" s="33">
        <v>30</v>
      </c>
      <c r="F34" s="20"/>
      <c r="G34" s="20"/>
      <c r="H34" s="20"/>
      <c r="I34" s="20"/>
      <c r="J34" s="20"/>
      <c r="K34" s="20"/>
      <c r="L34" s="20"/>
      <c r="N34" s="20"/>
      <c r="O34" s="20"/>
      <c r="Q34" s="20"/>
      <c r="R34" s="20"/>
    </row>
    <row r="35" spans="1:18" ht="15" customHeight="1" x14ac:dyDescent="0.2">
      <c r="A35" s="86"/>
      <c r="B35" s="87"/>
      <c r="C35" s="96"/>
      <c r="D35" s="40" t="s">
        <v>33</v>
      </c>
      <c r="E35" s="30">
        <f>SUM(E33:H33,E34)</f>
        <v>1030</v>
      </c>
      <c r="F35" s="20"/>
      <c r="G35" s="20"/>
      <c r="H35" s="20"/>
      <c r="I35" s="20"/>
      <c r="J35" s="20"/>
      <c r="K35" s="20"/>
      <c r="L35" s="20"/>
      <c r="N35" s="20"/>
      <c r="O35" s="20"/>
      <c r="Q35" s="20"/>
      <c r="R35" s="20"/>
    </row>
    <row r="36" spans="1:18" ht="15" customHeight="1" x14ac:dyDescent="0.2">
      <c r="A36" s="86"/>
      <c r="B36" s="87"/>
      <c r="C36" s="96"/>
      <c r="D36" s="40" t="s">
        <v>34</v>
      </c>
      <c r="E36" s="29">
        <f>SUMPRODUCT(E32:H32,E33:H33)</f>
        <v>480</v>
      </c>
      <c r="F36" s="20"/>
      <c r="G36" s="20"/>
      <c r="H36" s="20"/>
      <c r="I36" s="20"/>
      <c r="J36" s="20"/>
      <c r="K36" s="20"/>
      <c r="L36" s="20"/>
      <c r="N36" s="20"/>
      <c r="O36" s="20"/>
      <c r="Q36" s="20"/>
      <c r="R36" s="20"/>
    </row>
    <row r="37" spans="1:18" ht="15" customHeight="1" x14ac:dyDescent="0.2">
      <c r="A37" s="86"/>
      <c r="B37" s="87"/>
      <c r="C37" s="96"/>
      <c r="D37" s="43" t="s">
        <v>35</v>
      </c>
      <c r="E37" s="42">
        <f>E36/E35</f>
        <v>0.46601941747572817</v>
      </c>
      <c r="F37" s="20"/>
      <c r="G37" s="20"/>
      <c r="H37" s="20"/>
      <c r="I37" s="20"/>
      <c r="J37" s="20"/>
      <c r="K37" s="20"/>
      <c r="L37" s="20"/>
      <c r="N37" s="20"/>
      <c r="O37" s="20"/>
      <c r="Q37" s="20"/>
      <c r="R37" s="20"/>
    </row>
    <row r="38" spans="1:18" ht="15" customHeight="1" x14ac:dyDescent="0.25">
      <c r="A38" s="86"/>
      <c r="B38" s="87"/>
      <c r="C38" s="101"/>
      <c r="D38" s="64" t="s">
        <v>53</v>
      </c>
      <c r="E38" s="65">
        <f>1-E37</f>
        <v>0.53398058252427183</v>
      </c>
      <c r="F38" s="20"/>
      <c r="G38" s="20"/>
      <c r="H38" s="20"/>
      <c r="I38" s="20"/>
      <c r="J38" s="20"/>
      <c r="K38" s="20"/>
      <c r="L38" s="20"/>
      <c r="N38" s="20"/>
      <c r="O38" s="20"/>
      <c r="Q38" s="20"/>
      <c r="R38" s="20"/>
    </row>
    <row r="39" spans="1:18" ht="143.25" x14ac:dyDescent="0.2">
      <c r="A39" s="86"/>
      <c r="B39" s="87"/>
      <c r="C39" s="34">
        <v>3</v>
      </c>
      <c r="D39" s="10" t="s">
        <v>89</v>
      </c>
      <c r="E39" s="20"/>
      <c r="F39" s="20"/>
      <c r="G39" s="20"/>
      <c r="H39" s="20"/>
      <c r="I39" s="20"/>
      <c r="J39" s="20"/>
      <c r="K39" s="20"/>
      <c r="L39" s="20"/>
      <c r="N39" s="20"/>
      <c r="O39" s="20"/>
      <c r="Q39" s="20"/>
      <c r="R39" s="20"/>
    </row>
    <row r="40" spans="1:18" ht="101.25" thickBot="1" x14ac:dyDescent="0.25">
      <c r="A40" s="86"/>
      <c r="B40" s="87"/>
      <c r="C40" s="35">
        <v>2</v>
      </c>
      <c r="D40" s="23" t="s">
        <v>90</v>
      </c>
      <c r="E40" s="21"/>
      <c r="F40" s="24"/>
      <c r="G40" s="21"/>
      <c r="H40" s="21"/>
      <c r="I40" s="21"/>
      <c r="J40" s="21"/>
      <c r="K40" s="21"/>
      <c r="L40" s="21"/>
      <c r="N40" s="21"/>
      <c r="O40" s="21"/>
      <c r="Q40" s="21"/>
      <c r="R40" s="21"/>
    </row>
    <row r="41" spans="1:18" ht="214.5" x14ac:dyDescent="0.2">
      <c r="A41" s="88">
        <f>SUM(C41:C41)</f>
        <v>35</v>
      </c>
      <c r="B41" s="91" t="s">
        <v>92</v>
      </c>
      <c r="C41" s="95">
        <v>35</v>
      </c>
      <c r="D41" s="79" t="s">
        <v>91</v>
      </c>
      <c r="I41" s="1"/>
      <c r="J41" s="1"/>
      <c r="K41" s="1"/>
      <c r="L41" s="1"/>
      <c r="N41" s="1"/>
      <c r="O41" s="1"/>
      <c r="Q41" s="1"/>
      <c r="R41" s="1"/>
    </row>
    <row r="42" spans="1:18" ht="15" x14ac:dyDescent="0.25">
      <c r="A42" s="89"/>
      <c r="B42" s="92"/>
      <c r="C42" s="96"/>
      <c r="D42" s="25" t="s">
        <v>60</v>
      </c>
      <c r="E42" s="71" t="s">
        <v>50</v>
      </c>
      <c r="F42" s="62"/>
      <c r="G42" s="62"/>
      <c r="H42" s="62"/>
      <c r="I42" s="1"/>
      <c r="J42" s="1"/>
      <c r="K42" s="1"/>
      <c r="L42" s="1"/>
      <c r="N42" s="1"/>
      <c r="O42" s="1"/>
      <c r="Q42" s="1"/>
      <c r="R42" s="1"/>
    </row>
    <row r="43" spans="1:18" ht="15" x14ac:dyDescent="0.25">
      <c r="A43" s="89"/>
      <c r="B43" s="92"/>
      <c r="C43" s="96"/>
      <c r="D43" s="63" t="s">
        <v>7</v>
      </c>
      <c r="E43" s="70" t="s">
        <v>61</v>
      </c>
      <c r="F43" s="69" t="s">
        <v>62</v>
      </c>
      <c r="G43" s="69" t="s">
        <v>67</v>
      </c>
      <c r="H43" s="69" t="s">
        <v>68</v>
      </c>
      <c r="I43" s="1"/>
      <c r="J43" s="1"/>
      <c r="K43" s="1"/>
      <c r="L43" s="1"/>
      <c r="N43" s="1"/>
      <c r="O43" s="1"/>
      <c r="Q43" s="1"/>
      <c r="R43" s="1"/>
    </row>
    <row r="44" spans="1:18" x14ac:dyDescent="0.2">
      <c r="A44" s="89"/>
      <c r="B44" s="92"/>
      <c r="C44" s="96"/>
      <c r="D44" s="15" t="s">
        <v>3</v>
      </c>
      <c r="E44" s="72" t="s">
        <v>65</v>
      </c>
      <c r="F44" s="53">
        <v>7</v>
      </c>
      <c r="G44" s="53">
        <v>5</v>
      </c>
      <c r="H44" s="53">
        <v>6</v>
      </c>
      <c r="I44" s="1"/>
      <c r="J44" s="1"/>
      <c r="K44" s="1"/>
      <c r="L44" s="1"/>
      <c r="N44" s="1"/>
      <c r="O44" s="1"/>
      <c r="Q44" s="1"/>
      <c r="R44" s="1"/>
    </row>
    <row r="45" spans="1:18" ht="15" customHeight="1" x14ac:dyDescent="0.2">
      <c r="A45" s="89"/>
      <c r="B45" s="92"/>
      <c r="C45" s="96"/>
      <c r="D45" s="15" t="s">
        <v>4</v>
      </c>
      <c r="E45" s="72" t="s">
        <v>66</v>
      </c>
      <c r="F45" s="53">
        <v>6</v>
      </c>
      <c r="G45" s="53">
        <v>7</v>
      </c>
      <c r="H45" s="53">
        <v>7</v>
      </c>
      <c r="I45" s="1"/>
      <c r="J45" s="1"/>
      <c r="K45" s="1"/>
      <c r="L45" s="1"/>
      <c r="N45" s="1"/>
      <c r="O45" s="1"/>
      <c r="Q45" s="1"/>
      <c r="R45" s="1"/>
    </row>
    <row r="46" spans="1:18" ht="15" customHeight="1" x14ac:dyDescent="0.2">
      <c r="A46" s="89"/>
      <c r="B46" s="92"/>
      <c r="C46" s="96"/>
      <c r="D46" s="15" t="s">
        <v>5</v>
      </c>
      <c r="E46" s="72" t="s">
        <v>56</v>
      </c>
      <c r="F46" s="53">
        <v>7</v>
      </c>
      <c r="G46" s="53">
        <v>6</v>
      </c>
      <c r="H46" s="53">
        <v>6</v>
      </c>
      <c r="I46" s="1"/>
      <c r="J46" s="1"/>
      <c r="K46" s="1"/>
      <c r="L46" s="1"/>
      <c r="N46" s="1"/>
      <c r="O46" s="1"/>
      <c r="Q46" s="1"/>
      <c r="R46" s="1"/>
    </row>
    <row r="47" spans="1:18" ht="15" customHeight="1" x14ac:dyDescent="0.2">
      <c r="A47" s="89"/>
      <c r="B47" s="92"/>
      <c r="C47" s="96"/>
      <c r="D47" s="15" t="s">
        <v>6</v>
      </c>
      <c r="E47" s="72" t="s">
        <v>63</v>
      </c>
      <c r="F47" s="53">
        <v>7</v>
      </c>
      <c r="G47" s="53">
        <v>5</v>
      </c>
      <c r="H47" s="53">
        <v>5</v>
      </c>
      <c r="I47" s="1"/>
      <c r="J47" s="1"/>
      <c r="K47" s="1"/>
      <c r="L47" s="1"/>
      <c r="N47" s="1"/>
      <c r="O47" s="1"/>
      <c r="Q47" s="1"/>
      <c r="R47" s="1"/>
    </row>
    <row r="48" spans="1:18" ht="15" customHeight="1" x14ac:dyDescent="0.2">
      <c r="A48" s="89"/>
      <c r="B48" s="92"/>
      <c r="C48" s="96"/>
      <c r="D48" s="12"/>
      <c r="E48" s="72" t="s">
        <v>64</v>
      </c>
      <c r="F48" s="53">
        <v>5</v>
      </c>
      <c r="G48" s="53">
        <v>7</v>
      </c>
      <c r="H48" s="53">
        <v>7</v>
      </c>
      <c r="I48" s="1"/>
      <c r="J48" s="1"/>
      <c r="K48" s="1"/>
      <c r="L48" s="1"/>
      <c r="N48" s="1"/>
      <c r="O48" s="1"/>
      <c r="Q48" s="1"/>
      <c r="R48" s="1"/>
    </row>
    <row r="49" spans="1:18" ht="15" customHeight="1" x14ac:dyDescent="0.2">
      <c r="A49" s="89"/>
      <c r="B49" s="92"/>
      <c r="C49" s="96"/>
      <c r="D49" s="14" t="s">
        <v>58</v>
      </c>
      <c r="E49" s="73" t="s">
        <v>69</v>
      </c>
      <c r="F49" s="74">
        <f>SUM(F44:F48)</f>
        <v>32</v>
      </c>
      <c r="G49" s="74">
        <f t="shared" ref="G49:H49" si="1">SUM(G44:G48)</f>
        <v>30</v>
      </c>
      <c r="H49" s="74">
        <f t="shared" si="1"/>
        <v>31</v>
      </c>
      <c r="I49" s="1"/>
      <c r="J49" s="1"/>
      <c r="K49" s="1"/>
      <c r="L49" s="1"/>
      <c r="N49" s="1"/>
      <c r="O49" s="1"/>
      <c r="Q49" s="1"/>
      <c r="R49" s="1"/>
    </row>
    <row r="50" spans="1:18" ht="15" customHeight="1" x14ac:dyDescent="0.2">
      <c r="A50" s="89"/>
      <c r="B50" s="92"/>
      <c r="C50" s="96"/>
      <c r="D50" s="15" t="s">
        <v>8</v>
      </c>
      <c r="I50" s="1"/>
      <c r="J50" s="1"/>
      <c r="K50" s="1"/>
      <c r="L50" s="1"/>
      <c r="N50" s="1"/>
      <c r="O50" s="1"/>
      <c r="Q50" s="1"/>
      <c r="R50" s="1"/>
    </row>
    <row r="51" spans="1:18" ht="15" customHeight="1" x14ac:dyDescent="0.2">
      <c r="A51" s="89"/>
      <c r="B51" s="92"/>
      <c r="C51" s="96"/>
      <c r="D51" s="15" t="s">
        <v>11</v>
      </c>
      <c r="E51" s="22"/>
      <c r="F51" s="22"/>
      <c r="G51" s="22"/>
      <c r="H51" s="22"/>
      <c r="I51" s="1"/>
      <c r="J51" s="1"/>
      <c r="K51" s="1"/>
      <c r="L51" s="1"/>
      <c r="N51" s="1"/>
      <c r="O51" s="1"/>
      <c r="Q51" s="1"/>
      <c r="R51" s="1"/>
    </row>
    <row r="52" spans="1:18" ht="15" customHeight="1" x14ac:dyDescent="0.2">
      <c r="A52" s="89"/>
      <c r="B52" s="92"/>
      <c r="C52" s="96"/>
      <c r="D52" s="15" t="s">
        <v>9</v>
      </c>
      <c r="E52" s="22"/>
      <c r="F52" s="22"/>
      <c r="G52" s="22"/>
      <c r="H52" s="22"/>
      <c r="I52" s="1"/>
      <c r="J52" s="1"/>
      <c r="K52" s="1"/>
      <c r="L52" s="1"/>
      <c r="N52" s="1"/>
      <c r="O52" s="1"/>
      <c r="Q52" s="1"/>
      <c r="R52" s="1"/>
    </row>
    <row r="53" spans="1:18" ht="15" customHeight="1" x14ac:dyDescent="0.2">
      <c r="A53" s="89"/>
      <c r="B53" s="92"/>
      <c r="C53" s="96"/>
      <c r="D53" s="15" t="s">
        <v>10</v>
      </c>
      <c r="E53" s="22"/>
      <c r="F53" s="22"/>
      <c r="G53" s="22"/>
      <c r="H53" s="22"/>
      <c r="I53" s="1"/>
      <c r="J53" s="1"/>
      <c r="K53" s="1"/>
      <c r="L53" s="1"/>
      <c r="N53" s="1"/>
      <c r="O53" s="1"/>
      <c r="Q53" s="1"/>
      <c r="R53" s="1"/>
    </row>
    <row r="54" spans="1:18" ht="15" customHeight="1" x14ac:dyDescent="0.2">
      <c r="A54" s="89"/>
      <c r="B54" s="92"/>
      <c r="C54" s="96"/>
      <c r="D54" s="15" t="s">
        <v>19</v>
      </c>
      <c r="E54" s="22"/>
      <c r="F54" s="22"/>
      <c r="G54" s="22"/>
      <c r="H54" s="22"/>
      <c r="I54" s="1"/>
      <c r="J54" s="1"/>
      <c r="K54" s="1"/>
      <c r="L54" s="1"/>
      <c r="N54" s="1"/>
      <c r="O54" s="1"/>
      <c r="Q54" s="1"/>
      <c r="R54" s="1"/>
    </row>
    <row r="55" spans="1:18" ht="15" customHeight="1" x14ac:dyDescent="0.2">
      <c r="A55" s="89"/>
      <c r="B55" s="92"/>
      <c r="C55" s="96"/>
      <c r="D55" s="13"/>
      <c r="E55" s="22"/>
      <c r="F55" s="22"/>
      <c r="G55" s="22"/>
      <c r="H55" s="22"/>
      <c r="I55" s="1"/>
      <c r="J55" s="1"/>
      <c r="K55" s="1"/>
      <c r="L55" s="1"/>
      <c r="N55" s="1"/>
      <c r="O55" s="1"/>
      <c r="Q55" s="1"/>
      <c r="R55" s="1"/>
    </row>
    <row r="56" spans="1:18" ht="15" customHeight="1" x14ac:dyDescent="0.2">
      <c r="A56" s="89"/>
      <c r="B56" s="92"/>
      <c r="C56" s="96"/>
      <c r="D56" s="16" t="s">
        <v>57</v>
      </c>
      <c r="E56" s="22"/>
      <c r="F56" s="22"/>
      <c r="G56" s="22"/>
      <c r="H56" s="22"/>
      <c r="I56" s="1"/>
      <c r="J56" s="1"/>
      <c r="K56" s="1"/>
      <c r="L56" s="1"/>
      <c r="N56" s="1"/>
      <c r="O56" s="1"/>
      <c r="Q56" s="1"/>
      <c r="R56" s="1"/>
    </row>
    <row r="57" spans="1:18" ht="15" customHeight="1" x14ac:dyDescent="0.2">
      <c r="A57" s="89"/>
      <c r="B57" s="92"/>
      <c r="C57" s="96"/>
      <c r="D57" s="15" t="s">
        <v>36</v>
      </c>
      <c r="E57" s="22"/>
      <c r="F57" s="22"/>
      <c r="G57" s="22"/>
      <c r="H57" s="22"/>
      <c r="I57" s="1"/>
      <c r="J57" s="1"/>
      <c r="K57" s="1"/>
      <c r="L57" s="1"/>
      <c r="N57" s="1"/>
      <c r="O57" s="1"/>
      <c r="Q57" s="1"/>
      <c r="R57" s="1"/>
    </row>
    <row r="58" spans="1:18" ht="15" customHeight="1" x14ac:dyDescent="0.2">
      <c r="A58" s="89"/>
      <c r="B58" s="92"/>
      <c r="C58" s="96"/>
      <c r="D58" s="15" t="s">
        <v>37</v>
      </c>
      <c r="E58" s="22"/>
      <c r="F58" s="22"/>
      <c r="G58" s="22"/>
      <c r="H58" s="22"/>
      <c r="I58" s="1"/>
      <c r="J58" s="1"/>
      <c r="K58" s="1"/>
      <c r="L58" s="1"/>
      <c r="N58" s="1"/>
      <c r="O58" s="1"/>
      <c r="Q58" s="1"/>
      <c r="R58" s="1"/>
    </row>
    <row r="59" spans="1:18" ht="15" customHeight="1" x14ac:dyDescent="0.2">
      <c r="A59" s="89"/>
      <c r="B59" s="92"/>
      <c r="C59" s="96"/>
      <c r="D59" s="15" t="s">
        <v>15</v>
      </c>
      <c r="E59" s="22"/>
      <c r="F59" s="22"/>
      <c r="G59" s="22"/>
      <c r="H59" s="22"/>
      <c r="I59" s="1"/>
      <c r="J59" s="1"/>
      <c r="K59" s="1"/>
      <c r="L59" s="1"/>
      <c r="N59" s="1"/>
      <c r="O59" s="1"/>
      <c r="Q59" s="1"/>
      <c r="R59" s="1"/>
    </row>
    <row r="60" spans="1:18" ht="15" customHeight="1" x14ac:dyDescent="0.2">
      <c r="A60" s="89"/>
      <c r="B60" s="92"/>
      <c r="C60" s="96"/>
      <c r="D60" s="15" t="s">
        <v>16</v>
      </c>
      <c r="E60" s="22"/>
      <c r="F60" s="22"/>
      <c r="G60" s="22"/>
      <c r="H60" s="22"/>
      <c r="I60" s="1"/>
      <c r="J60" s="1"/>
      <c r="K60" s="1"/>
      <c r="L60" s="1"/>
      <c r="N60" s="1"/>
      <c r="O60" s="1"/>
      <c r="Q60" s="1"/>
      <c r="R60" s="1"/>
    </row>
    <row r="61" spans="1:18" ht="15" customHeight="1" x14ac:dyDescent="0.2">
      <c r="A61" s="89"/>
      <c r="B61" s="92"/>
      <c r="C61" s="96"/>
      <c r="D61" s="15" t="s">
        <v>17</v>
      </c>
      <c r="E61" s="22"/>
      <c r="F61" s="22"/>
      <c r="G61" s="22"/>
      <c r="H61" s="22"/>
      <c r="I61" s="1"/>
      <c r="J61" s="1"/>
      <c r="K61" s="1"/>
      <c r="L61" s="1"/>
      <c r="N61" s="1"/>
      <c r="O61" s="1"/>
      <c r="Q61" s="1"/>
      <c r="R61" s="1"/>
    </row>
    <row r="62" spans="1:18" ht="15" customHeight="1" x14ac:dyDescent="0.2">
      <c r="A62" s="89"/>
      <c r="B62" s="92"/>
      <c r="C62" s="96"/>
      <c r="D62" s="12"/>
      <c r="E62" s="22"/>
      <c r="F62" s="22"/>
      <c r="G62" s="22"/>
      <c r="H62" s="22"/>
      <c r="I62" s="1"/>
      <c r="J62" s="1"/>
      <c r="K62" s="1"/>
      <c r="L62" s="1"/>
      <c r="N62" s="1"/>
      <c r="O62" s="1"/>
      <c r="Q62" s="1"/>
      <c r="R62" s="1"/>
    </row>
    <row r="63" spans="1:18" ht="15" customHeight="1" x14ac:dyDescent="0.2">
      <c r="A63" s="89"/>
      <c r="B63" s="92"/>
      <c r="C63" s="96"/>
      <c r="D63" s="14" t="s">
        <v>59</v>
      </c>
      <c r="E63" s="22"/>
      <c r="F63" s="22"/>
      <c r="G63" s="22"/>
      <c r="H63" s="22"/>
      <c r="I63" s="1"/>
      <c r="J63" s="1"/>
      <c r="K63" s="1"/>
      <c r="L63" s="1"/>
      <c r="N63" s="1"/>
      <c r="O63" s="1"/>
      <c r="Q63" s="1"/>
      <c r="R63" s="1"/>
    </row>
    <row r="64" spans="1:18" ht="15" customHeight="1" x14ac:dyDescent="0.2">
      <c r="A64" s="89"/>
      <c r="B64" s="92"/>
      <c r="C64" s="96"/>
      <c r="D64" s="15" t="s">
        <v>12</v>
      </c>
      <c r="E64" s="22"/>
      <c r="F64" s="22"/>
      <c r="G64" s="22"/>
      <c r="H64" s="22"/>
      <c r="I64" s="1"/>
      <c r="J64" s="1"/>
      <c r="K64" s="1"/>
      <c r="L64" s="1"/>
      <c r="N64" s="1"/>
      <c r="O64" s="1"/>
      <c r="Q64" s="1"/>
      <c r="R64" s="1"/>
    </row>
    <row r="65" spans="1:18" ht="15" customHeight="1" x14ac:dyDescent="0.2">
      <c r="A65" s="89"/>
      <c r="B65" s="92"/>
      <c r="C65" s="96"/>
      <c r="D65" s="15" t="s">
        <v>13</v>
      </c>
      <c r="E65" s="22"/>
      <c r="F65" s="22"/>
      <c r="G65" s="22"/>
      <c r="H65" s="22"/>
      <c r="I65" s="1"/>
      <c r="J65" s="1"/>
      <c r="K65" s="1"/>
      <c r="L65" s="1"/>
      <c r="N65" s="1"/>
      <c r="O65" s="1"/>
      <c r="Q65" s="1"/>
      <c r="R65" s="1"/>
    </row>
    <row r="66" spans="1:18" ht="15" customHeight="1" x14ac:dyDescent="0.2">
      <c r="A66" s="89"/>
      <c r="B66" s="92"/>
      <c r="C66" s="96"/>
      <c r="D66" s="15" t="s">
        <v>14</v>
      </c>
      <c r="E66" s="22"/>
      <c r="F66" s="22"/>
      <c r="G66" s="22"/>
      <c r="H66" s="22"/>
      <c r="I66" s="1"/>
      <c r="J66" s="1"/>
      <c r="K66" s="1"/>
      <c r="L66" s="1"/>
      <c r="N66" s="1"/>
      <c r="O66" s="1"/>
      <c r="Q66" s="1"/>
      <c r="R66" s="1"/>
    </row>
    <row r="67" spans="1:18" ht="15.75" customHeight="1" thickBot="1" x14ac:dyDescent="0.25">
      <c r="A67" s="90"/>
      <c r="B67" s="93"/>
      <c r="C67" s="97"/>
      <c r="D67" s="12"/>
      <c r="E67" s="22"/>
      <c r="F67" s="22"/>
      <c r="G67" s="22"/>
      <c r="H67" s="22"/>
      <c r="I67" s="1"/>
      <c r="J67" s="1"/>
      <c r="K67" s="1"/>
      <c r="L67" s="1"/>
      <c r="N67" s="1"/>
      <c r="O67" s="1"/>
      <c r="Q67" s="1"/>
      <c r="R67" s="1"/>
    </row>
    <row r="68" spans="1:18" ht="29.25" x14ac:dyDescent="0.2">
      <c r="A68" s="80">
        <f>SUM(C68:C69)</f>
        <v>30</v>
      </c>
      <c r="B68" s="98" t="s">
        <v>93</v>
      </c>
      <c r="C68" s="36">
        <v>28</v>
      </c>
      <c r="D68" s="7" t="s">
        <v>94</v>
      </c>
      <c r="E68" s="22"/>
      <c r="F68" s="22"/>
      <c r="G68" s="22"/>
      <c r="H68" s="22"/>
      <c r="I68" s="22"/>
      <c r="J68" s="22"/>
      <c r="K68" s="22"/>
      <c r="L68" s="22"/>
      <c r="N68" s="22"/>
      <c r="O68" s="22"/>
      <c r="Q68" s="22"/>
      <c r="R68" s="22"/>
    </row>
    <row r="69" spans="1:18" ht="144" thickBot="1" x14ac:dyDescent="0.25">
      <c r="A69" s="81"/>
      <c r="B69" s="99"/>
      <c r="C69" s="37">
        <v>2</v>
      </c>
      <c r="D69" s="8" t="s">
        <v>95</v>
      </c>
      <c r="E69" s="22"/>
      <c r="F69" s="22"/>
      <c r="G69" s="22"/>
      <c r="H69" s="22"/>
      <c r="I69" s="22"/>
      <c r="J69" s="22"/>
      <c r="K69" s="22"/>
      <c r="L69" s="22"/>
      <c r="N69" s="22"/>
      <c r="O69" s="22"/>
      <c r="Q69" s="22"/>
      <c r="R69" s="22"/>
    </row>
    <row r="70" spans="1:18" x14ac:dyDescent="0.2">
      <c r="A70" s="3"/>
      <c r="C70" s="11">
        <f>SUM(C2:C69)</f>
        <v>100</v>
      </c>
      <c r="D70" s="6" t="s">
        <v>2</v>
      </c>
      <c r="E70" s="6"/>
      <c r="F70" s="6"/>
      <c r="G70" s="6"/>
      <c r="H70" s="6"/>
      <c r="I70" s="6"/>
      <c r="J70" s="6"/>
      <c r="K70" s="6"/>
      <c r="L70" s="6"/>
      <c r="N70" s="6"/>
      <c r="O70" s="6"/>
      <c r="Q70" s="6"/>
      <c r="R70" s="6"/>
    </row>
  </sheetData>
  <mergeCells count="21">
    <mergeCell ref="C2:C7"/>
    <mergeCell ref="B2:B7"/>
    <mergeCell ref="I23:J23"/>
    <mergeCell ref="L23:M23"/>
    <mergeCell ref="O23:P23"/>
    <mergeCell ref="C12:C21"/>
    <mergeCell ref="E16:F16"/>
    <mergeCell ref="G16:H16"/>
    <mergeCell ref="E17:F17"/>
    <mergeCell ref="C8:C11"/>
    <mergeCell ref="R23:S23"/>
    <mergeCell ref="C41:C67"/>
    <mergeCell ref="B68:B69"/>
    <mergeCell ref="C24:C38"/>
    <mergeCell ref="F23:G23"/>
    <mergeCell ref="A68:A69"/>
    <mergeCell ref="A1:B1"/>
    <mergeCell ref="A2:A40"/>
    <mergeCell ref="B8:B40"/>
    <mergeCell ref="A41:A67"/>
    <mergeCell ref="B41:B67"/>
  </mergeCells>
  <phoneticPr fontId="10" type="noConversion"/>
  <pageMargins left="0.70866141732283472" right="0.39370078740157483" top="0.78740157480314965" bottom="0.59055118110236227" header="0.31496062992125984" footer="0.31496062992125984"/>
  <pageSetup paperSize="8"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Wertungsmatrix</vt:lpstr>
    </vt:vector>
  </TitlesOfParts>
  <Company>Stadtverwaltung Eberswalde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Nutzer</dc:creator>
  <cp:lastModifiedBy>Radicke</cp:lastModifiedBy>
  <cp:lastPrinted>2026-06-15T10:19:23Z</cp:lastPrinted>
  <dcterms:created xsi:type="dcterms:W3CDTF">2021-04-14T09:33:18Z</dcterms:created>
  <dcterms:modified xsi:type="dcterms:W3CDTF">2026-07-14T15:20:32Z</dcterms:modified>
</cp:coreProperties>
</file>