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793950/"/>
    </mc:Choice>
  </mc:AlternateContent>
  <xr:revisionPtr revIDLastSave="0" documentId="13_ncr:1_{872EA6E5-E32F-4A8A-8E1C-0448563A8299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Matrix Zuschlag" sheetId="6" r:id="rId1"/>
    <sheet name="Begründung" sheetId="7" r:id="rId2"/>
  </sheets>
  <definedNames>
    <definedName name="_xlnm.Print_Area" localSheetId="0">'Matrix Zuschlag'!$A$1:$M$30,'Matrix Zuschlag'!#REF!</definedName>
    <definedName name="_xlnm.Print_Titles" localSheetId="0">'Matrix Zuschlag'!$9:$10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7" l="1"/>
  <c r="B10" i="7"/>
  <c r="B11" i="7"/>
  <c r="B8" i="7"/>
  <c r="B3" i="7"/>
  <c r="B4" i="7"/>
  <c r="B5" i="7"/>
  <c r="B2" i="7"/>
  <c r="A44" i="7"/>
  <c r="A37" i="7"/>
  <c r="A31" i="7"/>
  <c r="A25" i="7"/>
  <c r="A19" i="7"/>
  <c r="A13" i="7"/>
  <c r="A7" i="7"/>
  <c r="B33" i="7"/>
  <c r="B46" i="7"/>
  <c r="B47" i="7"/>
  <c r="B48" i="7"/>
  <c r="B45" i="7"/>
  <c r="B39" i="7"/>
  <c r="B40" i="7"/>
  <c r="B41" i="7"/>
  <c r="B38" i="7"/>
  <c r="B34" i="7"/>
  <c r="B35" i="7"/>
  <c r="B32" i="7"/>
  <c r="B27" i="7"/>
  <c r="B28" i="7"/>
  <c r="B29" i="7"/>
  <c r="B15" i="7"/>
  <c r="B16" i="7"/>
  <c r="B17" i="7"/>
  <c r="B14" i="7"/>
  <c r="B21" i="7"/>
  <c r="B22" i="7"/>
  <c r="B23" i="7"/>
  <c r="B20" i="7"/>
  <c r="B26" i="7"/>
  <c r="A48" i="7"/>
  <c r="A47" i="7"/>
  <c r="A46" i="7"/>
  <c r="A45" i="7"/>
  <c r="A41" i="7"/>
  <c r="A40" i="7"/>
  <c r="A39" i="7"/>
  <c r="A38" i="7"/>
  <c r="A35" i="7"/>
  <c r="A34" i="7"/>
  <c r="A33" i="7"/>
  <c r="A32" i="7"/>
  <c r="A29" i="7"/>
  <c r="A28" i="7"/>
  <c r="A27" i="7"/>
  <c r="A26" i="7"/>
  <c r="A23" i="7"/>
  <c r="A22" i="7"/>
  <c r="A21" i="7"/>
  <c r="A20" i="7"/>
  <c r="A1" i="7"/>
  <c r="A2" i="7"/>
  <c r="A17" i="7"/>
  <c r="A16" i="7"/>
  <c r="A15" i="7"/>
  <c r="A14" i="7"/>
  <c r="A11" i="7"/>
  <c r="A10" i="7"/>
  <c r="A9" i="7"/>
  <c r="A8" i="7"/>
  <c r="A5" i="7"/>
  <c r="A4" i="7"/>
  <c r="A3" i="7"/>
  <c r="D14" i="6"/>
  <c r="E14" i="6"/>
  <c r="F14" i="6"/>
  <c r="G14" i="6"/>
  <c r="S20" i="6"/>
  <c r="S19" i="6"/>
  <c r="S18" i="6"/>
  <c r="S17" i="6"/>
  <c r="Q20" i="6"/>
  <c r="Q19" i="6"/>
  <c r="Q18" i="6"/>
  <c r="Q17" i="6"/>
  <c r="O20" i="6"/>
  <c r="O19" i="6"/>
  <c r="O18" i="6"/>
  <c r="O17" i="6"/>
  <c r="M20" i="6"/>
  <c r="M19" i="6"/>
  <c r="M18" i="6"/>
  <c r="M17" i="6"/>
  <c r="K20" i="6"/>
  <c r="K19" i="6"/>
  <c r="K18" i="6"/>
  <c r="K17" i="6"/>
  <c r="I20" i="6"/>
  <c r="I19" i="6"/>
  <c r="I18" i="6"/>
  <c r="I17" i="6"/>
  <c r="G20" i="6"/>
  <c r="G19" i="6"/>
  <c r="E20" i="6"/>
  <c r="E19" i="6"/>
  <c r="M14" i="6"/>
  <c r="C11" i="6"/>
  <c r="C20" i="6"/>
  <c r="C19" i="6"/>
  <c r="C17" i="6"/>
  <c r="G17" i="6"/>
  <c r="C18" i="6"/>
  <c r="G18" i="6"/>
  <c r="R14" i="6"/>
  <c r="S14" i="6"/>
  <c r="S21" i="6" s="1"/>
  <c r="P14" i="6"/>
  <c r="Q14" i="6"/>
  <c r="Q21" i="6" s="1"/>
  <c r="N14" i="6"/>
  <c r="O14" i="6"/>
  <c r="O21" i="6" s="1"/>
  <c r="L14" i="6"/>
  <c r="J14" i="6"/>
  <c r="K14" i="6"/>
  <c r="K21" i="6" s="1"/>
  <c r="H14" i="6"/>
  <c r="I14" i="6"/>
  <c r="I21" i="6" s="1"/>
  <c r="B15" i="6"/>
  <c r="B21" i="6"/>
  <c r="E18" i="6"/>
  <c r="E17" i="6"/>
  <c r="E21" i="6"/>
  <c r="G21" i="6"/>
  <c r="C15" i="6"/>
  <c r="C21" i="6"/>
  <c r="M21" i="6"/>
</calcChain>
</file>

<file path=xl/sharedStrings.xml><?xml version="1.0" encoding="utf-8"?>
<sst xmlns="http://schemas.openxmlformats.org/spreadsheetml/2006/main" count="124" uniqueCount="48">
  <si>
    <t xml:space="preserve">Bewertungsmatrix zur Zuschlagserteilung                                                                                                                                                        </t>
  </si>
  <si>
    <t>errechneter Wert</t>
  </si>
  <si>
    <t>Wertung</t>
  </si>
  <si>
    <t>Bieter 1</t>
  </si>
  <si>
    <t>Bieter 2</t>
  </si>
  <si>
    <t>Bieter 3</t>
  </si>
  <si>
    <t>Bieter 4</t>
  </si>
  <si>
    <t>Bieter 5</t>
  </si>
  <si>
    <t>zu bewertendes Angebot</t>
  </si>
  <si>
    <t>Bieter 6</t>
  </si>
  <si>
    <t>Bieter 7</t>
  </si>
  <si>
    <t>Bieter 8</t>
  </si>
  <si>
    <t>Bietername</t>
  </si>
  <si>
    <t>Angebotspreis hier eintragen</t>
  </si>
  <si>
    <t>Gewichtung in %</t>
  </si>
  <si>
    <t>10 Punkte</t>
  </si>
  <si>
    <t>8 Punkte</t>
  </si>
  <si>
    <t>6 Punkte</t>
  </si>
  <si>
    <t>4 Punkte</t>
  </si>
  <si>
    <t>2 Punkte</t>
  </si>
  <si>
    <t>0 Punkte</t>
  </si>
  <si>
    <t>gewichtet</t>
  </si>
  <si>
    <t xml:space="preserve">Vergabenr.: </t>
  </si>
  <si>
    <t xml:space="preserve">Datum: </t>
  </si>
  <si>
    <t xml:space="preserve">Maßnahme: </t>
  </si>
  <si>
    <t>sehr gut - Die Darstellung, die dieses Kriterium am besten erfüllt, erhält die Höchstpunktzahl 10. Existieren mehrere Darstellungen, die gleichwertig dieses Kriterium am besten erfüllen, erhalten alle diese Darstellungen 10 Punkte</t>
  </si>
  <si>
    <t>gut - Darstellungen, die dieses Kriterium im Vergleich zur Darstellung mit der höchsten Punktewertung fast gleichwertig erfüllen. Im Vergleich zur besten Darstellung sind nur minimale Einschränkungen vorhanden.</t>
  </si>
  <si>
    <t>befriedigend - Darstellungen, die dieses Kriterium im Vergleich zur Darstellung mit der höchsten Punktwertung mit erkennbaren Einschränkungen erfüllen und daher eine befriedigende (durchschnittliche) Leistung in Bezug auf dieses Kriterium erwarten lassen.</t>
  </si>
  <si>
    <t>ausreichend - Darstellungen, die dieses Kriterium im Vergleich zur Darstellung mit der höchsten Punktwertung mit deutlich erkennbare Einschränkungen erfüllen und daher nur ein insgesamt ausreichendes Ergebnis erwarten lassen.</t>
  </si>
  <si>
    <t>mangelhaft - Darstellungen, die dieses Kriterium im Vergleich zur Darstellung mit der höchsten Punktwertung mit erheblichen Einschränkungen erfüllen und daher nur ein insgesamt mangelhaftes Ergebnis erwarten lassen.</t>
  </si>
  <si>
    <t>ungenügend - Es sind keine verwertbaren Aussagen zu entnehmen oder es wurde keine Darstellung eingereicht.</t>
  </si>
  <si>
    <t xml:space="preserve">3. Zuschlagskriterium </t>
  </si>
  <si>
    <t xml:space="preserve">4. Zuschlagskriterium </t>
  </si>
  <si>
    <t>I. Preis</t>
  </si>
  <si>
    <t>Angebotspreis
Angebotssumme Netto zuzügl. Nebenkosten und der vom Auftraggeber zu tragenden Umsatzsteuer
Punktermittlung für das zu bewertende Angebot:
Sollte das so ermittelte Ergebnis im negativen Zahlenbereich (Minuswert) liegen, wird das Angebot in dieser Kategorie mit 0 Punkten gewertet.</t>
  </si>
  <si>
    <t>Punkte (0 - 10)</t>
  </si>
  <si>
    <t>maximale Punktzahl</t>
  </si>
  <si>
    <t>Ergebnis</t>
  </si>
  <si>
    <t xml:space="preserve">Bietername </t>
  </si>
  <si>
    <t>Punkte</t>
  </si>
  <si>
    <t>Begründung (aussagekräftig und anhand der veröffentlichten Zuschlagskriterien/ Erfüllungsgrade)</t>
  </si>
  <si>
    <r>
      <t xml:space="preserve">Jeder Anbieter erhält je nach Erfüllungsgrad für jedes Bewertungskriterium bis zu 10 Punkte. Die Punktbewertung wird nach dem unten folgenden Bewertungsmaßstab vorgenommen. </t>
    </r>
    <r>
      <rPr>
        <b/>
        <sz val="10"/>
        <rFont val="Arial"/>
        <family val="2"/>
      </rPr>
      <t>Beachte, dass eine gesonderte Begründung für die Punktwertung erforderlich bleibt. Die Begründung erfolgt im nächsten Tabellenblatt</t>
    </r>
  </si>
  <si>
    <t>Erfüllungsgrade:</t>
  </si>
  <si>
    <r>
      <t>Begründung (</t>
    </r>
    <r>
      <rPr>
        <b/>
        <u val="singleAccounting"/>
        <sz val="9"/>
        <rFont val="Arial"/>
        <family val="2"/>
      </rPr>
      <t>aussagekräftig und anhand der veröffentlichten Zuschlagskriterien/ Erfüllungsgrade</t>
    </r>
    <r>
      <rPr>
        <b/>
        <sz val="9"/>
        <rFont val="Arial"/>
        <family val="2"/>
      </rPr>
      <t>)</t>
    </r>
  </si>
  <si>
    <r>
      <t xml:space="preserve">Gesamt </t>
    </r>
    <r>
      <rPr>
        <sz val="10"/>
        <rFont val="Arial"/>
        <family val="2"/>
      </rPr>
      <t>(muss 100% ergeben)</t>
    </r>
  </si>
  <si>
    <r>
      <t xml:space="preserve">II. Qualität </t>
    </r>
    <r>
      <rPr>
        <sz val="10"/>
        <rFont val="Arial"/>
        <family val="2"/>
      </rPr>
      <t>(maximal 4 qualitative Kriterien eintragbar)</t>
    </r>
  </si>
  <si>
    <t>2. Projektteam - Erfahrung und Eignung</t>
  </si>
  <si>
    <t>1. Termin- und Bauablaufplanung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</si>
</sst>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 val="singleAccounting"/>
      <sz val="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darkDown">
        <fgColor theme="0" tint="-0.14996795556505021"/>
        <bgColor theme="0"/>
      </patternFill>
    </fill>
    <fill>
      <patternFill patternType="darkDown">
        <fgColor theme="0" tint="-0.14996795556505021"/>
        <bgColor theme="3" tint="0.79995117038483843"/>
      </patternFill>
    </fill>
    <fill>
      <patternFill patternType="darkDown">
        <fgColor theme="0" tint="-0.14996795556505021"/>
        <bgColor theme="5" tint="0.59999389629810485"/>
      </patternFill>
    </fill>
    <fill>
      <patternFill patternType="darkDown">
        <fgColor theme="0" tint="-0.14996795556505021"/>
        <bgColor theme="6" tint="0.59999389629810485"/>
      </patternFill>
    </fill>
    <fill>
      <patternFill patternType="darkDown">
        <fgColor theme="0" tint="-0.14996795556505021"/>
        <bgColor theme="7" tint="0.59999389629810485"/>
      </patternFill>
    </fill>
    <fill>
      <patternFill patternType="darkDown">
        <fgColor theme="0" tint="-0.14996795556505021"/>
        <bgColor theme="8" tint="0.59999389629810485"/>
      </patternFill>
    </fill>
    <fill>
      <patternFill patternType="darkDown">
        <fgColor theme="0" tint="-0.14996795556505021"/>
        <bgColor theme="9" tint="0.59999389629810485"/>
      </patternFill>
    </fill>
    <fill>
      <patternFill patternType="darkDown">
        <fgColor theme="0" tint="-0.14996795556505021"/>
        <bgColor rgb="FFFFCCFF"/>
      </patternFill>
    </fill>
    <fill>
      <patternFill patternType="darkDown">
        <fgColor theme="0" tint="-0.14996795556505021"/>
        <bgColor rgb="FFFFFFCC"/>
      </patternFill>
    </fill>
    <fill>
      <patternFill patternType="darkDown">
        <fgColor theme="0" tint="-0.14996795556505021"/>
        <bgColor theme="3" tint="0.79998168889431442"/>
      </patternFill>
    </fill>
    <fill>
      <patternFill patternType="solid">
        <fgColor theme="0"/>
        <bgColor indexed="22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6" fillId="0" borderId="0"/>
  </cellStyleXfs>
  <cellXfs count="219">
    <xf numFmtId="0" fontId="0" fillId="0" borderId="0" xfId="0"/>
    <xf numFmtId="0" fontId="2" fillId="0" borderId="0" xfId="4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protection locked="0"/>
    </xf>
    <xf numFmtId="2" fontId="0" fillId="0" borderId="0" xfId="0" applyNumberFormat="1" applyFill="1" applyProtection="1">
      <protection locked="0"/>
    </xf>
    <xf numFmtId="0" fontId="0" fillId="0" borderId="0" xfId="0" applyAlignment="1" applyProtection="1">
      <protection locked="0"/>
    </xf>
    <xf numFmtId="2" fontId="0" fillId="0" borderId="0" xfId="0" applyNumberFormat="1" applyBorder="1" applyAlignment="1" applyProtection="1">
      <alignment horizontal="center" vertical="center"/>
      <protection locked="0"/>
    </xf>
    <xf numFmtId="9" fontId="0" fillId="0" borderId="0" xfId="0" applyNumberForma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2" fontId="0" fillId="0" borderId="0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wrapText="1"/>
      <protection locked="0"/>
    </xf>
    <xf numFmtId="2" fontId="3" fillId="0" borderId="0" xfId="0" applyNumberFormat="1" applyFont="1" applyProtection="1">
      <protection locked="0"/>
    </xf>
    <xf numFmtId="2" fontId="3" fillId="0" borderId="0" xfId="0" applyNumberFormat="1" applyFont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Border="1" applyAlignment="1" applyProtection="1">
      <alignment wrapText="1"/>
      <protection locked="0"/>
    </xf>
    <xf numFmtId="164" fontId="2" fillId="3" borderId="2" xfId="1" applyFont="1" applyFill="1" applyBorder="1" applyAlignment="1" applyProtection="1">
      <alignment vertical="center"/>
    </xf>
    <xf numFmtId="164" fontId="2" fillId="4" borderId="3" xfId="1" applyFont="1" applyFill="1" applyBorder="1" applyAlignment="1" applyProtection="1">
      <alignment horizontal="right" vertical="center" indent="1"/>
    </xf>
    <xf numFmtId="164" fontId="2" fillId="5" borderId="3" xfId="1" applyFont="1" applyFill="1" applyBorder="1" applyAlignment="1" applyProtection="1">
      <alignment horizontal="right" vertical="center" indent="1"/>
    </xf>
    <xf numFmtId="164" fontId="2" fillId="3" borderId="4" xfId="1" applyFont="1" applyFill="1" applyBorder="1" applyAlignment="1" applyProtection="1">
      <alignment horizontal="left" vertical="center" indent="1"/>
    </xf>
    <xf numFmtId="2" fontId="0" fillId="0" borderId="0" xfId="0" applyNumberFormat="1" applyBorder="1" applyProtection="1">
      <protection locked="0"/>
    </xf>
    <xf numFmtId="164" fontId="2" fillId="6" borderId="5" xfId="1" applyFont="1" applyFill="1" applyBorder="1" applyAlignment="1" applyProtection="1">
      <alignment horizontal="right" vertical="center" indent="1"/>
    </xf>
    <xf numFmtId="164" fontId="2" fillId="6" borderId="6" xfId="1" applyFont="1" applyFill="1" applyBorder="1" applyAlignment="1" applyProtection="1">
      <alignment horizontal="right" vertical="center" indent="1"/>
    </xf>
    <xf numFmtId="164" fontId="2" fillId="5" borderId="7" xfId="1" applyFont="1" applyFill="1" applyBorder="1" applyAlignment="1" applyProtection="1">
      <alignment horizontal="right" vertical="center" indent="1"/>
    </xf>
    <xf numFmtId="2" fontId="2" fillId="6" borderId="7" xfId="1" applyNumberFormat="1" applyFont="1" applyFill="1" applyBorder="1" applyAlignment="1" applyProtection="1">
      <alignment horizontal="left" vertical="center" indent="1"/>
    </xf>
    <xf numFmtId="164" fontId="2" fillId="7" borderId="5" xfId="1" applyFont="1" applyFill="1" applyBorder="1" applyAlignment="1" applyProtection="1">
      <alignment horizontal="right" vertical="center" indent="1"/>
    </xf>
    <xf numFmtId="2" fontId="2" fillId="7" borderId="8" xfId="1" applyNumberFormat="1" applyFont="1" applyFill="1" applyBorder="1" applyAlignment="1" applyProtection="1">
      <alignment horizontal="left" vertical="center" indent="1"/>
    </xf>
    <xf numFmtId="164" fontId="2" fillId="7" borderId="6" xfId="1" applyFont="1" applyFill="1" applyBorder="1" applyAlignment="1" applyProtection="1">
      <alignment horizontal="right" vertical="center" indent="1"/>
    </xf>
    <xf numFmtId="164" fontId="2" fillId="4" borderId="7" xfId="1" applyFont="1" applyFill="1" applyBorder="1" applyAlignment="1" applyProtection="1">
      <alignment horizontal="right" vertical="center" indent="1"/>
    </xf>
    <xf numFmtId="2" fontId="2" fillId="5" borderId="7" xfId="1" applyNumberFormat="1" applyFont="1" applyFill="1" applyBorder="1" applyAlignment="1" applyProtection="1">
      <alignment horizontal="left" vertical="center" indent="1"/>
    </xf>
    <xf numFmtId="164" fontId="2" fillId="8" borderId="5" xfId="1" applyFont="1" applyFill="1" applyBorder="1" applyAlignment="1" applyProtection="1">
      <alignment horizontal="right" vertical="center" indent="1"/>
    </xf>
    <xf numFmtId="2" fontId="2" fillId="8" borderId="8" xfId="1" applyNumberFormat="1" applyFont="1" applyFill="1" applyBorder="1" applyAlignment="1" applyProtection="1">
      <alignment horizontal="left" vertical="center" indent="1"/>
    </xf>
    <xf numFmtId="164" fontId="2" fillId="8" borderId="6" xfId="1" applyFont="1" applyFill="1" applyBorder="1" applyAlignment="1" applyProtection="1">
      <alignment horizontal="right" vertical="center" indent="1"/>
    </xf>
    <xf numFmtId="164" fontId="2" fillId="9" borderId="3" xfId="1" applyFont="1" applyFill="1" applyBorder="1" applyAlignment="1" applyProtection="1">
      <alignment horizontal="right" vertical="center" indent="1"/>
    </xf>
    <xf numFmtId="164" fontId="2" fillId="9" borderId="7" xfId="1" applyFont="1" applyFill="1" applyBorder="1" applyAlignment="1" applyProtection="1">
      <alignment horizontal="right" vertical="center" indent="1"/>
    </xf>
    <xf numFmtId="2" fontId="2" fillId="4" borderId="7" xfId="1" applyNumberFormat="1" applyFont="1" applyFill="1" applyBorder="1" applyAlignment="1" applyProtection="1">
      <alignment horizontal="left" vertical="center" indent="1"/>
    </xf>
    <xf numFmtId="164" fontId="2" fillId="10" borderId="5" xfId="1" applyFont="1" applyFill="1" applyBorder="1" applyAlignment="1" applyProtection="1">
      <alignment horizontal="right" vertical="center" indent="1"/>
    </xf>
    <xf numFmtId="2" fontId="2" fillId="10" borderId="8" xfId="1" applyNumberFormat="1" applyFont="1" applyFill="1" applyBorder="1" applyAlignment="1" applyProtection="1">
      <alignment horizontal="left" vertical="center" indent="1"/>
    </xf>
    <xf numFmtId="164" fontId="2" fillId="10" borderId="6" xfId="1" applyFont="1" applyFill="1" applyBorder="1" applyAlignment="1" applyProtection="1">
      <alignment horizontal="right" vertical="center" indent="1"/>
    </xf>
    <xf numFmtId="2" fontId="2" fillId="9" borderId="7" xfId="1" applyNumberFormat="1" applyFont="1" applyFill="1" applyBorder="1" applyAlignment="1" applyProtection="1">
      <alignment horizontal="left" vertical="center" indent="1"/>
    </xf>
    <xf numFmtId="164" fontId="2" fillId="3" borderId="5" xfId="1" applyFont="1" applyFill="1" applyBorder="1" applyAlignment="1" applyProtection="1">
      <alignment horizontal="right" vertical="center" indent="1"/>
    </xf>
    <xf numFmtId="164" fontId="2" fillId="11" borderId="9" xfId="1" applyFont="1" applyFill="1" applyBorder="1" applyAlignment="1" applyProtection="1">
      <alignment horizontal="right" vertical="center" wrapText="1" indent="1"/>
      <protection locked="0"/>
    </xf>
    <xf numFmtId="164" fontId="2" fillId="3" borderId="10" xfId="1" applyFont="1" applyFill="1" applyBorder="1" applyAlignment="1" applyProtection="1">
      <alignment horizontal="right" vertical="center" indent="1"/>
    </xf>
    <xf numFmtId="164" fontId="2" fillId="9" borderId="11" xfId="1" applyFont="1" applyFill="1" applyBorder="1" applyAlignment="1" applyProtection="1">
      <alignment horizontal="right" vertical="center" indent="1"/>
    </xf>
    <xf numFmtId="164" fontId="2" fillId="10" borderId="10" xfId="1" applyFont="1" applyFill="1" applyBorder="1" applyAlignment="1" applyProtection="1">
      <alignment horizontal="right" vertical="center" indent="1"/>
    </xf>
    <xf numFmtId="164" fontId="2" fillId="4" borderId="11" xfId="1" applyFont="1" applyFill="1" applyBorder="1" applyAlignment="1" applyProtection="1">
      <alignment horizontal="right" vertical="center" indent="1"/>
    </xf>
    <xf numFmtId="164" fontId="2" fillId="8" borderId="10" xfId="1" applyFont="1" applyFill="1" applyBorder="1" applyAlignment="1" applyProtection="1">
      <alignment horizontal="right" vertical="center" indent="1"/>
    </xf>
    <xf numFmtId="164" fontId="2" fillId="5" borderId="11" xfId="1" applyFont="1" applyFill="1" applyBorder="1" applyAlignment="1" applyProtection="1">
      <alignment horizontal="right" vertical="center" indent="1"/>
    </xf>
    <xf numFmtId="164" fontId="2" fillId="7" borderId="12" xfId="1" applyFont="1" applyFill="1" applyBorder="1" applyAlignment="1" applyProtection="1">
      <alignment horizontal="right" vertical="center" indent="1"/>
    </xf>
    <xf numFmtId="164" fontId="2" fillId="6" borderId="10" xfId="1" applyFont="1" applyFill="1" applyBorder="1" applyAlignment="1" applyProtection="1">
      <alignment horizontal="right" vertical="center" indent="1"/>
    </xf>
    <xf numFmtId="164" fontId="3" fillId="3" borderId="13" xfId="2" applyFont="1" applyFill="1" applyBorder="1" applyAlignment="1" applyProtection="1">
      <alignment horizontal="center" vertical="center"/>
    </xf>
    <xf numFmtId="164" fontId="3" fillId="3" borderId="14" xfId="2" applyFont="1" applyFill="1" applyBorder="1" applyAlignment="1" applyProtection="1">
      <alignment horizontal="center" vertical="center"/>
    </xf>
    <xf numFmtId="164" fontId="3" fillId="6" borderId="13" xfId="2" applyFont="1" applyFill="1" applyBorder="1" applyAlignment="1" applyProtection="1">
      <alignment horizontal="center" vertical="center"/>
    </xf>
    <xf numFmtId="164" fontId="3" fillId="6" borderId="2" xfId="2" applyFont="1" applyFill="1" applyBorder="1" applyAlignment="1" applyProtection="1">
      <alignment horizontal="center" vertical="center"/>
    </xf>
    <xf numFmtId="164" fontId="3" fillId="9" borderId="13" xfId="2" applyFont="1" applyFill="1" applyBorder="1" applyAlignment="1" applyProtection="1">
      <alignment horizontal="center" vertical="center"/>
    </xf>
    <xf numFmtId="164" fontId="3" fillId="9" borderId="15" xfId="2" applyFont="1" applyFill="1" applyBorder="1" applyAlignment="1" applyProtection="1">
      <alignment horizontal="center" vertical="center"/>
    </xf>
    <xf numFmtId="164" fontId="3" fillId="10" borderId="13" xfId="2" applyFont="1" applyFill="1" applyBorder="1" applyAlignment="1" applyProtection="1">
      <alignment horizontal="center" vertical="center"/>
    </xf>
    <xf numFmtId="164" fontId="3" fillId="10" borderId="2" xfId="2" applyFont="1" applyFill="1" applyBorder="1" applyAlignment="1" applyProtection="1">
      <alignment horizontal="center" vertical="center"/>
    </xf>
    <xf numFmtId="164" fontId="3" fillId="4" borderId="13" xfId="2" applyFont="1" applyFill="1" applyBorder="1" applyAlignment="1" applyProtection="1">
      <alignment horizontal="center" vertical="center"/>
    </xf>
    <xf numFmtId="164" fontId="3" fillId="4" borderId="15" xfId="2" applyFont="1" applyFill="1" applyBorder="1" applyAlignment="1" applyProtection="1">
      <alignment horizontal="center" vertical="center"/>
    </xf>
    <xf numFmtId="164" fontId="3" fillId="8" borderId="13" xfId="2" applyFont="1" applyFill="1" applyBorder="1" applyAlignment="1" applyProtection="1">
      <alignment horizontal="center" vertical="center"/>
    </xf>
    <xf numFmtId="164" fontId="3" fillId="8" borderId="2" xfId="2" applyFont="1" applyFill="1" applyBorder="1" applyAlignment="1" applyProtection="1">
      <alignment horizontal="center" vertical="center"/>
    </xf>
    <xf numFmtId="164" fontId="3" fillId="5" borderId="13" xfId="2" applyFont="1" applyFill="1" applyBorder="1" applyAlignment="1" applyProtection="1">
      <alignment horizontal="center" vertical="center"/>
    </xf>
    <xf numFmtId="164" fontId="3" fillId="5" borderId="15" xfId="2" applyFont="1" applyFill="1" applyBorder="1" applyAlignment="1" applyProtection="1">
      <alignment horizontal="center" vertical="center"/>
    </xf>
    <xf numFmtId="164" fontId="3" fillId="7" borderId="13" xfId="2" applyFont="1" applyFill="1" applyBorder="1" applyAlignment="1" applyProtection="1">
      <alignment horizontal="center" vertical="center"/>
    </xf>
    <xf numFmtId="164" fontId="3" fillId="7" borderId="2" xfId="2" applyFont="1" applyFill="1" applyBorder="1" applyAlignment="1" applyProtection="1">
      <alignment horizontal="center" vertical="center"/>
    </xf>
    <xf numFmtId="164" fontId="3" fillId="3" borderId="16" xfId="1" applyFont="1" applyFill="1" applyBorder="1" applyAlignment="1" applyProtection="1">
      <alignment horizontal="right" vertical="center" indent="1"/>
    </xf>
    <xf numFmtId="2" fontId="3" fillId="3" borderId="17" xfId="1" applyNumberFormat="1" applyFont="1" applyFill="1" applyBorder="1" applyAlignment="1" applyProtection="1">
      <alignment horizontal="right" vertical="center" indent="1"/>
    </xf>
    <xf numFmtId="2" fontId="3" fillId="9" borderId="18" xfId="1" applyNumberFormat="1" applyFont="1" applyFill="1" applyBorder="1" applyAlignment="1" applyProtection="1">
      <alignment horizontal="right" vertical="center" wrapText="1" indent="1"/>
    </xf>
    <xf numFmtId="164" fontId="3" fillId="9" borderId="19" xfId="1" applyFont="1" applyFill="1" applyBorder="1" applyAlignment="1" applyProtection="1">
      <alignment horizontal="right" vertical="center" indent="1"/>
    </xf>
    <xf numFmtId="2" fontId="3" fillId="10" borderId="20" xfId="1" applyNumberFormat="1" applyFont="1" applyFill="1" applyBorder="1" applyAlignment="1" applyProtection="1">
      <alignment horizontal="right" vertical="center" wrapText="1" indent="1"/>
    </xf>
    <xf numFmtId="164" fontId="3" fillId="10" borderId="21" xfId="1" applyFont="1" applyFill="1" applyBorder="1" applyAlignment="1" applyProtection="1">
      <alignment horizontal="right" vertical="center" indent="1"/>
    </xf>
    <xf numFmtId="2" fontId="3" fillId="4" borderId="18" xfId="1" applyNumberFormat="1" applyFont="1" applyFill="1" applyBorder="1" applyAlignment="1" applyProtection="1">
      <alignment horizontal="right" vertical="center" wrapText="1" indent="1"/>
    </xf>
    <xf numFmtId="164" fontId="3" fillId="4" borderId="19" xfId="1" applyFont="1" applyFill="1" applyBorder="1" applyAlignment="1" applyProtection="1">
      <alignment horizontal="right" vertical="center" indent="1"/>
    </xf>
    <xf numFmtId="2" fontId="3" fillId="8" borderId="20" xfId="1" applyNumberFormat="1" applyFont="1" applyFill="1" applyBorder="1" applyAlignment="1" applyProtection="1">
      <alignment horizontal="right" vertical="center" wrapText="1" indent="1"/>
    </xf>
    <xf numFmtId="2" fontId="3" fillId="5" borderId="18" xfId="1" applyNumberFormat="1" applyFont="1" applyFill="1" applyBorder="1" applyAlignment="1" applyProtection="1">
      <alignment horizontal="right" vertical="center" wrapText="1" indent="1"/>
    </xf>
    <xf numFmtId="164" fontId="3" fillId="5" borderId="19" xfId="1" applyFont="1" applyFill="1" applyBorder="1" applyAlignment="1" applyProtection="1">
      <alignment horizontal="right" vertical="center" indent="1"/>
    </xf>
    <xf numFmtId="2" fontId="3" fillId="7" borderId="20" xfId="1" applyNumberFormat="1" applyFont="1" applyFill="1" applyBorder="1" applyAlignment="1" applyProtection="1">
      <alignment horizontal="right" vertical="center" wrapText="1" indent="1"/>
    </xf>
    <xf numFmtId="164" fontId="3" fillId="7" borderId="21" xfId="1" applyFont="1" applyFill="1" applyBorder="1" applyAlignment="1" applyProtection="1">
      <alignment horizontal="right" vertical="center" indent="1"/>
    </xf>
    <xf numFmtId="2" fontId="3" fillId="6" borderId="18" xfId="1" applyNumberFormat="1" applyFont="1" applyFill="1" applyBorder="1" applyAlignment="1" applyProtection="1">
      <alignment horizontal="right" vertical="center" wrapText="1" indent="1"/>
    </xf>
    <xf numFmtId="164" fontId="3" fillId="6" borderId="21" xfId="1" applyFont="1" applyFill="1" applyBorder="1" applyAlignment="1" applyProtection="1">
      <alignment horizontal="right" vertical="center" indent="1"/>
    </xf>
    <xf numFmtId="164" fontId="3" fillId="9" borderId="22" xfId="1" applyFont="1" applyFill="1" applyBorder="1" applyAlignment="1" applyProtection="1">
      <alignment horizontal="right" vertical="center" indent="1"/>
    </xf>
    <xf numFmtId="164" fontId="3" fillId="10" borderId="23" xfId="1" applyFont="1" applyFill="1" applyBorder="1" applyAlignment="1" applyProtection="1">
      <alignment horizontal="right" vertical="center" indent="1"/>
    </xf>
    <xf numFmtId="164" fontId="3" fillId="4" borderId="22" xfId="1" applyFont="1" applyFill="1" applyBorder="1" applyAlignment="1" applyProtection="1">
      <alignment horizontal="right" vertical="center" indent="1"/>
    </xf>
    <xf numFmtId="164" fontId="3" fillId="8" borderId="23" xfId="1" applyFont="1" applyFill="1" applyBorder="1" applyAlignment="1" applyProtection="1">
      <alignment horizontal="right" vertical="center" indent="1"/>
    </xf>
    <xf numFmtId="164" fontId="3" fillId="5" borderId="22" xfId="1" applyFont="1" applyFill="1" applyBorder="1" applyAlignment="1" applyProtection="1">
      <alignment horizontal="right" vertical="center" indent="1"/>
    </xf>
    <xf numFmtId="164" fontId="3" fillId="6" borderId="23" xfId="1" applyFont="1" applyFill="1" applyBorder="1" applyAlignment="1" applyProtection="1">
      <alignment horizontal="right" vertical="center" indent="1"/>
    </xf>
    <xf numFmtId="164" fontId="3" fillId="7" borderId="24" xfId="1" applyFont="1" applyFill="1" applyBorder="1" applyAlignment="1" applyProtection="1">
      <alignment horizontal="right" vertical="center" indent="1"/>
    </xf>
    <xf numFmtId="164" fontId="3" fillId="8" borderId="10" xfId="1" applyFont="1" applyFill="1" applyBorder="1" applyAlignment="1" applyProtection="1">
      <alignment horizontal="right" vertical="center" indent="1"/>
    </xf>
    <xf numFmtId="164" fontId="3" fillId="3" borderId="25" xfId="1" applyNumberFormat="1" applyFont="1" applyFill="1" applyBorder="1" applyAlignment="1" applyProtection="1">
      <alignment horizontal="right" vertical="center" indent="1"/>
    </xf>
    <xf numFmtId="2" fontId="2" fillId="11" borderId="26" xfId="0" applyNumberFormat="1" applyFont="1" applyFill="1" applyBorder="1" applyAlignment="1" applyProtection="1">
      <alignment horizontal="left" vertical="center" wrapText="1" indent="1"/>
    </xf>
    <xf numFmtId="164" fontId="2" fillId="11" borderId="26" xfId="1" applyFont="1" applyFill="1" applyBorder="1" applyAlignment="1" applyProtection="1">
      <alignment horizontal="right" vertical="center" wrapText="1" indent="1"/>
    </xf>
    <xf numFmtId="2" fontId="3" fillId="3" borderId="27" xfId="0" applyNumberFormat="1" applyFont="1" applyFill="1" applyBorder="1" applyAlignment="1" applyProtection="1">
      <alignment horizontal="center" vertical="center" wrapText="1"/>
    </xf>
    <xf numFmtId="2" fontId="3" fillId="3" borderId="23" xfId="0" applyNumberFormat="1" applyFont="1" applyFill="1" applyBorder="1" applyAlignment="1" applyProtection="1">
      <alignment horizontal="center" vertical="center" wrapText="1"/>
    </xf>
    <xf numFmtId="2" fontId="3" fillId="9" borderId="28" xfId="0" applyNumberFormat="1" applyFont="1" applyFill="1" applyBorder="1" applyAlignment="1" applyProtection="1">
      <alignment horizontal="center" vertical="center" wrapText="1"/>
    </xf>
    <xf numFmtId="2" fontId="3" fillId="9" borderId="22" xfId="0" applyNumberFormat="1" applyFont="1" applyFill="1" applyBorder="1" applyAlignment="1" applyProtection="1">
      <alignment horizontal="center" vertical="center" wrapText="1"/>
    </xf>
    <xf numFmtId="2" fontId="3" fillId="10" borderId="27" xfId="0" applyNumberFormat="1" applyFont="1" applyFill="1" applyBorder="1" applyAlignment="1" applyProtection="1">
      <alignment horizontal="center" vertical="center" wrapText="1"/>
    </xf>
    <xf numFmtId="2" fontId="3" fillId="10" borderId="23" xfId="0" applyNumberFormat="1" applyFont="1" applyFill="1" applyBorder="1" applyAlignment="1" applyProtection="1">
      <alignment horizontal="center" vertical="center" wrapText="1"/>
    </xf>
    <xf numFmtId="2" fontId="3" fillId="4" borderId="28" xfId="0" applyNumberFormat="1" applyFont="1" applyFill="1" applyBorder="1" applyAlignment="1" applyProtection="1">
      <alignment horizontal="center" vertical="center" wrapText="1"/>
    </xf>
    <xf numFmtId="2" fontId="3" fillId="4" borderId="23" xfId="0" applyNumberFormat="1" applyFont="1" applyFill="1" applyBorder="1" applyAlignment="1" applyProtection="1">
      <alignment horizontal="center" vertical="center" wrapText="1"/>
    </xf>
    <xf numFmtId="2" fontId="3" fillId="8" borderId="27" xfId="0" applyNumberFormat="1" applyFont="1" applyFill="1" applyBorder="1" applyAlignment="1" applyProtection="1">
      <alignment horizontal="center" vertical="center" wrapText="1"/>
    </xf>
    <xf numFmtId="2" fontId="3" fillId="8" borderId="23" xfId="0" applyNumberFormat="1" applyFont="1" applyFill="1" applyBorder="1" applyAlignment="1" applyProtection="1">
      <alignment horizontal="center" vertical="center" wrapText="1"/>
    </xf>
    <xf numFmtId="2" fontId="3" fillId="5" borderId="28" xfId="0" applyNumberFormat="1" applyFont="1" applyFill="1" applyBorder="1" applyAlignment="1" applyProtection="1">
      <alignment horizontal="center" vertical="center" wrapText="1"/>
    </xf>
    <xf numFmtId="2" fontId="3" fillId="5" borderId="22" xfId="0" applyNumberFormat="1" applyFont="1" applyFill="1" applyBorder="1" applyAlignment="1" applyProtection="1">
      <alignment horizontal="center" vertical="center" wrapText="1"/>
    </xf>
    <xf numFmtId="2" fontId="3" fillId="7" borderId="27" xfId="0" applyNumberFormat="1" applyFont="1" applyFill="1" applyBorder="1" applyAlignment="1" applyProtection="1">
      <alignment horizontal="center" vertical="center" wrapText="1"/>
    </xf>
    <xf numFmtId="2" fontId="3" fillId="7" borderId="23" xfId="0" applyNumberFormat="1" applyFont="1" applyFill="1" applyBorder="1" applyAlignment="1" applyProtection="1">
      <alignment horizontal="center" vertical="center" wrapText="1"/>
    </xf>
    <xf numFmtId="2" fontId="3" fillId="6" borderId="28" xfId="0" applyNumberFormat="1" applyFont="1" applyFill="1" applyBorder="1" applyAlignment="1" applyProtection="1">
      <alignment horizontal="center" vertical="center" wrapText="1"/>
    </xf>
    <xf numFmtId="2" fontId="3" fillId="6" borderId="23" xfId="0" applyNumberFormat="1" applyFont="1" applyFill="1" applyBorder="1" applyAlignment="1" applyProtection="1">
      <alignment horizontal="center" vertical="center" wrapText="1"/>
    </xf>
    <xf numFmtId="164" fontId="3" fillId="9" borderId="29" xfId="2" applyFont="1" applyFill="1" applyBorder="1" applyAlignment="1" applyProtection="1">
      <alignment horizontal="center" vertical="center"/>
    </xf>
    <xf numFmtId="164" fontId="3" fillId="9" borderId="30" xfId="2" applyFont="1" applyFill="1" applyBorder="1" applyAlignment="1" applyProtection="1">
      <alignment horizontal="center" vertical="center"/>
    </xf>
    <xf numFmtId="164" fontId="3" fillId="10" borderId="14" xfId="2" applyFont="1" applyFill="1" applyBorder="1" applyAlignment="1" applyProtection="1">
      <alignment horizontal="center" vertical="center"/>
    </xf>
    <xf numFmtId="164" fontId="3" fillId="4" borderId="29" xfId="2" applyFont="1" applyFill="1" applyBorder="1" applyAlignment="1" applyProtection="1">
      <alignment horizontal="center" vertical="center"/>
    </xf>
    <xf numFmtId="164" fontId="3" fillId="4" borderId="30" xfId="2" applyFont="1" applyFill="1" applyBorder="1" applyAlignment="1" applyProtection="1">
      <alignment horizontal="center" vertical="center"/>
    </xf>
    <xf numFmtId="164" fontId="3" fillId="8" borderId="14" xfId="2" applyFont="1" applyFill="1" applyBorder="1" applyAlignment="1" applyProtection="1">
      <alignment horizontal="center" vertical="center"/>
    </xf>
    <xf numFmtId="164" fontId="3" fillId="5" borderId="29" xfId="2" applyFont="1" applyFill="1" applyBorder="1" applyAlignment="1" applyProtection="1">
      <alignment horizontal="center" vertical="center"/>
    </xf>
    <xf numFmtId="164" fontId="3" fillId="5" borderId="30" xfId="2" applyFont="1" applyFill="1" applyBorder="1" applyAlignment="1" applyProtection="1">
      <alignment horizontal="center" vertical="center"/>
    </xf>
    <xf numFmtId="164" fontId="3" fillId="7" borderId="14" xfId="2" applyFont="1" applyFill="1" applyBorder="1" applyAlignment="1" applyProtection="1">
      <alignment horizontal="center" vertical="center"/>
    </xf>
    <xf numFmtId="164" fontId="3" fillId="6" borderId="29" xfId="2" applyFont="1" applyFill="1" applyBorder="1" applyAlignment="1" applyProtection="1">
      <alignment horizontal="center" vertical="center"/>
    </xf>
    <xf numFmtId="164" fontId="3" fillId="6" borderId="14" xfId="2" applyFont="1" applyFill="1" applyBorder="1" applyAlignment="1" applyProtection="1">
      <alignment horizontal="center" vertical="center"/>
    </xf>
    <xf numFmtId="9" fontId="0" fillId="0" borderId="0" xfId="0" applyNumberFormat="1" applyBorder="1" applyAlignment="1" applyProtection="1">
      <alignment horizontal="center" vertical="center"/>
    </xf>
    <xf numFmtId="164" fontId="3" fillId="11" borderId="31" xfId="1" applyFont="1" applyFill="1" applyBorder="1" applyAlignment="1" applyProtection="1">
      <alignment horizontal="right" vertical="center" wrapText="1" indent="1"/>
    </xf>
    <xf numFmtId="164" fontId="3" fillId="12" borderId="32" xfId="1" applyFont="1" applyFill="1" applyBorder="1" applyAlignment="1" applyProtection="1">
      <alignment horizontal="center" vertical="center" wrapText="1"/>
      <protection locked="0"/>
    </xf>
    <xf numFmtId="164" fontId="3" fillId="13" borderId="27" xfId="1" applyFont="1" applyFill="1" applyBorder="1" applyAlignment="1" applyProtection="1">
      <alignment horizontal="right" vertical="center" wrapText="1" indent="1"/>
      <protection locked="0"/>
    </xf>
    <xf numFmtId="164" fontId="3" fillId="14" borderId="27" xfId="1" applyFont="1" applyFill="1" applyBorder="1" applyAlignment="1" applyProtection="1">
      <alignment horizontal="right" vertical="center" wrapText="1" indent="1"/>
      <protection locked="0"/>
    </xf>
    <xf numFmtId="164" fontId="3" fillId="15" borderId="27" xfId="1" applyFont="1" applyFill="1" applyBorder="1" applyAlignment="1" applyProtection="1">
      <alignment horizontal="right" vertical="center" wrapText="1" indent="1"/>
      <protection locked="0"/>
    </xf>
    <xf numFmtId="164" fontId="3" fillId="16" borderId="28" xfId="1" applyFont="1" applyFill="1" applyBorder="1" applyAlignment="1" applyProtection="1">
      <alignment horizontal="right" vertical="center" wrapText="1" indent="1"/>
      <protection locked="0"/>
    </xf>
    <xf numFmtId="164" fontId="3" fillId="17" borderId="27" xfId="1" applyFont="1" applyFill="1" applyBorder="1" applyAlignment="1" applyProtection="1">
      <alignment horizontal="right" vertical="center" wrapText="1" indent="1"/>
      <protection locked="0"/>
    </xf>
    <xf numFmtId="164" fontId="3" fillId="18" borderId="28" xfId="1" applyFont="1" applyFill="1" applyBorder="1" applyAlignment="1" applyProtection="1">
      <alignment horizontal="right" vertical="center" wrapText="1" indent="1"/>
      <protection locked="0"/>
    </xf>
    <xf numFmtId="164" fontId="3" fillId="19" borderId="27" xfId="1" applyFont="1" applyFill="1" applyBorder="1" applyAlignment="1" applyProtection="1">
      <alignment horizontal="right" vertical="center" wrapText="1" indent="1"/>
      <protection locked="0"/>
    </xf>
    <xf numFmtId="164" fontId="3" fillId="20" borderId="28" xfId="1" applyFont="1" applyFill="1" applyBorder="1" applyAlignment="1" applyProtection="1">
      <alignment horizontal="right" vertical="center" wrapText="1" indent="1"/>
      <protection locked="0"/>
    </xf>
    <xf numFmtId="2" fontId="3" fillId="12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3" fillId="12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" fillId="13" borderId="35" xfId="1" applyNumberFormat="1" applyFont="1" applyFill="1" applyBorder="1" applyAlignment="1" applyProtection="1">
      <alignment horizontal="right" vertical="center" indent="1"/>
      <protection locked="0"/>
    </xf>
    <xf numFmtId="2" fontId="2" fillId="13" borderId="32" xfId="1" applyNumberFormat="1" applyFont="1" applyFill="1" applyBorder="1" applyAlignment="1" applyProtection="1">
      <alignment horizontal="right" vertical="center" indent="1"/>
      <protection locked="0"/>
    </xf>
    <xf numFmtId="2" fontId="2" fillId="14" borderId="36" xfId="1" applyNumberFormat="1" applyFont="1" applyFill="1" applyBorder="1" applyAlignment="1" applyProtection="1">
      <alignment horizontal="right" vertical="center" indent="1"/>
      <protection locked="0"/>
    </xf>
    <xf numFmtId="2" fontId="2" fillId="14" borderId="37" xfId="1" applyNumberFormat="1" applyFont="1" applyFill="1" applyBorder="1" applyAlignment="1" applyProtection="1">
      <alignment horizontal="right" vertical="center" indent="1"/>
      <protection locked="0"/>
    </xf>
    <xf numFmtId="2" fontId="2" fillId="15" borderId="35" xfId="1" applyNumberFormat="1" applyFont="1" applyFill="1" applyBorder="1" applyAlignment="1" applyProtection="1">
      <alignment horizontal="right" vertical="center" indent="1"/>
      <protection locked="0"/>
    </xf>
    <xf numFmtId="2" fontId="2" fillId="15" borderId="32" xfId="1" applyNumberFormat="1" applyFont="1" applyFill="1" applyBorder="1" applyAlignment="1" applyProtection="1">
      <alignment horizontal="right" vertical="center" indent="1"/>
      <protection locked="0"/>
    </xf>
    <xf numFmtId="2" fontId="2" fillId="16" borderId="36" xfId="1" applyNumberFormat="1" applyFont="1" applyFill="1" applyBorder="1" applyAlignment="1" applyProtection="1">
      <alignment horizontal="right" vertical="center" indent="1"/>
      <protection locked="0"/>
    </xf>
    <xf numFmtId="2" fontId="2" fillId="16" borderId="37" xfId="1" applyNumberFormat="1" applyFont="1" applyFill="1" applyBorder="1" applyAlignment="1" applyProtection="1">
      <alignment horizontal="right" vertical="center" indent="1"/>
      <protection locked="0"/>
    </xf>
    <xf numFmtId="2" fontId="2" fillId="17" borderId="35" xfId="1" applyNumberFormat="1" applyFont="1" applyFill="1" applyBorder="1" applyAlignment="1" applyProtection="1">
      <alignment horizontal="right" vertical="center" indent="1"/>
      <protection locked="0"/>
    </xf>
    <xf numFmtId="2" fontId="2" fillId="17" borderId="32" xfId="1" applyNumberFormat="1" applyFont="1" applyFill="1" applyBorder="1" applyAlignment="1" applyProtection="1">
      <alignment horizontal="right" vertical="center" indent="1"/>
      <protection locked="0"/>
    </xf>
    <xf numFmtId="2" fontId="2" fillId="18" borderId="36" xfId="1" applyNumberFormat="1" applyFont="1" applyFill="1" applyBorder="1" applyAlignment="1" applyProtection="1">
      <alignment horizontal="right" vertical="center" indent="1"/>
      <protection locked="0"/>
    </xf>
    <xf numFmtId="2" fontId="2" fillId="18" borderId="37" xfId="1" applyNumberFormat="1" applyFont="1" applyFill="1" applyBorder="1" applyAlignment="1" applyProtection="1">
      <alignment horizontal="right" vertical="center" indent="1"/>
      <protection locked="0"/>
    </xf>
    <xf numFmtId="2" fontId="2" fillId="19" borderId="35" xfId="1" applyNumberFormat="1" applyFont="1" applyFill="1" applyBorder="1" applyAlignment="1" applyProtection="1">
      <alignment horizontal="right" vertical="center" indent="1"/>
      <protection locked="0"/>
    </xf>
    <xf numFmtId="2" fontId="2" fillId="19" borderId="32" xfId="1" applyNumberFormat="1" applyFont="1" applyFill="1" applyBorder="1" applyAlignment="1" applyProtection="1">
      <alignment horizontal="right" vertical="center" indent="1"/>
      <protection locked="0"/>
    </xf>
    <xf numFmtId="2" fontId="2" fillId="20" borderId="36" xfId="1" applyNumberFormat="1" applyFont="1" applyFill="1" applyBorder="1" applyAlignment="1" applyProtection="1">
      <alignment horizontal="right" vertical="center" indent="1"/>
      <protection locked="0"/>
    </xf>
    <xf numFmtId="2" fontId="2" fillId="20" borderId="37" xfId="1" applyNumberFormat="1" applyFont="1" applyFill="1" applyBorder="1" applyAlignment="1" applyProtection="1">
      <alignment horizontal="right" vertical="center" indent="1"/>
      <protection locked="0"/>
    </xf>
    <xf numFmtId="164" fontId="7" fillId="13" borderId="27" xfId="1" applyFont="1" applyFill="1" applyBorder="1" applyAlignment="1" applyProtection="1">
      <alignment horizontal="center" vertical="center" wrapText="1"/>
      <protection locked="0"/>
    </xf>
    <xf numFmtId="2" fontId="3" fillId="0" borderId="0" xfId="0" applyNumberFormat="1" applyFont="1" applyAlignment="1" applyProtection="1">
      <alignment horizontal="center" vertical="center"/>
      <protection locked="0"/>
    </xf>
    <xf numFmtId="2" fontId="0" fillId="0" borderId="38" xfId="0" applyNumberFormat="1" applyBorder="1" applyProtection="1">
      <protection locked="0"/>
    </xf>
    <xf numFmtId="0" fontId="0" fillId="0" borderId="38" xfId="0" applyBorder="1" applyProtection="1">
      <protection locked="0"/>
    </xf>
    <xf numFmtId="2" fontId="3" fillId="7" borderId="39" xfId="0" applyNumberFormat="1" applyFont="1" applyFill="1" applyBorder="1" applyAlignment="1" applyProtection="1">
      <alignment horizontal="center" vertical="center" wrapText="1"/>
    </xf>
    <xf numFmtId="2" fontId="3" fillId="7" borderId="40" xfId="0" applyNumberFormat="1" applyFont="1" applyFill="1" applyBorder="1" applyAlignment="1" applyProtection="1">
      <alignment horizontal="center" vertical="center" wrapText="1"/>
    </xf>
    <xf numFmtId="2" fontId="3" fillId="6" borderId="41" xfId="0" applyNumberFormat="1" applyFont="1" applyFill="1" applyBorder="1" applyAlignment="1" applyProtection="1">
      <alignment horizontal="center" vertical="center" wrapText="1"/>
    </xf>
    <xf numFmtId="2" fontId="3" fillId="6" borderId="40" xfId="0" applyNumberFormat="1" applyFont="1" applyFill="1" applyBorder="1" applyAlignment="1" applyProtection="1">
      <alignment horizontal="center" vertical="center" wrapText="1"/>
    </xf>
    <xf numFmtId="2" fontId="3" fillId="19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19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20" borderId="7" xfId="0" applyNumberFormat="1" applyFont="1" applyFill="1" applyBorder="1" applyAlignment="1" applyProtection="1">
      <alignment horizontal="center" vertical="center" wrapText="1"/>
      <protection locked="0"/>
    </xf>
    <xf numFmtId="2" fontId="3" fillId="20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16" borderId="7" xfId="0" applyNumberFormat="1" applyFont="1" applyFill="1" applyBorder="1" applyAlignment="1" applyProtection="1">
      <alignment horizontal="center" vertical="center" wrapText="1"/>
      <protection locked="0"/>
    </xf>
    <xf numFmtId="2" fontId="3" fillId="17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17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18" borderId="7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41" xfId="0" applyNumberFormat="1" applyFont="1" applyFill="1" applyBorder="1" applyAlignment="1" applyProtection="1">
      <alignment horizontal="center" vertical="center" wrapText="1"/>
    </xf>
    <xf numFmtId="2" fontId="2" fillId="11" borderId="39" xfId="0" applyNumberFormat="1" applyFont="1" applyFill="1" applyBorder="1" applyAlignment="1" applyProtection="1">
      <alignment horizontal="left" vertical="center" indent="1"/>
    </xf>
    <xf numFmtId="0" fontId="0" fillId="11" borderId="1" xfId="0" applyFill="1" applyBorder="1" applyAlignment="1" applyProtection="1">
      <alignment horizontal="left" vertical="center" indent="1"/>
    </xf>
    <xf numFmtId="164" fontId="3" fillId="9" borderId="42" xfId="2" applyFont="1" applyFill="1" applyBorder="1" applyAlignment="1" applyProtection="1">
      <alignment horizontal="center" vertical="center"/>
    </xf>
    <xf numFmtId="164" fontId="3" fillId="10" borderId="43" xfId="2" applyFont="1" applyFill="1" applyBorder="1" applyAlignment="1" applyProtection="1">
      <alignment horizontal="center" vertical="center"/>
    </xf>
    <xf numFmtId="164" fontId="3" fillId="10" borderId="24" xfId="2" applyFont="1" applyFill="1" applyBorder="1" applyAlignment="1" applyProtection="1">
      <alignment horizontal="center" vertical="center"/>
    </xf>
    <xf numFmtId="164" fontId="3" fillId="4" borderId="42" xfId="2" applyFont="1" applyFill="1" applyBorder="1" applyAlignment="1" applyProtection="1">
      <alignment horizontal="center" vertical="center"/>
    </xf>
    <xf numFmtId="164" fontId="3" fillId="3" borderId="43" xfId="2" applyFont="1" applyFill="1" applyBorder="1" applyAlignment="1" applyProtection="1">
      <alignment horizontal="center" vertical="center"/>
    </xf>
    <xf numFmtId="164" fontId="3" fillId="3" borderId="24" xfId="2" applyFont="1" applyFill="1" applyBorder="1" applyAlignment="1" applyProtection="1">
      <alignment horizontal="center" vertical="center"/>
    </xf>
    <xf numFmtId="164" fontId="3" fillId="12" borderId="44" xfId="1" applyFont="1" applyFill="1" applyBorder="1" applyAlignment="1" applyProtection="1">
      <alignment horizontal="center" vertical="center" wrapText="1"/>
      <protection locked="0"/>
    </xf>
    <xf numFmtId="164" fontId="3" fillId="12" borderId="20" xfId="1" applyFont="1" applyFill="1" applyBorder="1" applyAlignment="1" applyProtection="1">
      <alignment horizontal="center" vertical="center" wrapText="1"/>
      <protection locked="0"/>
    </xf>
    <xf numFmtId="164" fontId="3" fillId="12" borderId="13" xfId="1" applyFont="1" applyFill="1" applyBorder="1" applyAlignment="1" applyProtection="1">
      <alignment horizontal="center" vertical="center" wrapText="1"/>
      <protection locked="0"/>
    </xf>
    <xf numFmtId="164" fontId="3" fillId="11" borderId="40" xfId="1" quotePrefix="1" applyFont="1" applyFill="1" applyBorder="1" applyAlignment="1" applyProtection="1">
      <alignment horizontal="right" vertical="center" indent="1"/>
    </xf>
    <xf numFmtId="164" fontId="3" fillId="11" borderId="45" xfId="1" quotePrefix="1" applyFont="1" applyFill="1" applyBorder="1" applyAlignment="1" applyProtection="1">
      <alignment horizontal="right" vertical="center" indent="1"/>
    </xf>
    <xf numFmtId="164" fontId="3" fillId="11" borderId="2" xfId="1" quotePrefix="1" applyFont="1" applyFill="1" applyBorder="1" applyAlignment="1" applyProtection="1">
      <alignment horizontal="right" vertical="center" indent="1"/>
    </xf>
    <xf numFmtId="2" fontId="3" fillId="9" borderId="4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left" vertical="top" wrapText="1"/>
    </xf>
    <xf numFmtId="2" fontId="3" fillId="0" borderId="0" xfId="0" applyNumberFormat="1" applyFont="1" applyBorder="1" applyAlignment="1" applyProtection="1">
      <alignment horizontal="left" vertical="top" wrapText="1"/>
    </xf>
    <xf numFmtId="2" fontId="2" fillId="2" borderId="39" xfId="0" applyNumberFormat="1" applyFont="1" applyFill="1" applyBorder="1" applyAlignment="1" applyProtection="1">
      <alignment horizontal="left" vertical="top"/>
      <protection locked="0"/>
    </xf>
    <xf numFmtId="2" fontId="2" fillId="2" borderId="4" xfId="0" applyNumberFormat="1" applyFont="1" applyFill="1" applyBorder="1" applyAlignment="1" applyProtection="1">
      <alignment horizontal="left" vertical="top"/>
      <protection locked="0"/>
    </xf>
    <xf numFmtId="2" fontId="3" fillId="10" borderId="39" xfId="0" applyNumberFormat="1" applyFont="1" applyFill="1" applyBorder="1" applyAlignment="1" applyProtection="1">
      <alignment horizontal="center" vertical="center" wrapText="1"/>
    </xf>
    <xf numFmtId="2" fontId="3" fillId="10" borderId="40" xfId="0" applyNumberFormat="1" applyFont="1" applyFill="1" applyBorder="1" applyAlignment="1" applyProtection="1">
      <alignment horizontal="center" vertical="center" wrapText="1"/>
    </xf>
    <xf numFmtId="2" fontId="3" fillId="4" borderId="41" xfId="0" applyNumberFormat="1" applyFont="1" applyFill="1" applyBorder="1" applyAlignment="1" applyProtection="1">
      <alignment horizontal="center" vertical="center" wrapText="1"/>
    </xf>
    <xf numFmtId="2" fontId="3" fillId="21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1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14" borderId="7" xfId="0" applyNumberFormat="1" applyFont="1" applyFill="1" applyBorder="1" applyAlignment="1" applyProtection="1">
      <alignment horizontal="center" vertical="center" wrapText="1"/>
      <protection locked="0"/>
    </xf>
    <xf numFmtId="2" fontId="3" fillId="15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15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8" borderId="43" xfId="2" applyFont="1" applyFill="1" applyBorder="1" applyAlignment="1" applyProtection="1">
      <alignment horizontal="center" vertical="center"/>
    </xf>
    <xf numFmtId="164" fontId="3" fillId="8" borderId="24" xfId="2" applyFont="1" applyFill="1" applyBorder="1" applyAlignment="1" applyProtection="1">
      <alignment horizontal="center" vertical="center"/>
    </xf>
    <xf numFmtId="49" fontId="5" fillId="11" borderId="1" xfId="0" applyNumberFormat="1" applyFont="1" applyFill="1" applyBorder="1" applyAlignment="1" applyProtection="1">
      <alignment horizontal="left" vertical="center" wrapText="1" indent="1"/>
    </xf>
    <xf numFmtId="49" fontId="5" fillId="11" borderId="4" xfId="0" applyNumberFormat="1" applyFont="1" applyFill="1" applyBorder="1" applyAlignment="1" applyProtection="1">
      <alignment horizontal="left" vertical="center" wrapText="1" indent="1"/>
    </xf>
    <xf numFmtId="2" fontId="2" fillId="2" borderId="44" xfId="0" applyNumberFormat="1" applyFont="1" applyFill="1" applyBorder="1" applyAlignment="1" applyProtection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 wrapText="1"/>
    </xf>
    <xf numFmtId="2" fontId="3" fillId="8" borderId="39" xfId="0" applyNumberFormat="1" applyFont="1" applyFill="1" applyBorder="1" applyAlignment="1" applyProtection="1">
      <alignment horizontal="center" vertical="center" wrapText="1"/>
    </xf>
    <xf numFmtId="2" fontId="3" fillId="8" borderId="40" xfId="0" applyNumberFormat="1" applyFont="1" applyFill="1" applyBorder="1" applyAlignment="1" applyProtection="1">
      <alignment horizontal="center" vertical="center" wrapText="1"/>
    </xf>
    <xf numFmtId="164" fontId="3" fillId="6" borderId="43" xfId="2" applyFont="1" applyFill="1" applyBorder="1" applyAlignment="1" applyProtection="1">
      <alignment horizontal="center" vertical="center"/>
    </xf>
    <xf numFmtId="164" fontId="3" fillId="6" borderId="24" xfId="2" applyFont="1" applyFill="1" applyBorder="1" applyAlignment="1" applyProtection="1">
      <alignment horizontal="center" vertical="center"/>
    </xf>
    <xf numFmtId="164" fontId="3" fillId="7" borderId="43" xfId="2" applyFont="1" applyFill="1" applyBorder="1" applyAlignment="1" applyProtection="1">
      <alignment horizontal="center" vertical="center"/>
    </xf>
    <xf numFmtId="164" fontId="3" fillId="7" borderId="24" xfId="2" applyFont="1" applyFill="1" applyBorder="1" applyAlignment="1" applyProtection="1">
      <alignment horizontal="center" vertical="center"/>
    </xf>
    <xf numFmtId="164" fontId="3" fillId="5" borderId="42" xfId="2" applyFont="1" applyFill="1" applyBorder="1" applyAlignment="1" applyProtection="1">
      <alignment horizontal="center" vertical="center"/>
    </xf>
    <xf numFmtId="2" fontId="2" fillId="22" borderId="39" xfId="0" applyNumberFormat="1" applyFont="1" applyFill="1" applyBorder="1" applyAlignment="1" applyProtection="1">
      <alignment horizontal="left" vertical="center" wrapText="1" indent="1"/>
    </xf>
    <xf numFmtId="2" fontId="2" fillId="22" borderId="4" xfId="0" applyNumberFormat="1" applyFont="1" applyFill="1" applyBorder="1" applyAlignment="1" applyProtection="1">
      <alignment horizontal="left" vertical="center" wrapText="1" indent="1"/>
    </xf>
    <xf numFmtId="164" fontId="3" fillId="11" borderId="44" xfId="1" quotePrefix="1" applyFont="1" applyFill="1" applyBorder="1" applyAlignment="1" applyProtection="1">
      <alignment horizontal="right" vertical="center" indent="1"/>
    </xf>
    <xf numFmtId="164" fontId="3" fillId="11" borderId="13" xfId="1" quotePrefix="1" applyFont="1" applyFill="1" applyBorder="1" applyAlignment="1" applyProtection="1">
      <alignment horizontal="right" vertical="center" indent="1"/>
    </xf>
    <xf numFmtId="2" fontId="3" fillId="3" borderId="39" xfId="0" applyNumberFormat="1" applyFont="1" applyFill="1" applyBorder="1" applyAlignment="1" applyProtection="1">
      <alignment horizontal="center" vertical="center" wrapText="1"/>
    </xf>
    <xf numFmtId="2" fontId="3" fillId="3" borderId="40" xfId="0" applyNumberFormat="1" applyFont="1" applyFill="1" applyBorder="1" applyAlignment="1" applyProtection="1">
      <alignment horizontal="center" vertical="center" wrapText="1"/>
    </xf>
    <xf numFmtId="2" fontId="2" fillId="2" borderId="40" xfId="0" applyNumberFormat="1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 wrapText="1"/>
    </xf>
  </cellXfs>
  <cellStyles count="5">
    <cellStyle name="Komma" xfId="1" builtinId="3"/>
    <cellStyle name="Komma 2" xfId="2" xr:uid="{00000000-0005-0000-0000-000001000000}"/>
    <cellStyle name="Standard" xfId="0" builtinId="0"/>
    <cellStyle name="Standard 2" xfId="3" xr:uid="{00000000-0005-0000-0000-000003000000}"/>
    <cellStyle name="Standard 2 2" xfId="4" xr:uid="{00000000-0005-0000-0000-000004000000}"/>
  </cellStyles>
  <dxfs count="5">
    <dxf>
      <font>
        <color theme="3" tint="0.79998168889431442"/>
      </font>
    </dxf>
    <dxf>
      <font>
        <b/>
        <i val="0"/>
        <color rgb="FFC00000"/>
      </font>
    </dxf>
    <dxf>
      <font>
        <color theme="3" tint="0.79998168889431442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136617</xdr:rowOff>
    </xdr:from>
    <xdr:ext cx="3658523" cy="4535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0" y="3402331"/>
              <a:ext cx="3493668" cy="4535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1000">
                  <a:latin typeface="Arial" panose="020B0604020202020204" pitchFamily="34" charset="0"/>
                  <a:cs typeface="Arial" panose="020B0604020202020204" pitchFamily="34" charset="0"/>
                </a:rPr>
                <a:t>10 Pkt. - </a:t>
              </a:r>
              <a14:m>
                <m:oMath xmlns:m="http://schemas.openxmlformats.org/officeDocument/2006/math">
                  <m:f>
                    <m:fPr>
                      <m:ctrlPr>
                        <a:rPr lang="de-DE" sz="1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de-DE" sz="1000" b="0" i="1">
                          <a:latin typeface="Cambria Math"/>
                        </a:rPr>
                        <m:t>𝑧𝑢</m:t>
                      </m:r>
                      <m:r>
                        <a:rPr lang="de-DE" sz="1000" b="0" i="1">
                          <a:latin typeface="Cambria Math"/>
                        </a:rPr>
                        <m:t> </m:t>
                      </m:r>
                      <m:r>
                        <a:rPr lang="de-DE" sz="1000" b="0" i="1">
                          <a:latin typeface="Cambria Math"/>
                        </a:rPr>
                        <m:t>𝑏𝑒𝑤𝑒𝑟𝑡𝑒𝑛𝑑𝑒𝑠</m:t>
                      </m:r>
                      <m:r>
                        <a:rPr lang="de-DE" sz="1000" b="0" i="1">
                          <a:latin typeface="Cambria Math"/>
                        </a:rPr>
                        <m:t> </m:t>
                      </m:r>
                      <m:r>
                        <a:rPr lang="de-DE" sz="1000" b="0" i="1">
                          <a:latin typeface="Cambria Math"/>
                        </a:rPr>
                        <m:t>𝐴𝑛𝑔𝑒𝑏𝑜𝑡</m:t>
                      </m:r>
                      <m:r>
                        <a:rPr lang="de-DE" sz="1000" b="0" i="1">
                          <a:latin typeface="Cambria Math"/>
                        </a:rPr>
                        <m:t> − </m:t>
                      </m:r>
                      <m:r>
                        <a:rPr lang="de-DE" sz="1000" b="0" i="1">
                          <a:latin typeface="Cambria Math"/>
                        </a:rPr>
                        <m:t>𝑔</m:t>
                      </m:r>
                      <m:r>
                        <a:rPr lang="de-DE" sz="1000" b="0" i="1">
                          <a:latin typeface="Cambria Math"/>
                        </a:rPr>
                        <m:t>ü</m:t>
                      </m:r>
                      <m:r>
                        <a:rPr lang="de-DE" sz="1000" b="0" i="1">
                          <a:latin typeface="Cambria Math"/>
                        </a:rPr>
                        <m:t>𝑛𝑠𝑡𝑖𝑔𝑠𝑡𝑒𝑠</m:t>
                      </m:r>
                      <m:r>
                        <a:rPr lang="de-DE" sz="1000" b="0" i="1">
                          <a:latin typeface="Cambria Math"/>
                        </a:rPr>
                        <m:t> </m:t>
                      </m:r>
                      <m:r>
                        <a:rPr lang="de-DE" sz="1000" b="0" i="1">
                          <a:latin typeface="Cambria Math"/>
                        </a:rPr>
                        <m:t>𝐴𝑛𝑔𝑒𝑏𝑜𝑡</m:t>
                      </m:r>
                    </m:num>
                    <m:den>
                      <m:r>
                        <a:rPr lang="de-DE" sz="1000" b="0" i="1">
                          <a:latin typeface="Cambria Math"/>
                        </a:rPr>
                        <m:t>𝑔</m:t>
                      </m:r>
                      <m:r>
                        <a:rPr lang="de-DE" sz="1000" b="0" i="1">
                          <a:latin typeface="Cambria Math"/>
                        </a:rPr>
                        <m:t>ü</m:t>
                      </m:r>
                      <m:r>
                        <a:rPr lang="de-DE" sz="1000" b="0" i="1">
                          <a:latin typeface="Cambria Math"/>
                        </a:rPr>
                        <m:t>𝑛𝑠𝑡𝑖𝑔𝑠𝑡𝑒𝑠</m:t>
                      </m:r>
                      <m:r>
                        <a:rPr lang="de-DE" sz="1000" b="0" i="1">
                          <a:latin typeface="Cambria Math"/>
                        </a:rPr>
                        <m:t> </m:t>
                      </m:r>
                      <m:r>
                        <a:rPr lang="de-DE" sz="1000" b="0" i="1">
                          <a:latin typeface="Cambria Math"/>
                        </a:rPr>
                        <m:t>𝐴𝑛𝑔𝑒𝑏𝑜𝑡</m:t>
                      </m:r>
                    </m:den>
                  </m:f>
                </m:oMath>
              </a14:m>
              <a:r>
                <a:rPr lang="de-DE" sz="1000">
                  <a:latin typeface="Arial" panose="020B0604020202020204" pitchFamily="34" charset="0"/>
                  <a:cs typeface="Arial" panose="020B0604020202020204" pitchFamily="34" charset="0"/>
                </a:rPr>
                <a:t> x 10</a:t>
              </a:r>
              <a:r>
                <a:rPr lang="de-DE" sz="100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DE" sz="1000">
                  <a:latin typeface="Arial" panose="020B0604020202020204" pitchFamily="34" charset="0"/>
                  <a:cs typeface="Arial" panose="020B0604020202020204" pitchFamily="34" charset="0"/>
                </a:rPr>
                <a:t>Pkt.</a:t>
              </a:r>
            </a:p>
          </xdr:txBody>
        </xdr:sp>
      </mc:Choice>
      <mc:Fallback xmlns="">
        <xdr:sp macro="" textlink="">
          <xdr:nvSpPr>
            <xdr:cNvPr id="2" name="Textfeld 1"/>
            <xdr:cNvSpPr txBox="1"/>
          </xdr:nvSpPr>
          <xdr:spPr>
            <a:xfrm>
              <a:off x="0" y="3402331"/>
              <a:ext cx="3493668" cy="4535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de-DE" sz="1000">
                  <a:latin typeface="Arial" panose="020B0604020202020204" pitchFamily="34" charset="0"/>
                  <a:cs typeface="Arial" panose="020B0604020202020204" pitchFamily="34" charset="0"/>
                </a:rPr>
                <a:t>10 Pkt. - </a:t>
              </a:r>
              <a:r>
                <a:rPr lang="de-DE" sz="1000" i="0">
                  <a:latin typeface="Cambria Math" panose="02040503050406030204" pitchFamily="18" charset="0"/>
                </a:rPr>
                <a:t>(</a:t>
              </a:r>
              <a:r>
                <a:rPr lang="de-DE" sz="1000" b="0" i="0">
                  <a:latin typeface="Cambria Math"/>
                </a:rPr>
                <a:t>𝑧𝑢 𝑏𝑒𝑤𝑒𝑟𝑡𝑒𝑛𝑑𝑒𝑠 𝐴𝑛𝑔𝑒𝑏𝑜𝑡 − 𝑔ü𝑛𝑠𝑡𝑖𝑔𝑠𝑡𝑒𝑠 𝐴𝑛𝑔𝑒𝑏𝑜𝑡</a:t>
              </a:r>
              <a:r>
                <a:rPr lang="de-DE" sz="1000" b="0" i="0">
                  <a:latin typeface="Cambria Math" panose="02040503050406030204" pitchFamily="18" charset="0"/>
                </a:rPr>
                <a:t>)/(</a:t>
              </a:r>
              <a:r>
                <a:rPr lang="de-DE" sz="1000" b="0" i="0">
                  <a:latin typeface="Cambria Math"/>
                </a:rPr>
                <a:t>𝑔ü𝑛𝑠𝑡𝑖𝑔𝑠𝑡𝑒𝑠 𝐴𝑛𝑔𝑒𝑏𝑜𝑡</a:t>
              </a:r>
              <a:r>
                <a:rPr lang="de-DE" sz="1000" b="0" i="0">
                  <a:latin typeface="Cambria Math" panose="02040503050406030204" pitchFamily="18" charset="0"/>
                </a:rPr>
                <a:t>)</a:t>
              </a:r>
              <a:r>
                <a:rPr lang="de-DE" sz="1000">
                  <a:latin typeface="Arial" panose="020B0604020202020204" pitchFamily="34" charset="0"/>
                  <a:cs typeface="Arial" panose="020B0604020202020204" pitchFamily="34" charset="0"/>
                </a:rPr>
                <a:t> x 10</a:t>
              </a:r>
              <a:r>
                <a:rPr lang="de-DE" sz="100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de-DE" sz="1000">
                  <a:latin typeface="Arial" panose="020B0604020202020204" pitchFamily="34" charset="0"/>
                  <a:cs typeface="Arial" panose="020B0604020202020204" pitchFamily="34" charset="0"/>
                </a:rPr>
                <a:t>Pkt.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7"/>
  <sheetViews>
    <sheetView tabSelected="1" topLeftCell="A4" zoomScaleNormal="100" zoomScaleSheetLayoutView="40" zoomScalePageLayoutView="20" workbookViewId="0">
      <selection activeCell="A18" sqref="A18"/>
    </sheetView>
  </sheetViews>
  <sheetFormatPr baseColWidth="10" defaultColWidth="11.42578125" defaultRowHeight="12.75" x14ac:dyDescent="0.2"/>
  <cols>
    <col min="1" max="1" width="60.140625" style="3" customWidth="1"/>
    <col min="2" max="2" width="25.140625" style="3" customWidth="1"/>
    <col min="3" max="3" width="16.28515625" style="2" hidden="1" customWidth="1"/>
    <col min="4" max="19" width="16.7109375" style="3" customWidth="1"/>
    <col min="20" max="16384" width="11.42578125" style="3"/>
  </cols>
  <sheetData>
    <row r="1" spans="1:20" x14ac:dyDescent="0.2">
      <c r="A1" s="1" t="s">
        <v>0</v>
      </c>
      <c r="B1" s="1"/>
    </row>
    <row r="2" spans="1:20" x14ac:dyDescent="0.2">
      <c r="A2" s="1" t="s">
        <v>23</v>
      </c>
      <c r="B2" s="1"/>
    </row>
    <row r="4" spans="1:20" x14ac:dyDescent="0.2">
      <c r="A4" s="4" t="s">
        <v>22</v>
      </c>
      <c r="B4" s="4"/>
    </row>
    <row r="5" spans="1:20" s="6" customFormat="1" x14ac:dyDescent="0.2">
      <c r="A5" s="3"/>
      <c r="B5" s="3"/>
      <c r="C5" s="5"/>
    </row>
    <row r="6" spans="1:20" s="6" customFormat="1" ht="12.75" customHeight="1" x14ac:dyDescent="0.2">
      <c r="A6" s="7" t="s">
        <v>24</v>
      </c>
      <c r="B6" s="7"/>
      <c r="C6" s="8"/>
      <c r="G6" s="3"/>
    </row>
    <row r="7" spans="1:20" s="6" customFormat="1" x14ac:dyDescent="0.2">
      <c r="A7" s="9"/>
      <c r="B7" s="9"/>
      <c r="C7" s="10"/>
    </row>
    <row r="8" spans="1:20" s="6" customFormat="1" ht="13.5" thickBot="1" x14ac:dyDescent="0.25">
      <c r="A8" s="9"/>
      <c r="B8" s="9"/>
      <c r="C8" s="10"/>
    </row>
    <row r="9" spans="1:20" ht="16.149999999999999" customHeight="1" x14ac:dyDescent="0.2">
      <c r="A9" s="188"/>
      <c r="B9" s="202" t="s">
        <v>14</v>
      </c>
      <c r="C9" s="217" t="s">
        <v>36</v>
      </c>
      <c r="D9" s="215" t="s">
        <v>3</v>
      </c>
      <c r="E9" s="216"/>
      <c r="F9" s="185" t="s">
        <v>4</v>
      </c>
      <c r="G9" s="185"/>
      <c r="H9" s="190" t="s">
        <v>5</v>
      </c>
      <c r="I9" s="191"/>
      <c r="J9" s="192" t="s">
        <v>6</v>
      </c>
      <c r="K9" s="192"/>
      <c r="L9" s="204" t="s">
        <v>7</v>
      </c>
      <c r="M9" s="205"/>
      <c r="N9" s="170" t="s">
        <v>9</v>
      </c>
      <c r="O9" s="170"/>
      <c r="P9" s="158" t="s">
        <v>10</v>
      </c>
      <c r="Q9" s="159"/>
      <c r="R9" s="160" t="s">
        <v>11</v>
      </c>
      <c r="S9" s="161"/>
    </row>
    <row r="10" spans="1:20" ht="16.149999999999999" customHeight="1" thickBot="1" x14ac:dyDescent="0.25">
      <c r="A10" s="189"/>
      <c r="B10" s="203"/>
      <c r="C10" s="218"/>
      <c r="D10" s="193" t="s">
        <v>12</v>
      </c>
      <c r="E10" s="194"/>
      <c r="F10" s="195" t="s">
        <v>38</v>
      </c>
      <c r="G10" s="195"/>
      <c r="H10" s="196" t="s">
        <v>12</v>
      </c>
      <c r="I10" s="197"/>
      <c r="J10" s="166" t="s">
        <v>12</v>
      </c>
      <c r="K10" s="166"/>
      <c r="L10" s="167" t="s">
        <v>12</v>
      </c>
      <c r="M10" s="168"/>
      <c r="N10" s="169" t="s">
        <v>12</v>
      </c>
      <c r="O10" s="169"/>
      <c r="P10" s="162" t="s">
        <v>12</v>
      </c>
      <c r="Q10" s="163"/>
      <c r="R10" s="164" t="s">
        <v>12</v>
      </c>
      <c r="S10" s="165"/>
      <c r="T10" s="26"/>
    </row>
    <row r="11" spans="1:20" ht="30" customHeight="1" x14ac:dyDescent="0.2">
      <c r="A11" s="171" t="s">
        <v>33</v>
      </c>
      <c r="B11" s="179">
        <v>60</v>
      </c>
      <c r="C11" s="182">
        <f>IF(B11="Hier Gewichtung für Angebotspreis eintragen","",B11*100)</f>
        <v>6000</v>
      </c>
      <c r="D11" s="98" t="s">
        <v>8</v>
      </c>
      <c r="E11" s="99"/>
      <c r="F11" s="100" t="s">
        <v>8</v>
      </c>
      <c r="G11" s="101"/>
      <c r="H11" s="102" t="s">
        <v>8</v>
      </c>
      <c r="I11" s="103"/>
      <c r="J11" s="104" t="s">
        <v>8</v>
      </c>
      <c r="K11" s="105"/>
      <c r="L11" s="106" t="s">
        <v>8</v>
      </c>
      <c r="M11" s="107"/>
      <c r="N11" s="108" t="s">
        <v>8</v>
      </c>
      <c r="O11" s="109"/>
      <c r="P11" s="110" t="s">
        <v>8</v>
      </c>
      <c r="Q11" s="111"/>
      <c r="R11" s="112" t="s">
        <v>8</v>
      </c>
      <c r="S11" s="113"/>
      <c r="T11" s="26"/>
    </row>
    <row r="12" spans="1:20" ht="30" customHeight="1" thickBot="1" x14ac:dyDescent="0.25">
      <c r="A12" s="172"/>
      <c r="B12" s="180"/>
      <c r="C12" s="183"/>
      <c r="D12" s="56" t="s">
        <v>1</v>
      </c>
      <c r="E12" s="57" t="s">
        <v>2</v>
      </c>
      <c r="F12" s="114" t="s">
        <v>1</v>
      </c>
      <c r="G12" s="115" t="s">
        <v>2</v>
      </c>
      <c r="H12" s="62" t="s">
        <v>1</v>
      </c>
      <c r="I12" s="116" t="s">
        <v>2</v>
      </c>
      <c r="J12" s="117" t="s">
        <v>1</v>
      </c>
      <c r="K12" s="118" t="s">
        <v>2</v>
      </c>
      <c r="L12" s="66" t="s">
        <v>1</v>
      </c>
      <c r="M12" s="119" t="s">
        <v>2</v>
      </c>
      <c r="N12" s="120" t="s">
        <v>1</v>
      </c>
      <c r="O12" s="121" t="s">
        <v>2</v>
      </c>
      <c r="P12" s="70" t="s">
        <v>1</v>
      </c>
      <c r="Q12" s="122" t="s">
        <v>2</v>
      </c>
      <c r="R12" s="123" t="s">
        <v>1</v>
      </c>
      <c r="S12" s="124" t="s">
        <v>2</v>
      </c>
      <c r="T12" s="26"/>
    </row>
    <row r="13" spans="1:20" ht="61.15" customHeight="1" x14ac:dyDescent="0.2">
      <c r="A13" s="200" t="s">
        <v>34</v>
      </c>
      <c r="B13" s="180"/>
      <c r="C13" s="183"/>
      <c r="D13" s="128" t="s">
        <v>13</v>
      </c>
      <c r="E13" s="72"/>
      <c r="F13" s="129" t="s">
        <v>13</v>
      </c>
      <c r="G13" s="87"/>
      <c r="H13" s="130" t="s">
        <v>13</v>
      </c>
      <c r="I13" s="88"/>
      <c r="J13" s="131" t="s">
        <v>13</v>
      </c>
      <c r="K13" s="89"/>
      <c r="L13" s="132" t="s">
        <v>13</v>
      </c>
      <c r="M13" s="90"/>
      <c r="N13" s="133" t="s">
        <v>13</v>
      </c>
      <c r="O13" s="91"/>
      <c r="P13" s="134" t="s">
        <v>13</v>
      </c>
      <c r="Q13" s="93"/>
      <c r="R13" s="135" t="s">
        <v>13</v>
      </c>
      <c r="S13" s="92"/>
    </row>
    <row r="14" spans="1:20" ht="67.5" customHeight="1" thickBot="1" x14ac:dyDescent="0.25">
      <c r="A14" s="201"/>
      <c r="B14" s="181"/>
      <c r="C14" s="184"/>
      <c r="D14" s="73" t="str">
        <f>IF(D13="Angebotspreis hier eintragen","",(10-((D13-MIN($D$13,$F$13,$H$13,$J$13,$L$13,$N$13,$P$13,$R$13))/MIN($D$13,$F$13,$H$13,$J$13,$L$13,$N$13,$P$13,$R$13))*10))</f>
        <v/>
      </c>
      <c r="E14" s="95" t="str">
        <f>IF(D14="","",IF(AND(D14&lt;=$B$11,D14&gt;=0),(D14*$B11*10),0))</f>
        <v/>
      </c>
      <c r="F14" s="74" t="str">
        <f>IF(F13="Angebotspreis hier eintragen","",(10-((F13-MIN($D$13,$F$13,$H$13,$J$13,$L$13,$N$13,$P$13,$R$13))/MIN($D$13,$F$13,$H$13,$J$13,$L$13,$N$13,$P$13,$R$13))*10))</f>
        <v/>
      </c>
      <c r="G14" s="75" t="str">
        <f>IF(F14="","",IF(AND(F14&lt;=$B$11,F14&gt;=0),(F14*$B11*10),0))</f>
        <v/>
      </c>
      <c r="H14" s="76" t="str">
        <f>IF(H13="Angebotspreis hier eintragen","",(10-((H13-MIN($D$13,$F$13,$H$13,$J$13,$L$13,$N$13,$P$13,$R$13))/MIN($D$13,$F$13,$H$13,$J$13,$L$13,$N$13,$P$13,$R$13))*10))</f>
        <v/>
      </c>
      <c r="I14" s="77" t="str">
        <f>IF(H14="","",IF(AND(H14&lt;=$B$11,H14&gt;=0),(H14*$B11*10),0))</f>
        <v/>
      </c>
      <c r="J14" s="78" t="str">
        <f>IF(J13="Angebotspreis hier eintragen","",(10-((J13-MIN($D$13,$F$13,$H$13,$J$13,$L$13,$N$13,$P$13,$R$13))/MIN($D$13,$F$13,$H$13,$J$13,$L$13,$N$13,$P$13,$R$13))*10))</f>
        <v/>
      </c>
      <c r="K14" s="79" t="str">
        <f>IF(J14="","",IF(AND(J14&lt;=$B$11,J14&gt;=0),(J14*$B11*10),0))</f>
        <v/>
      </c>
      <c r="L14" s="80" t="str">
        <f>IF(L13="Angebotspreis hier eintragen","",(10-((L13-MIN($D$13,$F$13,$H$13,$J$13,$L$13,$N$13,$P$13,$R$13))/MIN($D$13,$F$13,$H$13,$J$13,$L$13,$N$13,$P$13,$R$13))*10))</f>
        <v/>
      </c>
      <c r="M14" s="94" t="str">
        <f>IF(M13="","",IF(AND(M13&lt;=$B$11,M13&gt;=0),(M13*$B11*10),0))</f>
        <v/>
      </c>
      <c r="N14" s="81" t="str">
        <f>IF(N13="Angebotspreis hier eintragen","",(10-((N13-MIN($D$13,$F$13,$H$13,$J$13,$L$13,$N$13,$P$13,$R$13))/MIN($D$13,$F$13,$H$13,$J$13,$L$13,$N$13,$P$13,$R$13))*10))</f>
        <v/>
      </c>
      <c r="O14" s="82" t="str">
        <f>IF(N14="","",IF(AND(N14&lt;=$B$11,N14&gt;=0),(N14*$B11*10),0))</f>
        <v/>
      </c>
      <c r="P14" s="83" t="str">
        <f>IF(P13="Angebotspreis hier eintragen","",(10-((P13-MIN($D$13,$F$13,$H$13,$J$13,$L$13,$N$13,$P$13,$R$13))/MIN($D$13,$F$13,$H$13,$J$13,$L$13,$N$13,$P$13,$R$13))*10))</f>
        <v/>
      </c>
      <c r="Q14" s="84" t="str">
        <f>IF(P14="","",IF(AND(P14&lt;=$B$11,P14&gt;=0),(P14*$B11*10),0))</f>
        <v/>
      </c>
      <c r="R14" s="85" t="str">
        <f>IF(R13="Angebotspreis hier eintragen","",(10-((R13-MIN($D$13,$F$13,$H$13,$J$13,$L$13,$N$13,$P$13,$R$13))/MIN($D$13,$F$13,$H$13,$J$13,$L$13,$N$13,$P$13,$R$13))*10))</f>
        <v/>
      </c>
      <c r="S14" s="86" t="str">
        <f>IF(R14="","",IF(AND(R14&lt;=$B$11,R14&gt;=0),(R14*$B11*10),0))</f>
        <v/>
      </c>
    </row>
    <row r="15" spans="1:20" ht="30" customHeight="1" x14ac:dyDescent="0.2">
      <c r="A15" s="211" t="s">
        <v>45</v>
      </c>
      <c r="B15" s="213">
        <f>SUM(B17:B20)</f>
        <v>40</v>
      </c>
      <c r="C15" s="182">
        <f>SUM(C17:C20)</f>
        <v>4000</v>
      </c>
      <c r="D15" s="177" t="s">
        <v>2</v>
      </c>
      <c r="E15" s="178"/>
      <c r="F15" s="173" t="s">
        <v>2</v>
      </c>
      <c r="G15" s="173"/>
      <c r="H15" s="174" t="s">
        <v>2</v>
      </c>
      <c r="I15" s="175"/>
      <c r="J15" s="176" t="s">
        <v>2</v>
      </c>
      <c r="K15" s="176"/>
      <c r="L15" s="198" t="s">
        <v>2</v>
      </c>
      <c r="M15" s="199"/>
      <c r="N15" s="210" t="s">
        <v>2</v>
      </c>
      <c r="O15" s="210"/>
      <c r="P15" s="208" t="s">
        <v>2</v>
      </c>
      <c r="Q15" s="209"/>
      <c r="R15" s="206" t="s">
        <v>2</v>
      </c>
      <c r="S15" s="207"/>
    </row>
    <row r="16" spans="1:20" ht="30" customHeight="1" thickBot="1" x14ac:dyDescent="0.25">
      <c r="A16" s="212"/>
      <c r="B16" s="214"/>
      <c r="C16" s="184"/>
      <c r="D16" s="56" t="s">
        <v>35</v>
      </c>
      <c r="E16" s="57" t="s">
        <v>21</v>
      </c>
      <c r="F16" s="60" t="s">
        <v>35</v>
      </c>
      <c r="G16" s="61" t="s">
        <v>21</v>
      </c>
      <c r="H16" s="62" t="s">
        <v>35</v>
      </c>
      <c r="I16" s="63" t="s">
        <v>21</v>
      </c>
      <c r="J16" s="64" t="s">
        <v>35</v>
      </c>
      <c r="K16" s="65" t="s">
        <v>21</v>
      </c>
      <c r="L16" s="66" t="s">
        <v>35</v>
      </c>
      <c r="M16" s="67" t="s">
        <v>21</v>
      </c>
      <c r="N16" s="68" t="s">
        <v>35</v>
      </c>
      <c r="O16" s="69" t="s">
        <v>21</v>
      </c>
      <c r="P16" s="70" t="s">
        <v>35</v>
      </c>
      <c r="Q16" s="71" t="s">
        <v>21</v>
      </c>
      <c r="R16" s="58" t="s">
        <v>35</v>
      </c>
      <c r="S16" s="59" t="s">
        <v>21</v>
      </c>
    </row>
    <row r="17" spans="1:20" s="11" customFormat="1" x14ac:dyDescent="0.2">
      <c r="A17" s="136" t="s">
        <v>47</v>
      </c>
      <c r="B17" s="127">
        <v>20</v>
      </c>
      <c r="C17" s="126">
        <f>IF(B17="Hier Gewichtung ZK 1 eintragen","",B17*100)</f>
        <v>2000</v>
      </c>
      <c r="D17" s="138"/>
      <c r="E17" s="48" t="str">
        <f>IF(D17="","",D17*$C17/10)</f>
        <v/>
      </c>
      <c r="F17" s="140"/>
      <c r="G17" s="49" t="str">
        <f>IF(F17="","",F17*$C17/10)</f>
        <v/>
      </c>
      <c r="H17" s="142"/>
      <c r="I17" s="50" t="str">
        <f>IF(H17="","",H17*$C17/10)</f>
        <v/>
      </c>
      <c r="J17" s="144"/>
      <c r="K17" s="51" t="str">
        <f>IF(J17="","",J17*$C17/10)</f>
        <v/>
      </c>
      <c r="L17" s="146"/>
      <c r="M17" s="52" t="str">
        <f>IF(L17="","",L17*$C17/10)</f>
        <v/>
      </c>
      <c r="N17" s="148"/>
      <c r="O17" s="53" t="str">
        <f>IF(N17="","",N17*$C17/10)</f>
        <v/>
      </c>
      <c r="P17" s="150"/>
      <c r="Q17" s="54" t="str">
        <f>IF(P17="","",P17*$C17/10)</f>
        <v/>
      </c>
      <c r="R17" s="152"/>
      <c r="S17" s="55" t="str">
        <f>IF(R17="","",R17*$C17/10)</f>
        <v/>
      </c>
    </row>
    <row r="18" spans="1:20" s="11" customFormat="1" x14ac:dyDescent="0.2">
      <c r="A18" s="136" t="s">
        <v>46</v>
      </c>
      <c r="B18" s="127">
        <v>20</v>
      </c>
      <c r="C18" s="126">
        <f>IF(B18="Hier Gewichtung ZK 2 eintragen","",B18*100)</f>
        <v>2000</v>
      </c>
      <c r="D18" s="139"/>
      <c r="E18" s="46" t="str">
        <f>IF(D18="","",D18*$C18/10)</f>
        <v/>
      </c>
      <c r="F18" s="141"/>
      <c r="G18" s="39" t="str">
        <f>IF(F18="","",F18*$C18/10)</f>
        <v/>
      </c>
      <c r="H18" s="143"/>
      <c r="I18" s="42" t="str">
        <f>IF(H18="","",H18*$C18/10)</f>
        <v/>
      </c>
      <c r="J18" s="145"/>
      <c r="K18" s="23" t="str">
        <f>IF(J18="","",J18*$C18/10)</f>
        <v/>
      </c>
      <c r="L18" s="147"/>
      <c r="M18" s="36" t="str">
        <f>IF(L18="","",L18*$C18/10)</f>
        <v/>
      </c>
      <c r="N18" s="149"/>
      <c r="O18" s="24" t="str">
        <f>IF(N18="","",N18*$C18/10)</f>
        <v/>
      </c>
      <c r="P18" s="151"/>
      <c r="Q18" s="31" t="str">
        <f>IF(P18="","",P18*$C18/10)</f>
        <v/>
      </c>
      <c r="R18" s="153"/>
      <c r="S18" s="27" t="str">
        <f>IF(R18="","",R18*$C18/10)</f>
        <v/>
      </c>
    </row>
    <row r="19" spans="1:20" s="11" customFormat="1" x14ac:dyDescent="0.2">
      <c r="A19" s="136" t="s">
        <v>31</v>
      </c>
      <c r="B19" s="127"/>
      <c r="C19" s="126">
        <f>IF(B19="Hier Gewichtung ZK 3 eintragen","",B19*100)</f>
        <v>0</v>
      </c>
      <c r="D19" s="139"/>
      <c r="E19" s="46" t="str">
        <f>IF(D19="","",D19*$C19/10)</f>
        <v/>
      </c>
      <c r="F19" s="141"/>
      <c r="G19" s="39" t="str">
        <f>IF(F19="","",F19*$C19/10)</f>
        <v/>
      </c>
      <c r="H19" s="143"/>
      <c r="I19" s="42" t="str">
        <f>IF(H19="","",H19*$C19/10)</f>
        <v/>
      </c>
      <c r="J19" s="145"/>
      <c r="K19" s="23" t="str">
        <f>IF(J19="","",J19*$C19/10)</f>
        <v/>
      </c>
      <c r="L19" s="147"/>
      <c r="M19" s="36" t="str">
        <f>IF(L19="","",L19*$C19/10)</f>
        <v/>
      </c>
      <c r="N19" s="149"/>
      <c r="O19" s="24" t="str">
        <f>IF(N19="","",N19*$C19/10)</f>
        <v/>
      </c>
      <c r="P19" s="151"/>
      <c r="Q19" s="31" t="str">
        <f>IF(P19="","",P19*$C19/10)</f>
        <v/>
      </c>
      <c r="R19" s="153"/>
      <c r="S19" s="27" t="str">
        <f>IF(R19="","",R19*$C19/10)</f>
        <v/>
      </c>
    </row>
    <row r="20" spans="1:20" s="11" customFormat="1" ht="13.5" thickBot="1" x14ac:dyDescent="0.25">
      <c r="A20" s="137" t="s">
        <v>32</v>
      </c>
      <c r="B20" s="127"/>
      <c r="C20" s="126">
        <f>IF(B20="Hier Gewichtung ZK 4 eintragen","",B20*100)</f>
        <v>0</v>
      </c>
      <c r="D20" s="139"/>
      <c r="E20" s="46" t="str">
        <f>IF(D20="","",D20*$C20/10)</f>
        <v/>
      </c>
      <c r="F20" s="141"/>
      <c r="G20" s="39" t="str">
        <f>IF(F20="","",F20*$C20/10)</f>
        <v/>
      </c>
      <c r="H20" s="143"/>
      <c r="I20" s="42" t="str">
        <f>IF(H20="","",H20*$C20/10)</f>
        <v/>
      </c>
      <c r="J20" s="145"/>
      <c r="K20" s="23" t="str">
        <f>IF(J20="","",J20*$C20/10)</f>
        <v/>
      </c>
      <c r="L20" s="147"/>
      <c r="M20" s="36" t="str">
        <f>IF(L20="","",L20*$C20/10)</f>
        <v/>
      </c>
      <c r="N20" s="149"/>
      <c r="O20" s="24" t="str">
        <f>IF(N20="","",N20*$C20/10)</f>
        <v/>
      </c>
      <c r="P20" s="151"/>
      <c r="Q20" s="31" t="str">
        <f>IF(P20="","",P20*$C20/10)</f>
        <v/>
      </c>
      <c r="R20" s="153"/>
      <c r="S20" s="27" t="str">
        <f>IF(R20="","",R20*$C20/10)</f>
        <v/>
      </c>
    </row>
    <row r="21" spans="1:20" ht="30" customHeight="1" thickBot="1" x14ac:dyDescent="0.25">
      <c r="A21" s="96" t="s">
        <v>44</v>
      </c>
      <c r="B21" s="97">
        <f>SUM(B11+B15)</f>
        <v>100</v>
      </c>
      <c r="C21" s="47">
        <f>SUM(C11+C15)</f>
        <v>10000</v>
      </c>
      <c r="D21" s="25" t="s">
        <v>37</v>
      </c>
      <c r="E21" s="22">
        <f>SUM(E14,E17:E20)</f>
        <v>0</v>
      </c>
      <c r="F21" s="45" t="s">
        <v>37</v>
      </c>
      <c r="G21" s="40">
        <f>SUM(G14,G17:G20)</f>
        <v>0</v>
      </c>
      <c r="H21" s="43" t="s">
        <v>37</v>
      </c>
      <c r="I21" s="44">
        <f>SUM(I14,I17:I20)</f>
        <v>0</v>
      </c>
      <c r="J21" s="41" t="s">
        <v>37</v>
      </c>
      <c r="K21" s="34">
        <f>SUM(K14,K17:K20)</f>
        <v>0</v>
      </c>
      <c r="L21" s="37" t="s">
        <v>37</v>
      </c>
      <c r="M21" s="38">
        <f>SUM(M14,M17:M20)</f>
        <v>0</v>
      </c>
      <c r="N21" s="35" t="s">
        <v>37</v>
      </c>
      <c r="O21" s="29">
        <f>SUM(O14,O17:O20)</f>
        <v>0</v>
      </c>
      <c r="P21" s="32" t="s">
        <v>37</v>
      </c>
      <c r="Q21" s="33">
        <f>SUM(Q14,Q17:Q20)</f>
        <v>0</v>
      </c>
      <c r="R21" s="30" t="s">
        <v>37</v>
      </c>
      <c r="S21" s="28">
        <f>SUM(S14,S17:S20)</f>
        <v>0</v>
      </c>
    </row>
    <row r="23" spans="1:20" ht="42.75" customHeight="1" x14ac:dyDescent="0.2">
      <c r="A23" s="186" t="s">
        <v>41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2"/>
      <c r="O23" s="12"/>
      <c r="P23" s="12"/>
      <c r="Q23" s="12"/>
      <c r="R23" s="12"/>
      <c r="S23" s="12"/>
      <c r="T23" s="13"/>
    </row>
    <row r="24" spans="1:20" x14ac:dyDescent="0.2">
      <c r="A24" s="155" t="s">
        <v>42</v>
      </c>
    </row>
    <row r="25" spans="1:20" ht="25.5" customHeight="1" x14ac:dyDescent="0.2">
      <c r="A25" s="125" t="s">
        <v>15</v>
      </c>
      <c r="B25" s="14"/>
      <c r="C25" s="15" t="s">
        <v>25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3"/>
    </row>
    <row r="26" spans="1:20" ht="19.5" customHeight="1" x14ac:dyDescent="0.2">
      <c r="A26" s="125" t="s">
        <v>16</v>
      </c>
      <c r="B26" s="14"/>
      <c r="C26" s="15" t="s">
        <v>26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9.5" customHeight="1" x14ac:dyDescent="0.2">
      <c r="A27" s="125" t="s">
        <v>17</v>
      </c>
      <c r="B27" s="14"/>
      <c r="C27" s="15" t="s">
        <v>27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22.5" customHeight="1" x14ac:dyDescent="0.2">
      <c r="A28" s="125" t="s">
        <v>18</v>
      </c>
      <c r="B28" s="14"/>
      <c r="C28" s="15" t="s">
        <v>28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20.25" customHeight="1" x14ac:dyDescent="0.2">
      <c r="A29" s="125" t="s">
        <v>19</v>
      </c>
      <c r="B29" s="14"/>
      <c r="C29" s="15" t="s">
        <v>29</v>
      </c>
      <c r="E29" s="16"/>
      <c r="F29" s="16"/>
      <c r="G29" s="20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ht="20.25" customHeight="1" x14ac:dyDescent="0.2">
      <c r="A30" s="125" t="s">
        <v>20</v>
      </c>
      <c r="B30" s="14"/>
      <c r="C30" s="15" t="s">
        <v>30</v>
      </c>
    </row>
    <row r="31" spans="1:20" ht="33" customHeight="1" x14ac:dyDescent="0.2">
      <c r="A31" s="17"/>
      <c r="B31" s="2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3"/>
    </row>
    <row r="32" spans="1:20" x14ac:dyDescent="0.2">
      <c r="A32" s="18"/>
      <c r="B32" s="18"/>
    </row>
    <row r="33" spans="1:3" x14ac:dyDescent="0.2">
      <c r="A33" s="18"/>
      <c r="B33" s="18"/>
    </row>
    <row r="35" spans="1:3" x14ac:dyDescent="0.2">
      <c r="A35" s="18"/>
      <c r="B35" s="18"/>
    </row>
    <row r="37" spans="1:3" x14ac:dyDescent="0.2">
      <c r="A37" s="18"/>
      <c r="B37" s="18"/>
      <c r="C37" s="19"/>
    </row>
    <row r="38" spans="1:3" x14ac:dyDescent="0.2">
      <c r="C38" s="19"/>
    </row>
    <row r="39" spans="1:3" x14ac:dyDescent="0.2">
      <c r="C39" s="19"/>
    </row>
    <row r="40" spans="1:3" x14ac:dyDescent="0.2">
      <c r="C40" s="19"/>
    </row>
    <row r="41" spans="1:3" x14ac:dyDescent="0.2">
      <c r="C41" s="19"/>
    </row>
    <row r="42" spans="1:3" x14ac:dyDescent="0.2">
      <c r="C42" s="19"/>
    </row>
    <row r="43" spans="1:3" x14ac:dyDescent="0.2">
      <c r="C43" s="19"/>
    </row>
    <row r="44" spans="1:3" x14ac:dyDescent="0.2">
      <c r="C44" s="19"/>
    </row>
    <row r="45" spans="1:3" x14ac:dyDescent="0.2">
      <c r="C45" s="19"/>
    </row>
    <row r="46" spans="1:3" x14ac:dyDescent="0.2">
      <c r="C46" s="19"/>
    </row>
    <row r="47" spans="1:3" x14ac:dyDescent="0.2">
      <c r="C47" s="19"/>
    </row>
  </sheetData>
  <sheetProtection password="E398" sheet="1" objects="1" scenarios="1" selectLockedCells="1"/>
  <mergeCells count="35">
    <mergeCell ref="R15:S15"/>
    <mergeCell ref="P15:Q15"/>
    <mergeCell ref="N15:O15"/>
    <mergeCell ref="A15:A16"/>
    <mergeCell ref="B15:B16"/>
    <mergeCell ref="C15:C16"/>
    <mergeCell ref="F9:G9"/>
    <mergeCell ref="A23:M23"/>
    <mergeCell ref="A9:A10"/>
    <mergeCell ref="H9:I9"/>
    <mergeCell ref="J9:K9"/>
    <mergeCell ref="D10:E10"/>
    <mergeCell ref="F10:G10"/>
    <mergeCell ref="H10:I10"/>
    <mergeCell ref="L15:M15"/>
    <mergeCell ref="A13:A14"/>
    <mergeCell ref="B9:B10"/>
    <mergeCell ref="L9:M9"/>
    <mergeCell ref="D9:E9"/>
    <mergeCell ref="C9:C10"/>
    <mergeCell ref="A11:A12"/>
    <mergeCell ref="F15:G15"/>
    <mergeCell ref="H15:I15"/>
    <mergeCell ref="J15:K15"/>
    <mergeCell ref="D15:E15"/>
    <mergeCell ref="B11:B14"/>
    <mergeCell ref="C11:C14"/>
    <mergeCell ref="P9:Q9"/>
    <mergeCell ref="R9:S9"/>
    <mergeCell ref="P10:Q10"/>
    <mergeCell ref="R10:S10"/>
    <mergeCell ref="J10:K10"/>
    <mergeCell ref="L10:M10"/>
    <mergeCell ref="N10:O10"/>
    <mergeCell ref="N9:O9"/>
  </mergeCells>
  <conditionalFormatting sqref="B15:C15">
    <cfRule type="expression" dxfId="4" priority="23" stopIfTrue="1">
      <formula>ISERROR(B15)</formula>
    </cfRule>
  </conditionalFormatting>
  <conditionalFormatting sqref="B21:C21">
    <cfRule type="expression" dxfId="3" priority="72" stopIfTrue="1">
      <formula>ISERROR(B21)</formula>
    </cfRule>
  </conditionalFormatting>
  <conditionalFormatting sqref="D21:E21">
    <cfRule type="expression" dxfId="2" priority="66" stopIfTrue="1">
      <formula>ISERROR(D21)</formula>
    </cfRule>
  </conditionalFormatting>
  <conditionalFormatting sqref="D21:S21">
    <cfRule type="top10" dxfId="1" priority="1" stopIfTrue="1" percent="1" rank="1"/>
  </conditionalFormatting>
  <conditionalFormatting sqref="E17:E20">
    <cfRule type="expression" dxfId="0" priority="71" stopIfTrue="1">
      <formula>ISERROR(E17)</formula>
    </cfRule>
  </conditionalFormatting>
  <pageMargins left="0.78740157480314965" right="0.78740157480314965" top="0.98425196850393704" bottom="0.98425196850393704" header="0.51181102362204722" footer="0.51181102362204722"/>
  <pageSetup paperSize="8" scale="5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workbookViewId="0">
      <selection activeCell="C2" sqref="C2"/>
    </sheetView>
  </sheetViews>
  <sheetFormatPr baseColWidth="10" defaultColWidth="11.42578125" defaultRowHeight="12.75" x14ac:dyDescent="0.2"/>
  <cols>
    <col min="1" max="1" width="31.42578125" style="6" customWidth="1"/>
    <col min="2" max="2" width="6.85546875" style="6" bestFit="1" customWidth="1"/>
    <col min="3" max="3" width="192.42578125" style="6" customWidth="1"/>
    <col min="4" max="16384" width="11.42578125" style="6"/>
  </cols>
  <sheetData>
    <row r="1" spans="1:3" ht="24" x14ac:dyDescent="0.2">
      <c r="A1" s="154" t="str">
        <f>'Matrix Zuschlag'!D10</f>
        <v>Bietername</v>
      </c>
      <c r="B1" s="154" t="s">
        <v>39</v>
      </c>
      <c r="C1" s="154" t="s">
        <v>43</v>
      </c>
    </row>
    <row r="2" spans="1:3" x14ac:dyDescent="0.2">
      <c r="A2" s="156" t="str">
        <f>'Matrix Zuschlag'!$A$17</f>
        <v>1. Termin- und Bauablaufplanung</v>
      </c>
      <c r="B2" s="156">
        <f>'Matrix Zuschlag'!D17</f>
        <v>0</v>
      </c>
      <c r="C2" s="157"/>
    </row>
    <row r="3" spans="1:3" x14ac:dyDescent="0.2">
      <c r="A3" s="156" t="str">
        <f>'Matrix Zuschlag'!$A$18</f>
        <v>2. Projektteam - Erfahrung und Eignung</v>
      </c>
      <c r="B3" s="156">
        <f>'Matrix Zuschlag'!D18</f>
        <v>0</v>
      </c>
      <c r="C3" s="157"/>
    </row>
    <row r="4" spans="1:3" x14ac:dyDescent="0.2">
      <c r="A4" s="156" t="str">
        <f>'Matrix Zuschlag'!$A$19</f>
        <v xml:space="preserve">3. Zuschlagskriterium </v>
      </c>
      <c r="B4" s="156">
        <f>'Matrix Zuschlag'!D19</f>
        <v>0</v>
      </c>
      <c r="C4" s="157"/>
    </row>
    <row r="5" spans="1:3" x14ac:dyDescent="0.2">
      <c r="A5" s="156" t="str">
        <f>'Matrix Zuschlag'!$A$20</f>
        <v xml:space="preserve">4. Zuschlagskriterium </v>
      </c>
      <c r="B5" s="156">
        <f>'Matrix Zuschlag'!D20</f>
        <v>0</v>
      </c>
      <c r="C5" s="157"/>
    </row>
    <row r="6" spans="1:3" ht="13.5" thickBot="1" x14ac:dyDescent="0.25">
      <c r="A6" s="3"/>
    </row>
    <row r="7" spans="1:3" ht="24" x14ac:dyDescent="0.2">
      <c r="A7" s="154" t="str">
        <f>'Matrix Zuschlag'!F10</f>
        <v xml:space="preserve">Bietername </v>
      </c>
      <c r="B7" s="154" t="s">
        <v>39</v>
      </c>
      <c r="C7" s="154" t="s">
        <v>43</v>
      </c>
    </row>
    <row r="8" spans="1:3" x14ac:dyDescent="0.2">
      <c r="A8" s="156" t="str">
        <f>'Matrix Zuschlag'!$A$17</f>
        <v>1. Termin- und Bauablaufplanung</v>
      </c>
      <c r="B8" s="156">
        <f>'Matrix Zuschlag'!F17</f>
        <v>0</v>
      </c>
      <c r="C8" s="157"/>
    </row>
    <row r="9" spans="1:3" x14ac:dyDescent="0.2">
      <c r="A9" s="156" t="str">
        <f>'Matrix Zuschlag'!$A$18</f>
        <v>2. Projektteam - Erfahrung und Eignung</v>
      </c>
      <c r="B9" s="156">
        <f>'Matrix Zuschlag'!F18</f>
        <v>0</v>
      </c>
      <c r="C9" s="157"/>
    </row>
    <row r="10" spans="1:3" x14ac:dyDescent="0.2">
      <c r="A10" s="156" t="str">
        <f>'Matrix Zuschlag'!$A$19</f>
        <v xml:space="preserve">3. Zuschlagskriterium </v>
      </c>
      <c r="B10" s="156">
        <f>'Matrix Zuschlag'!F19</f>
        <v>0</v>
      </c>
      <c r="C10" s="157"/>
    </row>
    <row r="11" spans="1:3" x14ac:dyDescent="0.2">
      <c r="A11" s="156" t="str">
        <f>'Matrix Zuschlag'!$A$20</f>
        <v xml:space="preserve">4. Zuschlagskriterium </v>
      </c>
      <c r="B11" s="156">
        <f>'Matrix Zuschlag'!F20</f>
        <v>0</v>
      </c>
      <c r="C11" s="157"/>
    </row>
    <row r="12" spans="1:3" ht="13.5" thickBot="1" x14ac:dyDescent="0.25">
      <c r="A12" s="3"/>
    </row>
    <row r="13" spans="1:3" ht="24" x14ac:dyDescent="0.2">
      <c r="A13" s="154" t="str">
        <f>'Matrix Zuschlag'!H10</f>
        <v>Bietername</v>
      </c>
      <c r="B13" s="154" t="s">
        <v>39</v>
      </c>
      <c r="C13" s="154" t="s">
        <v>40</v>
      </c>
    </row>
    <row r="14" spans="1:3" x14ac:dyDescent="0.2">
      <c r="A14" s="156" t="str">
        <f>'Matrix Zuschlag'!$A$17</f>
        <v>1. Termin- und Bauablaufplanung</v>
      </c>
      <c r="B14" s="156">
        <f>'Matrix Zuschlag'!H17</f>
        <v>0</v>
      </c>
      <c r="C14" s="157"/>
    </row>
    <row r="15" spans="1:3" x14ac:dyDescent="0.2">
      <c r="A15" s="156" t="str">
        <f>'Matrix Zuschlag'!$A$18</f>
        <v>2. Projektteam - Erfahrung und Eignung</v>
      </c>
      <c r="B15" s="156">
        <f>'Matrix Zuschlag'!H18</f>
        <v>0</v>
      </c>
      <c r="C15" s="157"/>
    </row>
    <row r="16" spans="1:3" x14ac:dyDescent="0.2">
      <c r="A16" s="156" t="str">
        <f>'Matrix Zuschlag'!$A$19</f>
        <v xml:space="preserve">3. Zuschlagskriterium </v>
      </c>
      <c r="B16" s="156">
        <f>'Matrix Zuschlag'!H19</f>
        <v>0</v>
      </c>
      <c r="C16" s="157"/>
    </row>
    <row r="17" spans="1:3" x14ac:dyDescent="0.2">
      <c r="A17" s="156" t="str">
        <f>'Matrix Zuschlag'!$A$20</f>
        <v xml:space="preserve">4. Zuschlagskriterium </v>
      </c>
      <c r="B17" s="156">
        <f>'Matrix Zuschlag'!H20</f>
        <v>0</v>
      </c>
      <c r="C17" s="157"/>
    </row>
    <row r="18" spans="1:3" ht="13.5" thickBot="1" x14ac:dyDescent="0.25"/>
    <row r="19" spans="1:3" ht="24" x14ac:dyDescent="0.2">
      <c r="A19" s="154" t="str">
        <f>'Matrix Zuschlag'!J10</f>
        <v>Bietername</v>
      </c>
      <c r="B19" s="154" t="s">
        <v>39</v>
      </c>
      <c r="C19" s="154" t="s">
        <v>40</v>
      </c>
    </row>
    <row r="20" spans="1:3" x14ac:dyDescent="0.2">
      <c r="A20" s="156" t="str">
        <f>'Matrix Zuschlag'!$A$17</f>
        <v>1. Termin- und Bauablaufplanung</v>
      </c>
      <c r="B20" s="156">
        <f>'Matrix Zuschlag'!J17</f>
        <v>0</v>
      </c>
      <c r="C20" s="157"/>
    </row>
    <row r="21" spans="1:3" x14ac:dyDescent="0.2">
      <c r="A21" s="156" t="str">
        <f>'Matrix Zuschlag'!$A$18</f>
        <v>2. Projektteam - Erfahrung und Eignung</v>
      </c>
      <c r="B21" s="156">
        <f>'Matrix Zuschlag'!J18</f>
        <v>0</v>
      </c>
      <c r="C21" s="157"/>
    </row>
    <row r="22" spans="1:3" x14ac:dyDescent="0.2">
      <c r="A22" s="156" t="str">
        <f>'Matrix Zuschlag'!$A$19</f>
        <v xml:space="preserve">3. Zuschlagskriterium </v>
      </c>
      <c r="B22" s="156">
        <f>'Matrix Zuschlag'!J19</f>
        <v>0</v>
      </c>
      <c r="C22" s="157"/>
    </row>
    <row r="23" spans="1:3" x14ac:dyDescent="0.2">
      <c r="A23" s="156" t="str">
        <f>'Matrix Zuschlag'!$A$20</f>
        <v xml:space="preserve">4. Zuschlagskriterium </v>
      </c>
      <c r="B23" s="156">
        <f>'Matrix Zuschlag'!J20</f>
        <v>0</v>
      </c>
      <c r="C23" s="157"/>
    </row>
    <row r="24" spans="1:3" ht="13.5" thickBot="1" x14ac:dyDescent="0.25"/>
    <row r="25" spans="1:3" ht="24" x14ac:dyDescent="0.2">
      <c r="A25" s="154" t="str">
        <f>'Matrix Zuschlag'!L10</f>
        <v>Bietername</v>
      </c>
      <c r="B25" s="154" t="s">
        <v>39</v>
      </c>
      <c r="C25" s="154" t="s">
        <v>40</v>
      </c>
    </row>
    <row r="26" spans="1:3" x14ac:dyDescent="0.2">
      <c r="A26" s="156" t="str">
        <f>'Matrix Zuschlag'!$A$17</f>
        <v>1. Termin- und Bauablaufplanung</v>
      </c>
      <c r="B26" s="156">
        <f>'Matrix Zuschlag'!L17</f>
        <v>0</v>
      </c>
      <c r="C26" s="157"/>
    </row>
    <row r="27" spans="1:3" x14ac:dyDescent="0.2">
      <c r="A27" s="156" t="str">
        <f>'Matrix Zuschlag'!$A$18</f>
        <v>2. Projektteam - Erfahrung und Eignung</v>
      </c>
      <c r="B27" s="156">
        <f>'Matrix Zuschlag'!L18</f>
        <v>0</v>
      </c>
      <c r="C27" s="157"/>
    </row>
    <row r="28" spans="1:3" x14ac:dyDescent="0.2">
      <c r="A28" s="156" t="str">
        <f>'Matrix Zuschlag'!$A$19</f>
        <v xml:space="preserve">3. Zuschlagskriterium </v>
      </c>
      <c r="B28" s="156">
        <f>'Matrix Zuschlag'!L19</f>
        <v>0</v>
      </c>
      <c r="C28" s="157"/>
    </row>
    <row r="29" spans="1:3" x14ac:dyDescent="0.2">
      <c r="A29" s="156" t="str">
        <f>'Matrix Zuschlag'!$A$20</f>
        <v xml:space="preserve">4. Zuschlagskriterium </v>
      </c>
      <c r="B29" s="156">
        <f>'Matrix Zuschlag'!L20</f>
        <v>0</v>
      </c>
      <c r="C29" s="157"/>
    </row>
    <row r="30" spans="1:3" ht="13.5" thickBot="1" x14ac:dyDescent="0.25"/>
    <row r="31" spans="1:3" ht="24" x14ac:dyDescent="0.2">
      <c r="A31" s="154" t="str">
        <f>'Matrix Zuschlag'!N10</f>
        <v>Bietername</v>
      </c>
      <c r="B31" s="154" t="s">
        <v>39</v>
      </c>
      <c r="C31" s="154" t="s">
        <v>40</v>
      </c>
    </row>
    <row r="32" spans="1:3" x14ac:dyDescent="0.2">
      <c r="A32" s="156" t="str">
        <f>'Matrix Zuschlag'!$A$17</f>
        <v>1. Termin- und Bauablaufplanung</v>
      </c>
      <c r="B32" s="156">
        <f>'Matrix Zuschlag'!N17</f>
        <v>0</v>
      </c>
      <c r="C32" s="157"/>
    </row>
    <row r="33" spans="1:3" x14ac:dyDescent="0.2">
      <c r="A33" s="156" t="str">
        <f>'Matrix Zuschlag'!$A$18</f>
        <v>2. Projektteam - Erfahrung und Eignung</v>
      </c>
      <c r="B33" s="156">
        <f>'Matrix Zuschlag'!N18</f>
        <v>0</v>
      </c>
      <c r="C33" s="157"/>
    </row>
    <row r="34" spans="1:3" x14ac:dyDescent="0.2">
      <c r="A34" s="156" t="str">
        <f>'Matrix Zuschlag'!$A$19</f>
        <v xml:space="preserve">3. Zuschlagskriterium </v>
      </c>
      <c r="B34" s="156">
        <f>'Matrix Zuschlag'!N19</f>
        <v>0</v>
      </c>
      <c r="C34" s="157"/>
    </row>
    <row r="35" spans="1:3" x14ac:dyDescent="0.2">
      <c r="A35" s="156" t="str">
        <f>'Matrix Zuschlag'!$A$20</f>
        <v xml:space="preserve">4. Zuschlagskriterium </v>
      </c>
      <c r="B35" s="156">
        <f>'Matrix Zuschlag'!N20</f>
        <v>0</v>
      </c>
      <c r="C35" s="157"/>
    </row>
    <row r="36" spans="1:3" ht="13.5" thickBot="1" x14ac:dyDescent="0.25"/>
    <row r="37" spans="1:3" ht="24" x14ac:dyDescent="0.2">
      <c r="A37" s="154" t="str">
        <f>'Matrix Zuschlag'!P10</f>
        <v>Bietername</v>
      </c>
      <c r="B37" s="154" t="s">
        <v>39</v>
      </c>
      <c r="C37" s="154" t="s">
        <v>40</v>
      </c>
    </row>
    <row r="38" spans="1:3" x14ac:dyDescent="0.2">
      <c r="A38" s="156" t="str">
        <f>'Matrix Zuschlag'!$A$17</f>
        <v>1. Termin- und Bauablaufplanung</v>
      </c>
      <c r="B38" s="156">
        <f>'Matrix Zuschlag'!P17</f>
        <v>0</v>
      </c>
      <c r="C38" s="157"/>
    </row>
    <row r="39" spans="1:3" x14ac:dyDescent="0.2">
      <c r="A39" s="156" t="str">
        <f>'Matrix Zuschlag'!$A$18</f>
        <v>2. Projektteam - Erfahrung und Eignung</v>
      </c>
      <c r="B39" s="156">
        <f>'Matrix Zuschlag'!P18</f>
        <v>0</v>
      </c>
      <c r="C39" s="157"/>
    </row>
    <row r="40" spans="1:3" x14ac:dyDescent="0.2">
      <c r="A40" s="156" t="str">
        <f>'Matrix Zuschlag'!$A$19</f>
        <v xml:space="preserve">3. Zuschlagskriterium </v>
      </c>
      <c r="B40" s="156">
        <f>'Matrix Zuschlag'!P19</f>
        <v>0</v>
      </c>
      <c r="C40" s="157"/>
    </row>
    <row r="41" spans="1:3" x14ac:dyDescent="0.2">
      <c r="A41" s="156" t="str">
        <f>'Matrix Zuschlag'!$A$20</f>
        <v xml:space="preserve">4. Zuschlagskriterium </v>
      </c>
      <c r="B41" s="156">
        <f>'Matrix Zuschlag'!P20</f>
        <v>0</v>
      </c>
      <c r="C41" s="157"/>
    </row>
    <row r="42" spans="1:3" x14ac:dyDescent="0.2">
      <c r="B42" s="3"/>
    </row>
    <row r="43" spans="1:3" ht="13.5" thickBot="1" x14ac:dyDescent="0.25"/>
    <row r="44" spans="1:3" ht="24" x14ac:dyDescent="0.2">
      <c r="A44" s="154" t="str">
        <f>'Matrix Zuschlag'!R10</f>
        <v>Bietername</v>
      </c>
      <c r="B44" s="154" t="s">
        <v>39</v>
      </c>
      <c r="C44" s="154" t="s">
        <v>40</v>
      </c>
    </row>
    <row r="45" spans="1:3" x14ac:dyDescent="0.2">
      <c r="A45" s="156" t="str">
        <f>'Matrix Zuschlag'!$A$17</f>
        <v>1. Termin- und Bauablaufplanung</v>
      </c>
      <c r="B45" s="156">
        <f>'Matrix Zuschlag'!R17</f>
        <v>0</v>
      </c>
      <c r="C45" s="157"/>
    </row>
    <row r="46" spans="1:3" x14ac:dyDescent="0.2">
      <c r="A46" s="156" t="str">
        <f>'Matrix Zuschlag'!$A$18</f>
        <v>2. Projektteam - Erfahrung und Eignung</v>
      </c>
      <c r="B46" s="156">
        <f>'Matrix Zuschlag'!R18</f>
        <v>0</v>
      </c>
      <c r="C46" s="157"/>
    </row>
    <row r="47" spans="1:3" x14ac:dyDescent="0.2">
      <c r="A47" s="156" t="str">
        <f>'Matrix Zuschlag'!$A$19</f>
        <v xml:space="preserve">3. Zuschlagskriterium </v>
      </c>
      <c r="B47" s="156">
        <f>'Matrix Zuschlag'!R19</f>
        <v>0</v>
      </c>
      <c r="C47" s="157"/>
    </row>
    <row r="48" spans="1:3" x14ac:dyDescent="0.2">
      <c r="A48" s="156" t="str">
        <f>'Matrix Zuschlag'!$A$20</f>
        <v xml:space="preserve">4. Zuschlagskriterium </v>
      </c>
      <c r="B48" s="156">
        <f>'Matrix Zuschlag'!R20</f>
        <v>0</v>
      </c>
      <c r="C48" s="15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Matrix Zuschlag</vt:lpstr>
      <vt:lpstr>Begründung</vt:lpstr>
      <vt:lpstr>'Matrix Zuschlag'!Drucktitel</vt:lpstr>
    </vt:vector>
  </TitlesOfParts>
  <Company>LUGV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Marten, Anje</cp:lastModifiedBy>
  <cp:lastPrinted>2020-05-27T11:07:06Z</cp:lastPrinted>
  <dcterms:created xsi:type="dcterms:W3CDTF">2016-11-03T12:23:09Z</dcterms:created>
  <dcterms:modified xsi:type="dcterms:W3CDTF">2026-06-22T16:36:43Z</dcterms:modified>
</cp:coreProperties>
</file>