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11.80.Verwaltungsgebäude\05. Ausschreibungen Verw.gebäude gesamt\03. Reinigung\Unterhaltsreinigung\Ausschreibung_[Nr.]\02. Mengen und Objektdaten\Raumbücher\"/>
    </mc:Choice>
  </mc:AlternateContent>
  <xr:revisionPtr revIDLastSave="0" documentId="13_ncr:1_{4C9D7FB7-4542-45F6-B14C-01FE535F07EA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Raumbuch UR - Angebot" sheetId="1" r:id="rId1"/>
    <sheet name="LV-Codes" sheetId="2" r:id="rId2"/>
  </sheets>
  <definedNames>
    <definedName name="_xlnm._FilterDatabase" localSheetId="0" hidden="1">'Raumbuch UR - Angebot'!$A$7:$L$219</definedName>
    <definedName name="_xlnm.Print_Titles" localSheetId="1">'LV-Codes'!$1:$4</definedName>
    <definedName name="_xlnm.Print_Titles" localSheetId="0">'Raumbuch UR - Angebot'!$1:$7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16" i="1" l="1"/>
  <c r="L206" i="1"/>
  <c r="L205" i="1"/>
  <c r="L199" i="1"/>
  <c r="L179" i="1"/>
  <c r="L169" i="1"/>
  <c r="L168" i="1"/>
  <c r="L162" i="1"/>
  <c r="L142" i="1"/>
  <c r="L139" i="1"/>
  <c r="L132" i="1"/>
  <c r="L131" i="1"/>
  <c r="L125" i="1"/>
  <c r="L100" i="1"/>
  <c r="L99" i="1"/>
  <c r="L90" i="1"/>
  <c r="L71" i="1"/>
  <c r="L63" i="1"/>
  <c r="L62" i="1"/>
  <c r="L42" i="1"/>
  <c r="L34" i="1"/>
  <c r="L25" i="1"/>
  <c r="L18" i="1"/>
  <c r="L19" i="1"/>
  <c r="L20" i="1"/>
  <c r="L17" i="1"/>
  <c r="L10" i="1"/>
  <c r="L11" i="1"/>
  <c r="L12" i="1"/>
  <c r="L9" i="1"/>
  <c r="I218" i="1"/>
  <c r="L218" i="1" s="1"/>
  <c r="I217" i="1"/>
  <c r="L217" i="1" s="1"/>
  <c r="I209" i="1"/>
  <c r="L209" i="1" s="1"/>
  <c r="I210" i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08" i="1"/>
  <c r="L208" i="1" s="1"/>
  <c r="I207" i="1"/>
  <c r="L207" i="1" s="1"/>
  <c r="I202" i="1"/>
  <c r="L202" i="1" s="1"/>
  <c r="I203" i="1"/>
  <c r="L203" i="1" s="1"/>
  <c r="I204" i="1"/>
  <c r="L204" i="1" s="1"/>
  <c r="I201" i="1"/>
  <c r="L201" i="1" s="1"/>
  <c r="I200" i="1"/>
  <c r="L200" i="1" s="1"/>
  <c r="I182" i="1"/>
  <c r="L182" i="1" s="1"/>
  <c r="I183" i="1"/>
  <c r="L183" i="1" s="1"/>
  <c r="I184" i="1"/>
  <c r="L184" i="1" s="1"/>
  <c r="I185" i="1"/>
  <c r="L185" i="1" s="1"/>
  <c r="I186" i="1"/>
  <c r="L186" i="1" s="1"/>
  <c r="I187" i="1"/>
  <c r="L187" i="1" s="1"/>
  <c r="I188" i="1"/>
  <c r="L188" i="1" s="1"/>
  <c r="I189" i="1"/>
  <c r="L189" i="1" s="1"/>
  <c r="I190" i="1"/>
  <c r="L190" i="1" s="1"/>
  <c r="I191" i="1"/>
  <c r="L191" i="1" s="1"/>
  <c r="I192" i="1"/>
  <c r="L192" i="1" s="1"/>
  <c r="I193" i="1"/>
  <c r="L193" i="1" s="1"/>
  <c r="I194" i="1"/>
  <c r="L194" i="1" s="1"/>
  <c r="I195" i="1"/>
  <c r="L195" i="1" s="1"/>
  <c r="I196" i="1"/>
  <c r="L196" i="1" s="1"/>
  <c r="I197" i="1"/>
  <c r="L197" i="1" s="1"/>
  <c r="I198" i="1"/>
  <c r="L198" i="1" s="1"/>
  <c r="I181" i="1"/>
  <c r="L181" i="1" s="1"/>
  <c r="I180" i="1"/>
  <c r="L180" i="1" s="1"/>
  <c r="I172" i="1"/>
  <c r="L172" i="1" s="1"/>
  <c r="I173" i="1"/>
  <c r="L173" i="1" s="1"/>
  <c r="I174" i="1"/>
  <c r="L174" i="1" s="1"/>
  <c r="I175" i="1"/>
  <c r="L175" i="1" s="1"/>
  <c r="I176" i="1"/>
  <c r="L176" i="1" s="1"/>
  <c r="I177" i="1"/>
  <c r="L177" i="1" s="1"/>
  <c r="I178" i="1"/>
  <c r="L178" i="1" s="1"/>
  <c r="I171" i="1"/>
  <c r="L171" i="1" s="1"/>
  <c r="I170" i="1"/>
  <c r="L170" i="1" s="1"/>
  <c r="I165" i="1"/>
  <c r="L165" i="1" s="1"/>
  <c r="I166" i="1"/>
  <c r="L166" i="1" s="1"/>
  <c r="I167" i="1"/>
  <c r="L167" i="1" s="1"/>
  <c r="I164" i="1"/>
  <c r="L164" i="1" s="1"/>
  <c r="I163" i="1"/>
  <c r="L163" i="1" s="1"/>
  <c r="I145" i="1"/>
  <c r="L145" i="1" s="1"/>
  <c r="I146" i="1"/>
  <c r="L146" i="1" s="1"/>
  <c r="I147" i="1"/>
  <c r="L147" i="1" s="1"/>
  <c r="I148" i="1"/>
  <c r="L148" i="1" s="1"/>
  <c r="I149" i="1"/>
  <c r="L149" i="1" s="1"/>
  <c r="I150" i="1"/>
  <c r="L150" i="1" s="1"/>
  <c r="I151" i="1"/>
  <c r="L151" i="1" s="1"/>
  <c r="I152" i="1"/>
  <c r="L152" i="1" s="1"/>
  <c r="I153" i="1"/>
  <c r="L153" i="1" s="1"/>
  <c r="I154" i="1"/>
  <c r="L154" i="1" s="1"/>
  <c r="I155" i="1"/>
  <c r="L155" i="1" s="1"/>
  <c r="I156" i="1"/>
  <c r="L156" i="1" s="1"/>
  <c r="I157" i="1"/>
  <c r="L157" i="1" s="1"/>
  <c r="I158" i="1"/>
  <c r="L158" i="1" s="1"/>
  <c r="I159" i="1"/>
  <c r="L159" i="1" s="1"/>
  <c r="I160" i="1"/>
  <c r="L160" i="1" s="1"/>
  <c r="I161" i="1"/>
  <c r="L161" i="1" s="1"/>
  <c r="I144" i="1"/>
  <c r="L144" i="1" s="1"/>
  <c r="I143" i="1"/>
  <c r="L143" i="1" s="1"/>
  <c r="I216" i="1"/>
  <c r="I206" i="1"/>
  <c r="I205" i="1"/>
  <c r="I179" i="1"/>
  <c r="I169" i="1"/>
  <c r="I168" i="1"/>
  <c r="I142" i="1"/>
  <c r="I139" i="1"/>
  <c r="I132" i="1"/>
  <c r="I131" i="1"/>
  <c r="I141" i="1"/>
  <c r="L141" i="1" s="1"/>
  <c r="I140" i="1"/>
  <c r="L140" i="1" s="1"/>
  <c r="I135" i="1"/>
  <c r="L135" i="1" s="1"/>
  <c r="I136" i="1"/>
  <c r="L136" i="1" s="1"/>
  <c r="I137" i="1"/>
  <c r="L137" i="1" s="1"/>
  <c r="I138" i="1"/>
  <c r="L138" i="1" s="1"/>
  <c r="I134" i="1"/>
  <c r="L134" i="1" s="1"/>
  <c r="I133" i="1"/>
  <c r="L133" i="1" s="1"/>
  <c r="I130" i="1"/>
  <c r="L130" i="1" s="1"/>
  <c r="I129" i="1"/>
  <c r="L129" i="1" s="1"/>
  <c r="I128" i="1"/>
  <c r="L128" i="1" s="1"/>
  <c r="I127" i="1"/>
  <c r="L127" i="1" s="1"/>
  <c r="I126" i="1"/>
  <c r="L126" i="1" s="1"/>
  <c r="I125" i="1"/>
  <c r="I103" i="1"/>
  <c r="L103" i="1" s="1"/>
  <c r="I104" i="1"/>
  <c r="L104" i="1" s="1"/>
  <c r="I105" i="1"/>
  <c r="L105" i="1" s="1"/>
  <c r="I106" i="1"/>
  <c r="L106" i="1" s="1"/>
  <c r="I107" i="1"/>
  <c r="L107" i="1" s="1"/>
  <c r="I108" i="1"/>
  <c r="L108" i="1" s="1"/>
  <c r="I109" i="1"/>
  <c r="L109" i="1" s="1"/>
  <c r="I110" i="1"/>
  <c r="L110" i="1" s="1"/>
  <c r="I111" i="1"/>
  <c r="L111" i="1" s="1"/>
  <c r="I112" i="1"/>
  <c r="L112" i="1" s="1"/>
  <c r="I113" i="1"/>
  <c r="L113" i="1" s="1"/>
  <c r="I114" i="1"/>
  <c r="L114" i="1" s="1"/>
  <c r="I115" i="1"/>
  <c r="L115" i="1" s="1"/>
  <c r="I116" i="1"/>
  <c r="L116" i="1" s="1"/>
  <c r="I117" i="1"/>
  <c r="L117" i="1" s="1"/>
  <c r="I118" i="1"/>
  <c r="L118" i="1" s="1"/>
  <c r="I119" i="1"/>
  <c r="L119" i="1" s="1"/>
  <c r="I120" i="1"/>
  <c r="L120" i="1" s="1"/>
  <c r="I121" i="1"/>
  <c r="L121" i="1" s="1"/>
  <c r="I122" i="1"/>
  <c r="L122" i="1" s="1"/>
  <c r="I123" i="1"/>
  <c r="L123" i="1" s="1"/>
  <c r="I124" i="1"/>
  <c r="L124" i="1" s="1"/>
  <c r="I102" i="1"/>
  <c r="L102" i="1" s="1"/>
  <c r="I101" i="1"/>
  <c r="L101" i="1" s="1"/>
  <c r="I100" i="1"/>
  <c r="I99" i="1"/>
  <c r="I93" i="1"/>
  <c r="L93" i="1" s="1"/>
  <c r="I94" i="1"/>
  <c r="L94" i="1" s="1"/>
  <c r="I95" i="1"/>
  <c r="L95" i="1" s="1"/>
  <c r="I96" i="1"/>
  <c r="L96" i="1" s="1"/>
  <c r="I97" i="1"/>
  <c r="L97" i="1" s="1"/>
  <c r="I98" i="1"/>
  <c r="L98" i="1" s="1"/>
  <c r="I92" i="1"/>
  <c r="L92" i="1" s="1"/>
  <c r="I91" i="1"/>
  <c r="L91" i="1" s="1"/>
  <c r="I90" i="1"/>
  <c r="I74" i="1"/>
  <c r="L74" i="1" s="1"/>
  <c r="I75" i="1"/>
  <c r="L75" i="1" s="1"/>
  <c r="I76" i="1"/>
  <c r="L76" i="1" s="1"/>
  <c r="I77" i="1"/>
  <c r="L77" i="1" s="1"/>
  <c r="I78" i="1"/>
  <c r="L78" i="1" s="1"/>
  <c r="I79" i="1"/>
  <c r="L79" i="1" s="1"/>
  <c r="I80" i="1"/>
  <c r="L80" i="1" s="1"/>
  <c r="I81" i="1"/>
  <c r="L81" i="1" s="1"/>
  <c r="I82" i="1"/>
  <c r="L82" i="1" s="1"/>
  <c r="I83" i="1"/>
  <c r="L83" i="1" s="1"/>
  <c r="I84" i="1"/>
  <c r="L84" i="1" s="1"/>
  <c r="I85" i="1"/>
  <c r="L85" i="1" s="1"/>
  <c r="I86" i="1"/>
  <c r="L86" i="1" s="1"/>
  <c r="I87" i="1"/>
  <c r="L87" i="1" s="1"/>
  <c r="I88" i="1"/>
  <c r="L88" i="1" s="1"/>
  <c r="I89" i="1"/>
  <c r="L89" i="1" s="1"/>
  <c r="I73" i="1"/>
  <c r="L73" i="1" s="1"/>
  <c r="I72" i="1"/>
  <c r="L72" i="1" s="1"/>
  <c r="I71" i="1"/>
  <c r="I66" i="1"/>
  <c r="L66" i="1" s="1"/>
  <c r="I67" i="1"/>
  <c r="L67" i="1" s="1"/>
  <c r="I68" i="1"/>
  <c r="L68" i="1" s="1"/>
  <c r="I69" i="1"/>
  <c r="L69" i="1" s="1"/>
  <c r="I70" i="1"/>
  <c r="L70" i="1" s="1"/>
  <c r="I65" i="1"/>
  <c r="L65" i="1" s="1"/>
  <c r="I64" i="1"/>
  <c r="L64" i="1" s="1"/>
  <c r="I63" i="1"/>
  <c r="I62" i="1"/>
  <c r="I45" i="1"/>
  <c r="L45" i="1" s="1"/>
  <c r="I46" i="1"/>
  <c r="L46" i="1" s="1"/>
  <c r="I47" i="1"/>
  <c r="L47" i="1" s="1"/>
  <c r="I48" i="1"/>
  <c r="L48" i="1" s="1"/>
  <c r="I49" i="1"/>
  <c r="L49" i="1" s="1"/>
  <c r="I50" i="1"/>
  <c r="L50" i="1" s="1"/>
  <c r="I51" i="1"/>
  <c r="L51" i="1" s="1"/>
  <c r="I52" i="1"/>
  <c r="L52" i="1" s="1"/>
  <c r="I53" i="1"/>
  <c r="L53" i="1" s="1"/>
  <c r="I54" i="1"/>
  <c r="L54" i="1" s="1"/>
  <c r="I55" i="1"/>
  <c r="L55" i="1" s="1"/>
  <c r="I56" i="1"/>
  <c r="L56" i="1" s="1"/>
  <c r="I57" i="1"/>
  <c r="L57" i="1" s="1"/>
  <c r="I58" i="1"/>
  <c r="L58" i="1" s="1"/>
  <c r="I59" i="1"/>
  <c r="L59" i="1" s="1"/>
  <c r="I60" i="1"/>
  <c r="L60" i="1" s="1"/>
  <c r="I61" i="1"/>
  <c r="L61" i="1" s="1"/>
  <c r="I44" i="1"/>
  <c r="L44" i="1" s="1"/>
  <c r="I43" i="1"/>
  <c r="L43" i="1" s="1"/>
  <c r="I42" i="1"/>
  <c r="I37" i="1"/>
  <c r="L37" i="1" s="1"/>
  <c r="I38" i="1"/>
  <c r="L38" i="1" s="1"/>
  <c r="I39" i="1"/>
  <c r="L39" i="1" s="1"/>
  <c r="I40" i="1"/>
  <c r="L40" i="1" s="1"/>
  <c r="I41" i="1"/>
  <c r="L41" i="1" s="1"/>
  <c r="I36" i="1"/>
  <c r="L36" i="1" s="1"/>
  <c r="I35" i="1"/>
  <c r="L35" i="1" s="1"/>
  <c r="I34" i="1"/>
  <c r="I28" i="1"/>
  <c r="L28" i="1" s="1"/>
  <c r="I29" i="1"/>
  <c r="L29" i="1" s="1"/>
  <c r="I30" i="1"/>
  <c r="L30" i="1" s="1"/>
  <c r="I31" i="1"/>
  <c r="L31" i="1" s="1"/>
  <c r="I32" i="1"/>
  <c r="L32" i="1" s="1"/>
  <c r="I33" i="1"/>
  <c r="L33" i="1" s="1"/>
  <c r="I27" i="1"/>
  <c r="L27" i="1" s="1"/>
  <c r="I26" i="1"/>
  <c r="L26" i="1" s="1"/>
  <c r="I25" i="1"/>
  <c r="I23" i="1"/>
  <c r="L23" i="1" s="1"/>
  <c r="I24" i="1"/>
  <c r="L24" i="1" s="1"/>
  <c r="I22" i="1"/>
  <c r="L22" i="1" s="1"/>
  <c r="I21" i="1"/>
  <c r="L21" i="1" s="1"/>
  <c r="I18" i="1"/>
  <c r="I19" i="1"/>
  <c r="I20" i="1"/>
  <c r="I17" i="1"/>
  <c r="I15" i="1"/>
  <c r="L15" i="1" s="1"/>
  <c r="I16" i="1"/>
  <c r="L16" i="1" s="1"/>
  <c r="I14" i="1"/>
  <c r="L14" i="1" s="1"/>
  <c r="I13" i="1"/>
  <c r="L13" i="1" s="1"/>
  <c r="I10" i="1"/>
  <c r="I11" i="1"/>
  <c r="I12" i="1"/>
  <c r="I9" i="1"/>
  <c r="J215" i="1" l="1"/>
  <c r="J209" i="1"/>
  <c r="J208" i="1"/>
  <c r="J207" i="1"/>
  <c r="J27" i="1"/>
  <c r="J26" i="1"/>
  <c r="J25" i="1"/>
  <c r="J35" i="1"/>
  <c r="J34" i="1"/>
  <c r="J33" i="1"/>
  <c r="J32" i="1"/>
  <c r="H219" i="1"/>
  <c r="J218" i="1"/>
  <c r="J217" i="1"/>
  <c r="J216" i="1"/>
  <c r="J214" i="1"/>
  <c r="J213" i="1"/>
  <c r="J212" i="1"/>
  <c r="J211" i="1"/>
  <c r="J210" i="1"/>
  <c r="J206" i="1"/>
  <c r="J205" i="1"/>
  <c r="J204" i="1"/>
  <c r="J203" i="1"/>
  <c r="J202" i="1"/>
  <c r="J201" i="1"/>
  <c r="J200" i="1"/>
  <c r="J29" i="1"/>
  <c r="J28" i="1"/>
  <c r="J24" i="1"/>
  <c r="J23" i="1"/>
  <c r="J22" i="1"/>
  <c r="J21" i="1"/>
  <c r="J20" i="1"/>
  <c r="J39" i="1"/>
  <c r="J38" i="1"/>
  <c r="J37" i="1"/>
  <c r="J36" i="1"/>
  <c r="J31" i="1"/>
  <c r="J30" i="1"/>
  <c r="J59" i="1"/>
  <c r="J58" i="1"/>
  <c r="J57" i="1"/>
  <c r="J56" i="1"/>
  <c r="J55" i="1"/>
  <c r="J54" i="1"/>
  <c r="J51" i="1"/>
  <c r="J50" i="1"/>
  <c r="J53" i="1"/>
  <c r="J52" i="1"/>
  <c r="J16" i="1"/>
  <c r="J9" i="1"/>
  <c r="J144" i="1" l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10" i="1"/>
  <c r="J11" i="1"/>
  <c r="J12" i="1"/>
  <c r="J13" i="1"/>
  <c r="J14" i="1"/>
  <c r="J15" i="1"/>
  <c r="J17" i="1"/>
  <c r="J18" i="1"/>
  <c r="J19" i="1"/>
  <c r="J42" i="1"/>
  <c r="J43" i="1"/>
  <c r="J44" i="1"/>
  <c r="J45" i="1"/>
  <c r="J46" i="1"/>
  <c r="J47" i="1"/>
  <c r="J48" i="1"/>
  <c r="J4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41" i="1"/>
  <c r="J40" i="1"/>
  <c r="I219" i="1" l="1"/>
  <c r="L219" i="1" l="1"/>
  <c r="J219" i="1"/>
</calcChain>
</file>

<file path=xl/sharedStrings.xml><?xml version="1.0" encoding="utf-8"?>
<sst xmlns="http://schemas.openxmlformats.org/spreadsheetml/2006/main" count="1543" uniqueCount="486">
  <si>
    <t>Objekt:</t>
  </si>
  <si>
    <t>Auftraggeber:</t>
  </si>
  <si>
    <t>Angebotsdatum:</t>
  </si>
  <si>
    <t>Anschrift:</t>
  </si>
  <si>
    <t>Ansprechpartner:</t>
  </si>
  <si>
    <t>Leistungsbeginn:</t>
  </si>
  <si>
    <t>Pos.</t>
  </si>
  <si>
    <t>Gebäude</t>
  </si>
  <si>
    <t>Etage</t>
  </si>
  <si>
    <t>R-Nr.</t>
  </si>
  <si>
    <t>Raumart</t>
  </si>
  <si>
    <t>Bodenbelag</t>
  </si>
  <si>
    <t>LV</t>
  </si>
  <si>
    <t>Grund-
fläche
(m²)</t>
  </si>
  <si>
    <t>Reinigungs-
fläche
(m²/Jahr)</t>
  </si>
  <si>
    <t>h /
Jahr
(Info)</t>
  </si>
  <si>
    <t>Hauptgebäude (HG)</t>
  </si>
  <si>
    <t>1.</t>
  </si>
  <si>
    <t>Hauptgebäude</t>
  </si>
  <si>
    <t>KG</t>
  </si>
  <si>
    <t>Hausmeisterraum</t>
  </si>
  <si>
    <t>Linoleum</t>
  </si>
  <si>
    <t>2.</t>
  </si>
  <si>
    <t>Lagerraum</t>
  </si>
  <si>
    <t>3.</t>
  </si>
  <si>
    <t>4.</t>
  </si>
  <si>
    <t>5.</t>
  </si>
  <si>
    <t>Reinigung</t>
  </si>
  <si>
    <t>6.</t>
  </si>
  <si>
    <t>Fliesen</t>
  </si>
  <si>
    <t>7.</t>
  </si>
  <si>
    <t>Technikraum</t>
  </si>
  <si>
    <t>8.</t>
  </si>
  <si>
    <t>9.</t>
  </si>
  <si>
    <t>Abstellraum</t>
  </si>
  <si>
    <t>10.</t>
  </si>
  <si>
    <t>11.</t>
  </si>
  <si>
    <t>12.</t>
  </si>
  <si>
    <t>Archiv</t>
  </si>
  <si>
    <t>13.</t>
  </si>
  <si>
    <t>14.</t>
  </si>
  <si>
    <t>15.</t>
  </si>
  <si>
    <t>16.</t>
  </si>
  <si>
    <t>17.</t>
  </si>
  <si>
    <t>18.</t>
  </si>
  <si>
    <t>19.</t>
  </si>
  <si>
    <t>20.</t>
  </si>
  <si>
    <t>Lager</t>
  </si>
  <si>
    <t>21.</t>
  </si>
  <si>
    <t>22.</t>
  </si>
  <si>
    <t>23.</t>
  </si>
  <si>
    <t>24.</t>
  </si>
  <si>
    <t>25.</t>
  </si>
  <si>
    <t>26.</t>
  </si>
  <si>
    <t>27.</t>
  </si>
  <si>
    <t>28.</t>
  </si>
  <si>
    <t>Estrich</t>
  </si>
  <si>
    <t>29.</t>
  </si>
  <si>
    <t>30.</t>
  </si>
  <si>
    <t>31.</t>
  </si>
  <si>
    <t>32.</t>
  </si>
  <si>
    <t>33.</t>
  </si>
  <si>
    <t>Beratungsraum</t>
  </si>
  <si>
    <t>Teppich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</si>
  <si>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</si>
  <si>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</si>
  <si>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</si>
  <si>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</si>
  <si>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</si>
  <si>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</si>
  <si>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</si>
  <si>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</si>
  <si>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</si>
  <si>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</si>
  <si>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</si>
  <si>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</si>
  <si>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</si>
  <si>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</si>
  <si>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</si>
  <si>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</si>
  <si>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</si>
  <si>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</si>
  <si>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</si>
  <si>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</si>
  <si>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</si>
  <si>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</si>
  <si>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Teeküche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</si>
  <si>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</si>
  <si>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</si>
  <si>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</si>
  <si>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</si>
  <si>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</si>
  <si>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</si>
  <si>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</si>
  <si>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</si>
  <si>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</si>
  <si>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</si>
  <si>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</si>
  <si>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</si>
  <si>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</si>
  <si>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1. OG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</si>
  <si>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</si>
  <si>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</si>
  <si>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</si>
  <si>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</si>
  <si>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</si>
  <si>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</si>
  <si>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</si>
  <si>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</si>
  <si>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</si>
  <si>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</si>
  <si>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</si>
  <si>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</si>
  <si>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</si>
  <si>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</si>
  <si>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</si>
  <si>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</si>
  <si>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</si>
  <si>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</si>
  <si>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</si>
  <si>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</si>
  <si>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</si>
  <si>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</si>
  <si>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</si>
  <si>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</si>
  <si>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</si>
  <si>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</si>
  <si>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</si>
  <si>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</si>
  <si>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</si>
  <si>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</si>
  <si>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230a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</si>
  <si>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</si>
  <si>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</si>
  <si>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</si>
  <si>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</si>
  <si>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</si>
  <si>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</si>
  <si>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</si>
  <si>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</si>
  <si>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</si>
  <si>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</si>
  <si>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</si>
  <si>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</si>
  <si>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</si>
  <si>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</si>
  <si>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</si>
  <si>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</si>
  <si>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</si>
  <si>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</si>
  <si>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</si>
  <si>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</si>
  <si>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</si>
  <si>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</si>
  <si>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</si>
  <si>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</si>
  <si>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</si>
  <si>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</si>
  <si>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</si>
  <si>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</si>
  <si>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</si>
  <si>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Medienraum</t>
  </si>
  <si>
    <t>128.</t>
  </si>
  <si>
    <t>129.</t>
  </si>
  <si>
    <t>3. OG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</si>
  <si>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</si>
  <si>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</si>
  <si>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</si>
  <si>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</si>
  <si>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</si>
  <si>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</si>
  <si>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</si>
  <si>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</si>
  <si>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</si>
  <si>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</si>
  <si>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</si>
  <si>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</si>
  <si>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</si>
  <si>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</si>
  <si>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</si>
  <si>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108/109</t>
  </si>
  <si>
    <t>145.</t>
  </si>
  <si>
    <t>146.</t>
  </si>
  <si>
    <t>Technik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</si>
  <si>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</si>
  <si>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</si>
  <si>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</si>
  <si>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</si>
  <si>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</si>
  <si>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</si>
  <si>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</si>
  <si>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</si>
  <si>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</si>
  <si>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</si>
  <si>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</si>
  <si>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</si>
  <si>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</si>
  <si>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</si>
  <si>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</si>
  <si>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</si>
  <si>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</si>
  <si>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</si>
  <si>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</si>
  <si>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</si>
  <si>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</si>
  <si>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</si>
  <si>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</si>
  <si>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</si>
  <si>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</si>
  <si>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</si>
  <si>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</si>
  <si>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</si>
  <si>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</si>
  <si>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</si>
  <si>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</si>
  <si>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</si>
  <si>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</si>
  <si>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Flur</t>
  </si>
  <si>
    <t>180.</t>
  </si>
  <si>
    <t>181.</t>
  </si>
  <si>
    <t>GESAMTSUMME</t>
  </si>
  <si>
    <t>LEGENDE / HINWEISE</t>
  </si>
  <si>
    <t>KR</t>
  </si>
  <si>
    <t>Keine Reinigung – diese Position nicht bepreisen</t>
  </si>
  <si>
    <t>✎ EP-RG</t>
  </si>
  <si>
    <t>Einheitspreis pro Reinigung (netto, €) – einzige Eingabe des Bieters</t>
  </si>
  <si>
    <t>GP-Jahr</t>
  </si>
  <si>
    <t>Gesamtpreis pro Jahr = EP-RG × Bodenreinigungs-Turnus × 52,18 Wochen – automatisch berechnet</t>
  </si>
  <si>
    <t>Grundfläche × Turnus × 52,18 = jährliche Reinigungsfläche in m²</t>
  </si>
  <si>
    <t>h/Jahr (Info)</t>
  </si>
  <si>
    <t>Leistungsverzeichnis-Position – Leistungsart und Turnus, wird separat erläutert</t>
  </si>
  <si>
    <t>A1</t>
  </si>
  <si>
    <t>B1</t>
  </si>
  <si>
    <t>B2</t>
  </si>
  <si>
    <t>E2</t>
  </si>
  <si>
    <t>Virchowstr. 14-16, 16816 Neuruppin</t>
  </si>
  <si>
    <t>Landkreis Ostprignitz-Ruppin</t>
  </si>
  <si>
    <t>Winter, Johannes (03391 / 688 4086)</t>
  </si>
  <si>
    <t>Rheinsberger Str. 18, 16909 Wittstock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</si>
  <si>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</si>
  <si>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</si>
  <si>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</si>
  <si>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</si>
  <si>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</si>
  <si>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</si>
  <si>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</si>
  <si>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</si>
  <si>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</si>
  <si>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</si>
  <si>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</si>
  <si>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</si>
  <si>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</si>
  <si>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</si>
  <si>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</si>
  <si>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</si>
  <si>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</si>
  <si>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</si>
  <si>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</si>
  <si>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</si>
  <si>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</si>
  <si>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</si>
  <si>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</si>
  <si>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</si>
  <si>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</si>
  <si>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</si>
  <si>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</si>
  <si>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</si>
  <si>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</si>
  <si>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2. OG</t>
  </si>
  <si>
    <t>4. OG</t>
  </si>
  <si>
    <t>5. OG</t>
  </si>
  <si>
    <t>000</t>
  </si>
  <si>
    <t> 001</t>
  </si>
  <si>
    <t> 001a</t>
  </si>
  <si>
    <t>Fahrstuhl</t>
  </si>
  <si>
    <t> 002</t>
  </si>
  <si>
    <t>Hausmeisterwerkstatt</t>
  </si>
  <si>
    <t> 003</t>
  </si>
  <si>
    <t>Sanitär</t>
  </si>
  <si>
    <t> 004</t>
  </si>
  <si>
    <t> 005</t>
  </si>
  <si>
    <t> 007</t>
  </si>
  <si>
    <t>Ton / Keramikwerkstatt</t>
  </si>
  <si>
    <t xml:space="preserve"> 008 </t>
  </si>
  <si>
    <t> 009</t>
  </si>
  <si>
    <t> 010</t>
  </si>
  <si>
    <t>Lehrer/Materialraum</t>
  </si>
  <si>
    <t> 011</t>
  </si>
  <si>
    <t>Materialraum</t>
  </si>
  <si>
    <t> 012</t>
  </si>
  <si>
    <t>Stein</t>
  </si>
  <si>
    <t> 013</t>
  </si>
  <si>
    <t> 017</t>
  </si>
  <si>
    <t> 018</t>
  </si>
  <si>
    <t>Postraum</t>
  </si>
  <si>
    <t xml:space="preserve">Estrich/Fussbodenfarbe </t>
  </si>
  <si>
    <t> 019</t>
  </si>
  <si>
    <t> 020</t>
  </si>
  <si>
    <t xml:space="preserve">Material und Werkraum </t>
  </si>
  <si>
    <t> 021</t>
  </si>
  <si>
    <t>Werkraum</t>
  </si>
  <si>
    <t> 021a</t>
  </si>
  <si>
    <t>Lehrerzimmer</t>
  </si>
  <si>
    <t> 022</t>
  </si>
  <si>
    <t>Holzkabinett/Werkraum</t>
  </si>
  <si>
    <t> 023</t>
  </si>
  <si>
    <t> 024</t>
  </si>
  <si>
    <t>Kellerflur</t>
  </si>
  <si>
    <t> 025</t>
  </si>
  <si>
    <t>Terrazzo</t>
  </si>
  <si>
    <t>025a</t>
  </si>
  <si>
    <t>2. Eingang/Treppe</t>
  </si>
  <si>
    <t>026a</t>
  </si>
  <si>
    <t>Behinderteneingang (außen)</t>
  </si>
  <si>
    <t>Plaster</t>
  </si>
  <si>
    <t>Behinderteneingang (innen)</t>
  </si>
  <si>
    <t>Kellerflur (vor Fahrstuhl)</t>
  </si>
  <si>
    <t>027a</t>
  </si>
  <si>
    <t>Eingang/Treppe</t>
  </si>
  <si>
    <t>Haustüreingang m. Treppe außen</t>
  </si>
  <si>
    <t>Beton</t>
  </si>
  <si>
    <t>Information Haupteingang</t>
  </si>
  <si>
    <t>Steinfliese</t>
  </si>
  <si>
    <t>Treppenflur Haupteingang</t>
  </si>
  <si>
    <t>Terr. / Stein</t>
  </si>
  <si>
    <t>Lino/ Terr.</t>
  </si>
  <si>
    <t>Gummi</t>
  </si>
  <si>
    <t>2. Eingang m. Treppe außen</t>
  </si>
  <si>
    <t xml:space="preserve">Treppenflur 2. Eingang </t>
  </si>
  <si>
    <t xml:space="preserve">Terr. / Stein </t>
  </si>
  <si>
    <t>Verwaltungs- und Büroraum</t>
  </si>
  <si>
    <t>110/111</t>
  </si>
  <si>
    <t>Sanitär Damen</t>
  </si>
  <si>
    <t>Sanitär Herren</t>
  </si>
  <si>
    <t>130a</t>
  </si>
  <si>
    <t>130b</t>
  </si>
  <si>
    <t>140a</t>
  </si>
  <si>
    <t>140b</t>
  </si>
  <si>
    <t>Treppenflur 2. Eingang</t>
  </si>
  <si>
    <t>Untersuchungsraum</t>
  </si>
  <si>
    <t>Mehrzweckraum</t>
  </si>
  <si>
    <t>Zahnputzstrecke</t>
  </si>
  <si>
    <t>Zahnarztstuhl</t>
  </si>
  <si>
    <t>225/226</t>
  </si>
  <si>
    <t>Sanitär Behinderten WC</t>
  </si>
  <si>
    <t>230b</t>
  </si>
  <si>
    <t>237a</t>
  </si>
  <si>
    <t>237b</t>
  </si>
  <si>
    <t>Mehrzweckraum m. Nassz.</t>
  </si>
  <si>
    <t>Treppenflur</t>
  </si>
  <si>
    <t>Anmeldung</t>
  </si>
  <si>
    <t>Wartebereich</t>
  </si>
  <si>
    <t>330a</t>
  </si>
  <si>
    <t>330b</t>
  </si>
  <si>
    <t>337a</t>
  </si>
  <si>
    <t>337b</t>
  </si>
  <si>
    <t>Warteraum</t>
  </si>
  <si>
    <t>430a</t>
  </si>
  <si>
    <t>430b</t>
  </si>
  <si>
    <t>437a</t>
  </si>
  <si>
    <t>437b</t>
  </si>
  <si>
    <t>Lino./ Terr.</t>
  </si>
  <si>
    <t>530a</t>
  </si>
  <si>
    <t>530b</t>
  </si>
  <si>
    <t>537a</t>
  </si>
  <si>
    <t>537b</t>
  </si>
  <si>
    <t>LV-
Code</t>
  </si>
  <si>
    <t>Raumtyp</t>
  </si>
  <si>
    <t>Bodenreinigung
(Turnus / Methode)</t>
  </si>
  <si>
    <t>Müll leeren
(Turnus)</t>
  </si>
  <si>
    <t>Oberflächen-
reinigung
(Turnus / Methode)</t>
  </si>
  <si>
    <t>Fensterbretter /
Geländer
(Turnus)</t>
  </si>
  <si>
    <t>Besonderheiten /
Hinweise</t>
  </si>
  <si>
    <t>Richtwert
m²/h</t>
  </si>
  <si>
    <t>Büro
(gering frequentiert)</t>
  </si>
  <si>
    <t>Textil
(Teppich)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</si>
  <si>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Staubsaugen der gesamten Bodenfläche inkl. Ecken und unter Möbeln, soweit zugänglich</t>
    </r>
  </si>
  <si>
    <t>1x / 2 Wochen
(bei Bedarf sofort)</t>
  </si>
  <si>
    <r>
      <rPr>
        <b/>
        <sz val="9"/>
        <color rgb="FF000000"/>
        <rFont val="Arial"/>
        <family val="2"/>
      </rPr>
      <t>1x / Woche</t>
    </r>
    <r>
      <rPr>
        <sz val="9"/>
        <color rgb="FF000000"/>
        <rFont val="Arial"/>
        <family val="2"/>
      </rPr>
      <t xml:space="preserve">
Schreibtische, erreichbare Ablagen trocken oder feucht abwischen (soweit freigeräumt)</t>
    </r>
  </si>
  <si>
    <t>1x / Monat
feucht abwischen</t>
  </si>
  <si>
    <t>Papierkorb leeren nur wenn gefüllt. Keine Reinigung bei abgeschlossenen Räumen ohne Zutritt.</t>
  </si>
  <si>
    <t>A2</t>
  </si>
  <si>
    <t>Büro
(normal frequentiert)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</si>
  <si>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Staubsaugen der gesamten Bodenfläche inkl. Ecken und unter Möbeln, soweit zugänglich</t>
    </r>
  </si>
  <si>
    <t>2x / Woche</t>
  </si>
  <si>
    <t>Büros mit starkem Kundenverkehr, Besprechungsräume mit regelmäßiger Nutzung. Tische nach Besprechungen abwischen.</t>
  </si>
  <si>
    <t>A3</t>
  </si>
  <si>
    <t>Büro / Beratungsraum
(stark frequentiert)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</si>
  <si>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Staubsaugen der gesamten Bodenfläche inkl. Ecken und unter Möbeln soweit zugänglich</t>
    </r>
  </si>
  <si>
    <t>5x / Woche (täglich)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</si>
  <si>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Schreibtische, Tische, Ablagen trocken oder feucht abwischen (soweit freigeräumt). Stühle abwischen.</t>
    </r>
  </si>
  <si>
    <t>1x / Woche
feucht abwischen</t>
  </si>
  <si>
    <t>Sitzungssäle, Beratungsräume mit täglicher Nutzung. Tische nach jeder Nutzung reinigen. Whiteboards auf Wunsch reinigen.</t>
  </si>
  <si>
    <t xml:space="preserve">  Lager-, Technik-, Abstellräume, Archive – nach Bedarf</t>
  </si>
  <si>
    <t>Lager / Archiv / Technik (Textilboden)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</si>
  <si>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Staubsaugen bei sichtbarer Verschmutzung oder mindestens 1x pro Quartal</t>
    </r>
  </si>
  <si>
    <t>1x / Monat
bei Bedarf sofort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</si>
  <si>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</si>
  <si>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>1x / Quartal</t>
  </si>
  <si>
    <t>Kein Zutritt ohne Absprache mit Hausmeister. Elektroanlagen und Serverräume nicht reinigen. Brandschutzabstände freihalten.</t>
  </si>
  <si>
    <t>Lager / Archiv / Technik (Nichttextilboden)</t>
  </si>
  <si>
    <t>Nichttextil
(Linoleum / Beton / Fliesen)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</si>
  <si>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Kehren und feucht wischen bei sichtbarer Verschmutzung oder mindestens 1x pro Quartal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</si>
  <si>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</si>
  <si>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 xml:space="preserve">  Flure, Verbinder, Eingangsbereiche – Nichttextilboden</t>
  </si>
  <si>
    <t>C1</t>
  </si>
  <si>
    <t>Flur / Nebengang
(gering frequentiert)</t>
  </si>
  <si>
    <t>Nichttextil
(Stein / Linoleum / Terr.)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</si>
  <si>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der gesamten Fläche inkl. Wandsockel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</si>
  <si>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 feucht abwischen</t>
    </r>
  </si>
  <si>
    <t>Schmutzfangmatten beim Wischen hochnehmen und darunter reinigen. Türen und Glaselemente streifenfrei wischen.</t>
  </si>
  <si>
    <t>C2</t>
  </si>
  <si>
    <t>Flur / Hauptgang
(stark frequentiert)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</si>
  <si>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wischen der gesamten Fläche inkl. Wandsockel und Ecken</t>
    </r>
  </si>
  <si>
    <t>3x / Woche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</si>
  <si>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Lichtschalter, Haltegriffe feucht abwischen. Bei Bedarf desinfizieren.</t>
    </r>
  </si>
  <si>
    <t>Hauptflure und Eingangsbereiche mit hohem Publikumsverkehr. Schmutzfangmatten täglich kontrollieren und bei Bedarf reinigen. Glasflächen streifenfrei.</t>
  </si>
  <si>
    <t xml:space="preserve">  Treppenhäuser, Podeste, Treppen – Nichttextilboden</t>
  </si>
  <si>
    <t>D1</t>
  </si>
  <si>
    <t>Treppenhaus
(Nebentreppe / gering frequentiert)</t>
  </si>
  <si>
    <t>Nichttextil
(Linoleum / Holz / Stein)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</si>
  <si>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aller Stufenflächen, Podeste und Setzstufen soweit zugänglich</t>
    </r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</si>
  <si>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Handläufe, Geländerstäbe, Treppenpfosten feucht abwischen</t>
    </r>
  </si>
  <si>
    <t>Stolperfallen und Beschädigungen dem Hausmeister melden. Treppenhaus vollständig von oben nach unten reinigen.</t>
  </si>
  <si>
    <t>D2</t>
  </si>
  <si>
    <t>Treppenhaus
(Haupttreppe / stark frequentiert)</t>
  </si>
  <si>
    <t>Nichttextil
(Linoleum / Holz / Stein / Parkett)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</si>
  <si>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Kehren und feucht wischen aller Stufenflächen, Podeste und Setzstufen. Bei Parkett geeignetes Pflegemittel verwenden.</t>
    </r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</si>
  <si>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Handläufe, Geländerstäbe, Treppenpfosten und Wandflächen im Griffbereich feucht abwischen</t>
    </r>
  </si>
  <si>
    <t>Haupttreppe mit Publikumsverkehr. Parkett nur mit zugelassenen Pflegemitteln. Rutschgefahr nach Feucht­reinigung absichern (Warnschild).</t>
  </si>
  <si>
    <t>D3</t>
  </si>
  <si>
    <t>Treppenhaus
(stark frequentiert / täglich)</t>
  </si>
  <si>
    <t>Nichttextil
(Stein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</si>
  <si>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aller Stufenflächen, Podeste und Setzstufen täglich</t>
    </r>
  </si>
  <si>
    <r>
      <rPr>
        <b/>
        <sz val="9"/>
        <color rgb="FF000000"/>
        <rFont val="Arial"/>
        <family val="2"/>
      </rPr>
      <t>5x / Woche</t>
    </r>
    <r>
      <rPr>
        <sz val="9"/>
        <color rgb="FF000000"/>
        <rFont val="Arial"/>
        <family val="2"/>
      </rPr>
      <t xml:space="preserve">
Handläufe, Geländer, Türgriffe täglich feucht abwischen. Desinfektion nach Bedarf.</t>
    </r>
  </si>
  <si>
    <t>Nur für stark frequentierte Treppen (z.B. Haupteingang öffentlicher Bereich). Rutschgefahr absichern.</t>
  </si>
  <si>
    <t xml:space="preserve">  WC-Anlagen, Duschen, Umkleiden – Nichttextilboden</t>
  </si>
  <si>
    <t>E1</t>
  </si>
  <si>
    <t>WC-Anlage
(gering frequentiert)</t>
  </si>
  <si>
    <t>Nichttextil
(Fliesen)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</si>
  <si>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/ desinfizierendes Wischen der gesamten Bodenfläche inkl. Wandsockel und Fugen</t>
    </r>
  </si>
  <si>
    <t>2x / Woche
Papierkörbe, Hygienebehälter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</si>
  <si>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Waschbecken, Armaturen, Spiegel, WC-Becken innen und außen, Urinale, Türgriffe desinfizierend reinigen</t>
    </r>
  </si>
  <si>
    <t>1x / Monat</t>
  </si>
  <si>
    <t>Verbrauchsmaterial (Seife, Papierhandtücher, WC-Papier) auffüllen soweit vom AG gestellt. Hygienebehälter nur mit Handschutz entleeren. Schimmel sofort melden.</t>
  </si>
  <si>
    <t>WC-Anlage
(stark frequentiert / 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</si>
  <si>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desinfizierendes Feucht­wischen der gesamten Bodenfläche inkl. Wandsockel, Fugen und Ecken</t>
    </r>
  </si>
  <si>
    <t>5x / Woche (täglich)
Papierkörbe, Hygienebehälter</t>
  </si>
  <si>
    <r>
      <rPr>
        <b/>
        <sz val="9"/>
        <color rgb="FF000000"/>
        <rFont val="Arial"/>
        <family val="2"/>
      </rPr>
      <t xml:space="preserve">5x / Woche (täglich)
</t>
    </r>
    <r>
      <rPr>
        <sz val="9"/>
        <color rgb="FF000000"/>
        <rFont val="Arial"/>
        <family val="2"/>
      </rPr>
      <t>Waschbecken, Armaturen, Spiegel, WC-Becken innen und außen, Urinale, Türgriffe – alles desinfizierend</t>
    </r>
  </si>
  <si>
    <t>Verbrauchsmaterial (Seife, Papierhandtücher, WC-Papier) täglich kontrollieren und auffüllen soweit vom AG gestellt. Hygienebehälter nur mit Handschutz. Schimmel und Defekte sofort melden.</t>
  </si>
  <si>
    <t xml:space="preserve">  Teeküchen, Aufenthaltsküchen – Nichttextilboden</t>
  </si>
  <si>
    <t>F1</t>
  </si>
  <si>
    <t>Teeküche
(täglich)</t>
  </si>
  <si>
    <t>Nichttextil
(Linoleum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</si>
  <si>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feuchtes Wischen der gesamten Bodenfläche inkl. Wandsockel</t>
    </r>
  </si>
  <si>
    <t>3x / Woche (täglich)
Abfalleimer, Biomüll</t>
  </si>
  <si>
    <r>
      <rPr>
        <b/>
        <sz val="9"/>
        <color rgb="FF000000"/>
        <rFont val="Arial"/>
        <family val="2"/>
      </rPr>
      <t xml:space="preserve">3x / Woche (täglich)
</t>
    </r>
    <r>
      <rPr>
        <sz val="9"/>
        <color rgb="FF000000"/>
        <rFont val="Arial"/>
        <family val="2"/>
      </rPr>
      <t>Arbeitsflächen, Spüle, Armaturen, Außenflächen Kühlschrank und Mikrowelle feucht abwischen. Spritzer sofort entfernen.</t>
    </r>
  </si>
  <si>
    <t>Kühlschrank innen 1x / Monat reinigen (Inhalt ist Sache der Nutzer). Mikrowelle innen 1x / Woche. Keine Lebensmittel entsorgen ohne Absprache. Geschirrspüler nicht befüllen/entleeren.</t>
  </si>
  <si>
    <t xml:space="preserve">  Keine Reinigung</t>
  </si>
  <si>
    <t>Keine Unterhaltsreinigung</t>
  </si>
  <si>
    <t>–</t>
  </si>
  <si>
    <t>Nicht Bestandteil der Unterhaltsreinigung</t>
  </si>
  <si>
    <t>Diese Räume werden nicht gereinigt (z.B. Serverräume, Elektrolager, nicht zugängliche Technikräume). Sonderreinigung auf gesonderte Anforderung.</t>
  </si>
  <si>
    <t>B3</t>
  </si>
  <si>
    <t>Fachräume / Werkstätten
(Nichttextilboden)</t>
  </si>
  <si>
    <t>A4</t>
  </si>
  <si>
    <t>A5</t>
  </si>
  <si>
    <t>A6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</si>
  <si>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Kehren und feucht wischen bei sichtbarer Verschmutzung inkl. Ecken und unter Möbeln, soweit zugänglich</t>
    </r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</si>
  <si>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</si>
  <si>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</si>
  <si>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 xml:space="preserve">  Büros, Beratungs-, Schulungs-, Besprechungs- und Teamräume – Textilboden/Nichttextilboden</t>
  </si>
  <si>
    <t>Reinigungs-
fläche</t>
  </si>
  <si>
    <t>LV-Code</t>
  </si>
  <si>
    <t>Frequenz</t>
  </si>
  <si>
    <t>C3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</si>
  <si>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saugen der gesamten Fläche inkl. Wandsockel</t>
    </r>
  </si>
  <si>
    <t>C4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</si>
  <si>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saugen der gesamten Fläche inkl. Wandsockel und Ecken</t>
    </r>
  </si>
  <si>
    <t>Preis/m²
(€, netto)
✎ ausfüllen</t>
  </si>
  <si>
    <t>GP-Jahr
(€) (Sp.I*Sp.K)</t>
  </si>
  <si>
    <t>LEISTUNGSVERZEICHNIS – LV-CODES  |  Unterhaltsreinigung Los 7 UR</t>
  </si>
  <si>
    <t xml:space="preserve">RAUMBUCH – UNTERHALTSREINIGUNG </t>
  </si>
  <si>
    <t>⚠  Bitte tragen Sie Ihre Preise in die GELB markierte Spalte »EP-RG« ein (Einheitspreis je Reinigung, netto €). »GP-Jahr« berechnet sich automatisch. Räume mit »KR« (keine Reinigung) bitte nicht bepreisen. Spalte »LV« ist bereits vorgegeben.</t>
  </si>
  <si>
    <t>Orientierungswert - nicht Vertragsbestandteil</t>
  </si>
  <si>
    <t>Diese Tabelle ist verbindlicher Bestandteil der Ausschreibung. Der Bieter hat die beschriebenen Leistungen je LV-Code vollständig und in den angegebenen Turnussen zu erbringen. Abweichungen sind nur mit schriftlicher Genehmigung des Auftraggebers zulässig.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</si>
</sst>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&quot; €&quot;"/>
  </numFmts>
  <fonts count="31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1F3864"/>
      <name val="Arial"/>
      <family val="2"/>
    </font>
    <font>
      <i/>
      <sz val="9"/>
      <color rgb="FF7F0000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rgb="FF2F5496"/>
      <name val="Arial"/>
      <family val="2"/>
    </font>
    <font>
      <sz val="8"/>
      <name val="Calibri"/>
      <family val="2"/>
      <charset val="1"/>
    </font>
    <font>
      <sz val="9"/>
      <color rgb="FFAAAAAA"/>
      <name val="Arial"/>
      <family val="2"/>
    </font>
    <font>
      <b/>
      <sz val="9"/>
      <color rgb="FFAAAAAA"/>
      <name val="Arial"/>
      <family val="2"/>
    </font>
    <font>
      <i/>
      <sz val="9"/>
      <color rgb="FF777777"/>
      <name val="Arial"/>
      <family val="2"/>
    </font>
    <font>
      <sz val="9"/>
      <color rgb="FFAAAAAA"/>
      <name val="Arial"/>
      <family val="2"/>
    </font>
    <font>
      <b/>
      <sz val="11"/>
      <color rgb="FF2F549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7F5A2F"/>
      <name val="Arial"/>
      <family val="2"/>
    </font>
    <font>
      <b/>
      <sz val="11"/>
      <color rgb="FF2D6A2D"/>
      <name val="Arial"/>
      <family val="2"/>
    </font>
    <font>
      <b/>
      <sz val="11"/>
      <color rgb="FFA0522D"/>
      <name val="Arial"/>
      <family val="2"/>
    </font>
    <font>
      <b/>
      <sz val="11"/>
      <color rgb="FF8B2252"/>
      <name val="Arial"/>
      <family val="2"/>
    </font>
    <font>
      <sz val="8"/>
      <color rgb="FF000000"/>
      <name val="Arial"/>
      <family val="2"/>
    </font>
    <font>
      <b/>
      <sz val="11"/>
      <color rgb="FF7D6608"/>
      <name val="Arial"/>
      <family val="2"/>
    </font>
    <font>
      <b/>
      <sz val="11"/>
      <color rgb="FF1F3864"/>
      <name val="Arial"/>
      <family val="2"/>
    </font>
    <font>
      <b/>
      <sz val="9"/>
      <color rgb="FF777777"/>
      <name val="Arial"/>
      <family val="2"/>
    </font>
    <font>
      <sz val="9"/>
      <color rgb="FF777777"/>
      <name val="Arial"/>
      <family val="2"/>
    </font>
    <font>
      <sz val="8"/>
      <color rgb="FF777777"/>
      <name val="Arial"/>
      <family val="2"/>
    </font>
    <font>
      <b/>
      <sz val="11"/>
      <color rgb="FF7F5A2F"/>
      <name val="Arial"/>
      <family val="2"/>
    </font>
    <font>
      <b/>
      <sz val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1F3864"/>
        <bgColor rgb="FF2E4057"/>
      </patternFill>
    </fill>
    <fill>
      <patternFill patternType="solid">
        <fgColor rgb="FFD6E4F0"/>
        <bgColor rgb="FFDDEEFF"/>
      </patternFill>
    </fill>
    <fill>
      <patternFill patternType="solid">
        <fgColor rgb="FFFFF2CC"/>
        <bgColor rgb="FFFFF3E0"/>
      </patternFill>
    </fill>
    <fill>
      <patternFill patternType="solid">
        <fgColor rgb="FF2F5496"/>
        <bgColor rgb="FF2E4057"/>
      </patternFill>
    </fill>
    <fill>
      <patternFill patternType="solid">
        <fgColor rgb="FFC55A11"/>
        <bgColor rgb="FFA0522D"/>
      </patternFill>
    </fill>
    <fill>
      <patternFill patternType="solid">
        <fgColor rgb="FF2E4057"/>
        <bgColor rgb="FF1F3864"/>
      </patternFill>
    </fill>
    <fill>
      <patternFill patternType="solid">
        <fgColor rgb="FFFFFFFF"/>
        <bgColor rgb="FFFEF9E7"/>
      </patternFill>
    </fill>
    <fill>
      <patternFill patternType="solid">
        <fgColor rgb="FFE8EEF6"/>
        <bgColor rgb="FFE8F0F7"/>
      </patternFill>
    </fill>
    <fill>
      <patternFill patternType="solid">
        <fgColor rgb="FFDDEEFF"/>
        <bgColor rgb="FFE8EEF6"/>
      </patternFill>
    </fill>
    <fill>
      <patternFill patternType="solid">
        <fgColor rgb="FFF2F2F2"/>
        <bgColor rgb="FFF3EFE8"/>
      </patternFill>
    </fill>
    <fill>
      <patternFill patternType="solid">
        <fgColor rgb="FFEDEDED"/>
        <bgColor rgb="FFF3EFE8"/>
      </patternFill>
    </fill>
    <fill>
      <patternFill patternType="solid">
        <fgColor rgb="FFE8F0F7"/>
        <bgColor rgb="FFE8EEF6"/>
      </patternFill>
    </fill>
    <fill>
      <patternFill patternType="solid">
        <fgColor rgb="FFF3EFE8"/>
        <bgColor rgb="FFEDEDED"/>
      </patternFill>
    </fill>
    <fill>
      <patternFill patternType="solid">
        <fgColor rgb="FFEAF4EA"/>
        <bgColor rgb="FFF2F2F2"/>
      </patternFill>
    </fill>
    <fill>
      <patternFill patternType="solid">
        <fgColor rgb="FFFFF3E0"/>
        <bgColor rgb="FFFEF9E7"/>
      </patternFill>
    </fill>
    <fill>
      <patternFill patternType="solid">
        <fgColor rgb="FFFDEEF4"/>
        <bgColor rgb="FFF2F2F2"/>
      </patternFill>
    </fill>
    <fill>
      <patternFill patternType="solid">
        <fgColor rgb="FFFEF9E7"/>
        <bgColor rgb="FFFFF3E0"/>
      </patternFill>
    </fill>
    <fill>
      <patternFill patternType="solid">
        <fgColor theme="0" tint="-4.9989318521683403E-2"/>
        <bgColor rgb="FFFEF9E7"/>
      </patternFill>
    </fill>
  </fills>
  <borders count="9">
    <border>
      <left/>
      <right/>
      <top/>
      <bottom/>
      <diagonal/>
    </border>
    <border>
      <left/>
      <right/>
      <top/>
      <bottom style="thin">
        <color rgb="FF888888"/>
      </bottom>
      <diagonal/>
    </border>
    <border>
      <left style="thin">
        <color rgb="FFAAAACC"/>
      </left>
      <right style="thin">
        <color rgb="FFAAAACC"/>
      </right>
      <top style="thin">
        <color rgb="FFAAAACC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hair">
        <color rgb="FFCCCCCC"/>
      </right>
      <top/>
      <bottom style="hair">
        <color rgb="FFCCCCCC"/>
      </bottom>
      <diagonal/>
    </border>
    <border>
      <left/>
      <right style="thin">
        <color rgb="FF4472C4"/>
      </right>
      <top/>
      <bottom style="hair">
        <color rgb="FFCCCCCC"/>
      </bottom>
      <diagonal/>
    </border>
    <border>
      <left style="medium">
        <color rgb="FFC55A11"/>
      </left>
      <right style="medium">
        <color rgb="FFC55A11"/>
      </right>
      <top/>
      <bottom style="hair">
        <color rgb="FFCCCCCC"/>
      </bottom>
      <diagonal/>
    </border>
    <border>
      <left/>
      <right style="medium">
        <color rgb="FF1F3864"/>
      </right>
      <top/>
      <bottom style="hair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/>
    <xf numFmtId="0" fontId="2" fillId="3" borderId="0" xfId="0" applyFont="1" applyFill="1" applyAlignment="1">
      <alignment horizontal="right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center" vertical="center"/>
    </xf>
    <xf numFmtId="4" fontId="6" fillId="8" borderId="4" xfId="0" applyNumberFormat="1" applyFont="1" applyFill="1" applyBorder="1" applyAlignment="1">
      <alignment horizontal="right" vertical="center"/>
    </xf>
    <xf numFmtId="165" fontId="6" fillId="10" borderId="7" xfId="0" applyNumberFormat="1" applyFont="1" applyFill="1" applyBorder="1" applyAlignment="1">
      <alignment horizontal="right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center" vertical="center"/>
    </xf>
    <xf numFmtId="4" fontId="6" fillId="11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0" fontId="9" fillId="0" borderId="0" xfId="0" applyFont="1" applyAlignment="1"/>
    <xf numFmtId="4" fontId="11" fillId="12" borderId="4" xfId="0" applyNumberFormat="1" applyFont="1" applyFill="1" applyBorder="1" applyAlignment="1">
      <alignment horizontal="right" vertical="center"/>
    </xf>
    <xf numFmtId="4" fontId="11" fillId="12" borderId="4" xfId="0" applyNumberFormat="1" applyFont="1" applyFill="1" applyBorder="1" applyAlignment="1">
      <alignment horizontal="center" vertical="center"/>
    </xf>
    <xf numFmtId="4" fontId="12" fillId="12" borderId="4" xfId="0" applyNumberFormat="1" applyFont="1" applyFill="1" applyBorder="1" applyAlignment="1">
      <alignment horizontal="center" vertical="center"/>
    </xf>
    <xf numFmtId="4" fontId="11" fillId="12" borderId="4" xfId="0" applyNumberFormat="1" applyFont="1" applyFill="1" applyBorder="1" applyAlignment="1">
      <alignment horizontal="left" vertical="center"/>
    </xf>
    <xf numFmtId="4" fontId="12" fillId="12" borderId="4" xfId="0" applyNumberFormat="1" applyFont="1" applyFill="1" applyBorder="1" applyAlignment="1">
      <alignment horizontal="left" vertical="center"/>
    </xf>
    <xf numFmtId="164" fontId="13" fillId="9" borderId="5" xfId="0" applyNumberFormat="1" applyFont="1" applyFill="1" applyBorder="1" applyAlignment="1">
      <alignment horizontal="right" vertical="center"/>
    </xf>
    <xf numFmtId="0" fontId="15" fillId="13" borderId="8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6" fillId="13" borderId="8" xfId="0" applyFont="1" applyFill="1" applyBorder="1" applyAlignment="1">
      <alignment horizontal="left" vertical="center" wrapText="1"/>
    </xf>
    <xf numFmtId="0" fontId="17" fillId="13" borderId="8" xfId="0" applyFont="1" applyFill="1" applyBorder="1" applyAlignment="1">
      <alignment horizontal="center" vertical="center" wrapText="1"/>
    </xf>
    <xf numFmtId="0" fontId="18" fillId="13" borderId="8" xfId="0" applyFont="1" applyFill="1" applyBorder="1" applyAlignment="1">
      <alignment horizontal="left" vertical="center" wrapText="1"/>
    </xf>
    <xf numFmtId="3" fontId="7" fillId="13" borderId="8" xfId="0" applyNumberFormat="1" applyFont="1" applyFill="1" applyBorder="1" applyAlignment="1">
      <alignment horizontal="center" vertical="center" wrapText="1"/>
    </xf>
    <xf numFmtId="0" fontId="19" fillId="14" borderId="8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left" vertical="center" wrapText="1"/>
    </xf>
    <xf numFmtId="0" fontId="17" fillId="14" borderId="8" xfId="0" applyFont="1" applyFill="1" applyBorder="1" applyAlignment="1">
      <alignment horizontal="center" vertical="center" wrapText="1"/>
    </xf>
    <xf numFmtId="0" fontId="18" fillId="14" borderId="8" xfId="0" applyFont="1" applyFill="1" applyBorder="1" applyAlignment="1">
      <alignment horizontal="left" vertical="center" wrapText="1"/>
    </xf>
    <xf numFmtId="3" fontId="7" fillId="14" borderId="8" xfId="0" applyNumberFormat="1" applyFont="1" applyFill="1" applyBorder="1" applyAlignment="1">
      <alignment horizontal="center" vertical="center" wrapText="1"/>
    </xf>
    <xf numFmtId="0" fontId="20" fillId="15" borderId="8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left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6" fillId="15" borderId="8" xfId="0" applyFont="1" applyFill="1" applyBorder="1" applyAlignment="1">
      <alignment horizontal="left" vertical="center" wrapText="1"/>
    </xf>
    <xf numFmtId="0" fontId="17" fillId="15" borderId="8" xfId="0" applyFont="1" applyFill="1" applyBorder="1" applyAlignment="1">
      <alignment horizontal="center" vertical="center" wrapText="1"/>
    </xf>
    <xf numFmtId="0" fontId="18" fillId="15" borderId="8" xfId="0" applyFont="1" applyFill="1" applyBorder="1" applyAlignment="1">
      <alignment horizontal="left" vertical="center" wrapText="1"/>
    </xf>
    <xf numFmtId="3" fontId="7" fillId="15" borderId="8" xfId="0" applyNumberFormat="1" applyFont="1" applyFill="1" applyBorder="1" applyAlignment="1">
      <alignment horizontal="center" vertical="center" wrapText="1"/>
    </xf>
    <xf numFmtId="0" fontId="21" fillId="16" borderId="8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left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16" fillId="16" borderId="8" xfId="0" applyFont="1" applyFill="1" applyBorder="1" applyAlignment="1">
      <alignment horizontal="left" vertical="center" wrapText="1"/>
    </xf>
    <xf numFmtId="0" fontId="17" fillId="16" borderId="8" xfId="0" applyFont="1" applyFill="1" applyBorder="1" applyAlignment="1">
      <alignment horizontal="center" vertical="center" wrapText="1"/>
    </xf>
    <xf numFmtId="0" fontId="18" fillId="16" borderId="8" xfId="0" applyFont="1" applyFill="1" applyBorder="1" applyAlignment="1">
      <alignment horizontal="left" vertical="center" wrapText="1"/>
    </xf>
    <xf numFmtId="3" fontId="7" fillId="16" borderId="8" xfId="0" applyNumberFormat="1" applyFont="1" applyFill="1" applyBorder="1" applyAlignment="1">
      <alignment horizontal="center" vertical="center" wrapText="1"/>
    </xf>
    <xf numFmtId="0" fontId="22" fillId="17" borderId="8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left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16" fillId="17" borderId="8" xfId="0" applyFont="1" applyFill="1" applyBorder="1" applyAlignment="1">
      <alignment horizontal="left" vertical="center" wrapText="1"/>
    </xf>
    <xf numFmtId="0" fontId="17" fillId="17" borderId="8" xfId="0" applyFont="1" applyFill="1" applyBorder="1" applyAlignment="1">
      <alignment horizontal="center" vertical="center" wrapText="1"/>
    </xf>
    <xf numFmtId="0" fontId="23" fillId="17" borderId="8" xfId="0" applyFont="1" applyFill="1" applyBorder="1" applyAlignment="1">
      <alignment horizontal="left" vertical="center" wrapText="1"/>
    </xf>
    <xf numFmtId="3" fontId="7" fillId="17" borderId="8" xfId="0" applyNumberFormat="1" applyFont="1" applyFill="1" applyBorder="1" applyAlignment="1">
      <alignment horizontal="center" vertical="center" wrapText="1"/>
    </xf>
    <xf numFmtId="0" fontId="18" fillId="17" borderId="8" xfId="0" applyFont="1" applyFill="1" applyBorder="1" applyAlignment="1">
      <alignment horizontal="left" vertical="center" wrapText="1"/>
    </xf>
    <xf numFmtId="0" fontId="24" fillId="18" borderId="8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left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6" fillId="18" borderId="8" xfId="0" applyFont="1" applyFill="1" applyBorder="1" applyAlignment="1">
      <alignment horizontal="left" vertical="center" wrapText="1"/>
    </xf>
    <xf numFmtId="0" fontId="17" fillId="18" borderId="8" xfId="0" applyFont="1" applyFill="1" applyBorder="1" applyAlignment="1">
      <alignment horizontal="center" vertical="center" wrapText="1"/>
    </xf>
    <xf numFmtId="0" fontId="18" fillId="18" borderId="8" xfId="0" applyFont="1" applyFill="1" applyBorder="1" applyAlignment="1">
      <alignment horizontal="left" vertical="center" wrapText="1"/>
    </xf>
    <xf numFmtId="3" fontId="7" fillId="18" borderId="8" xfId="0" applyNumberFormat="1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top" wrapText="1"/>
    </xf>
    <xf numFmtId="0" fontId="26" fillId="8" borderId="8" xfId="0" applyFont="1" applyFill="1" applyBorder="1" applyAlignment="1">
      <alignment horizontal="left" vertical="top" wrapText="1"/>
    </xf>
    <xf numFmtId="0" fontId="27" fillId="8" borderId="8" xfId="0" applyFont="1" applyFill="1" applyBorder="1" applyAlignment="1">
      <alignment horizontal="center" vertical="top" wrapText="1"/>
    </xf>
    <xf numFmtId="0" fontId="27" fillId="8" borderId="8" xfId="0" applyFont="1" applyFill="1" applyBorder="1" applyAlignment="1">
      <alignment horizontal="left" vertical="top" wrapText="1"/>
    </xf>
    <xf numFmtId="0" fontId="28" fillId="8" borderId="8" xfId="0" applyFont="1" applyFill="1" applyBorder="1" applyAlignment="1">
      <alignment horizontal="left" vertical="top" wrapText="1"/>
    </xf>
    <xf numFmtId="0" fontId="26" fillId="8" borderId="8" xfId="0" applyFont="1" applyFill="1" applyBorder="1" applyAlignment="1">
      <alignment horizontal="center" vertical="top" wrapText="1"/>
    </xf>
    <xf numFmtId="0" fontId="17" fillId="11" borderId="4" xfId="0" applyFont="1" applyFill="1" applyBorder="1" applyAlignment="1">
      <alignment horizontal="center" vertical="center"/>
    </xf>
    <xf numFmtId="0" fontId="29" fillId="14" borderId="8" xfId="0" applyFont="1" applyFill="1" applyBorder="1" applyAlignment="1">
      <alignment horizontal="center" vertical="center" wrapText="1"/>
    </xf>
    <xf numFmtId="0" fontId="17" fillId="14" borderId="8" xfId="0" applyFont="1" applyFill="1" applyBorder="1" applyAlignment="1">
      <alignment horizontal="left" vertical="center" wrapText="1"/>
    </xf>
    <xf numFmtId="0" fontId="16" fillId="14" borderId="8" xfId="0" applyFont="1" applyFill="1" applyBorder="1" applyAlignment="1">
      <alignment horizontal="center" vertical="center" wrapText="1"/>
    </xf>
    <xf numFmtId="0" fontId="23" fillId="14" borderId="8" xfId="0" applyFont="1" applyFill="1" applyBorder="1" applyAlignment="1">
      <alignment horizontal="left" vertical="center" wrapText="1"/>
    </xf>
    <xf numFmtId="0" fontId="17" fillId="8" borderId="4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4" fontId="6" fillId="19" borderId="4" xfId="0" applyNumberFormat="1" applyFont="1" applyFill="1" applyBorder="1" applyAlignment="1">
      <alignment horizontal="right" vertical="center"/>
    </xf>
    <xf numFmtId="0" fontId="6" fillId="15" borderId="8" xfId="0" applyFont="1" applyFill="1" applyBorder="1" applyAlignment="1">
      <alignment horizontal="left" vertical="center" wrapText="1"/>
    </xf>
    <xf numFmtId="0" fontId="7" fillId="15" borderId="8" xfId="0" applyFont="1" applyFill="1" applyBorder="1" applyAlignment="1">
      <alignment horizontal="center" vertical="center" wrapText="1"/>
    </xf>
    <xf numFmtId="165" fontId="11" fillId="12" borderId="7" xfId="0" applyNumberFormat="1" applyFont="1" applyFill="1" applyBorder="1" applyAlignment="1">
      <alignment horizontal="right" vertical="center"/>
    </xf>
    <xf numFmtId="3" fontId="30" fillId="14" borderId="8" xfId="0" applyNumberFormat="1" applyFont="1" applyFill="1" applyBorder="1" applyAlignment="1">
      <alignment horizontal="center" vertical="center" wrapText="1"/>
    </xf>
    <xf numFmtId="165" fontId="14" fillId="12" borderId="6" xfId="0" applyNumberFormat="1" applyFont="1" applyFill="1" applyBorder="1" applyAlignment="1" applyProtection="1">
      <alignment horizontal="right" vertical="center"/>
      <protection locked="0"/>
    </xf>
    <xf numFmtId="165" fontId="6" fillId="4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 applyProtection="1">
      <alignment horizontal="left" vertical="center"/>
      <protection locked="0"/>
    </xf>
    <xf numFmtId="14" fontId="0" fillId="4" borderId="1" xfId="0" applyNumberFormat="1" applyFill="1" applyBorder="1" applyAlignment="1">
      <alignment horizontal="left" vertical="center"/>
    </xf>
    <xf numFmtId="0" fontId="6" fillId="0" borderId="0" xfId="0" applyFont="1" applyBorder="1" applyAlignment="1"/>
    <xf numFmtId="0" fontId="2" fillId="3" borderId="0" xfId="0" applyFont="1" applyFill="1" applyBorder="1" applyAlignment="1"/>
    <xf numFmtId="0" fontId="8" fillId="5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EF9E7"/>
      <rgbColor rgb="FFFF00FF"/>
      <rgbColor rgb="FF00FFFF"/>
      <rgbColor rgb="FF7F0000"/>
      <rgbColor rgb="FF2D6A2D"/>
      <rgbColor rgb="FF000080"/>
      <rgbColor rgb="FF7D6608"/>
      <rgbColor rgb="FF800080"/>
      <rgbColor rgb="FF008080"/>
      <rgbColor rgb="FFCCCCCC"/>
      <rgbColor rgb="FF888888"/>
      <rgbColor rgb="FFAAAACC"/>
      <rgbColor rgb="FF8B2252"/>
      <rgbColor rgb="FFFFF2CC"/>
      <rgbColor rgb="FFDDEEFF"/>
      <rgbColor rgb="FF660066"/>
      <rgbColor rgb="FFFF8080"/>
      <rgbColor rgb="FF0066CC"/>
      <rgbColor rgb="FFD6E4F0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E8F0F7"/>
      <rgbColor rgb="FFEAF4EA"/>
      <rgbColor rgb="FFFFF3E0"/>
      <rgbColor rgb="FFE8EEF6"/>
      <rgbColor rgb="FFEDEDED"/>
      <rgbColor rgb="FFFDEEF4"/>
      <rgbColor rgb="FFF3EFE8"/>
      <rgbColor rgb="FF4472C4"/>
      <rgbColor rgb="FF33CCCC"/>
      <rgbColor rgb="FF99CC00"/>
      <rgbColor rgb="FFFFCC00"/>
      <rgbColor rgb="FFFF9900"/>
      <rgbColor rgb="FFC55A11"/>
      <rgbColor rgb="FF777777"/>
      <rgbColor rgb="FFAAAAAA"/>
      <rgbColor rgb="FF1F3864"/>
      <rgbColor rgb="FF339966"/>
      <rgbColor rgb="FF003300"/>
      <rgbColor rgb="FF333300"/>
      <rgbColor rgb="FFA0522D"/>
      <rgbColor rgb="FF7F5A2F"/>
      <rgbColor rgb="FF2F5496"/>
      <rgbColor rgb="FF2E40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7"/>
  <sheetViews>
    <sheetView tabSelected="1" zoomScaleNormal="100" workbookViewId="0">
      <pane ySplit="7" topLeftCell="A8" activePane="bottomLeft" state="frozen"/>
      <selection pane="bottomLeft" activeCell="N16" sqref="N16"/>
    </sheetView>
  </sheetViews>
  <sheetFormatPr baseColWidth="10" defaultColWidth="8.7109375" defaultRowHeight="15" x14ac:dyDescent="0.25"/>
  <cols>
    <col min="1" max="1" width="12.140625" style="1" customWidth="1"/>
    <col min="2" max="2" width="16" style="1" customWidth="1"/>
    <col min="3" max="4" width="10" style="1" customWidth="1"/>
    <col min="5" max="5" width="30" style="1" customWidth="1"/>
    <col min="6" max="6" width="20.42578125" style="1" bestFit="1" customWidth="1"/>
    <col min="7" max="7" width="10" style="1" customWidth="1"/>
    <col min="8" max="8" width="13" style="1" customWidth="1"/>
    <col min="9" max="9" width="18" style="1" customWidth="1"/>
    <col min="10" max="10" width="12" style="1" customWidth="1"/>
    <col min="11" max="12" width="16" style="1" customWidth="1"/>
  </cols>
  <sheetData>
    <row r="1" spans="1:12" ht="30" customHeight="1" x14ac:dyDescent="0.25">
      <c r="A1" s="93" t="s">
        <v>482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9.5" customHeight="1" x14ac:dyDescent="0.25">
      <c r="A2" s="2" t="s">
        <v>0</v>
      </c>
      <c r="B2" s="94" t="s">
        <v>238</v>
      </c>
      <c r="C2" s="94"/>
      <c r="D2" s="94"/>
      <c r="E2" s="2" t="s">
        <v>1</v>
      </c>
      <c r="F2" s="94" t="s">
        <v>236</v>
      </c>
      <c r="G2" s="94"/>
      <c r="H2" s="94"/>
      <c r="I2" s="2" t="s">
        <v>2</v>
      </c>
      <c r="J2" s="95"/>
      <c r="K2" s="95"/>
      <c r="L2" s="95"/>
    </row>
    <row r="3" spans="1:12" ht="19.5" customHeight="1" x14ac:dyDescent="0.25">
      <c r="A3" s="2" t="s">
        <v>3</v>
      </c>
      <c r="B3" s="94" t="s">
        <v>235</v>
      </c>
      <c r="C3" s="94"/>
      <c r="D3" s="94"/>
      <c r="E3" s="2" t="s">
        <v>4</v>
      </c>
      <c r="F3" s="94" t="s">
        <v>237</v>
      </c>
      <c r="G3" s="94"/>
      <c r="H3" s="94"/>
      <c r="I3" s="2" t="s">
        <v>5</v>
      </c>
      <c r="J3" s="96">
        <v>46388</v>
      </c>
      <c r="K3" s="94"/>
      <c r="L3" s="94"/>
    </row>
    <row r="4" spans="1:12" ht="6" customHeight="1" x14ac:dyDescent="0.25"/>
    <row r="5" spans="1:12" ht="27.75" customHeight="1" x14ac:dyDescent="0.25">
      <c r="A5" s="91" t="s">
        <v>483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ht="6" customHeight="1" x14ac:dyDescent="0.25"/>
    <row r="7" spans="1:12" ht="51.75" customHeight="1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4" t="s">
        <v>479</v>
      </c>
      <c r="L7" s="3" t="s">
        <v>480</v>
      </c>
    </row>
    <row r="8" spans="1:12" ht="19.5" customHeight="1" thickBot="1" x14ac:dyDescent="0.3">
      <c r="A8" s="92" t="s">
        <v>16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</row>
    <row r="9" spans="1:12" ht="15" customHeight="1" x14ac:dyDescent="0.25">
      <c r="A9" s="23" t="s">
        <v>17</v>
      </c>
      <c r="B9" s="25" t="s">
        <v>18</v>
      </c>
      <c r="C9" s="23" t="s">
        <v>19</v>
      </c>
      <c r="D9" s="23" t="s">
        <v>271</v>
      </c>
      <c r="E9" s="26" t="s">
        <v>183</v>
      </c>
      <c r="F9" s="25" t="s">
        <v>56</v>
      </c>
      <c r="G9" s="24" t="s">
        <v>222</v>
      </c>
      <c r="H9" s="22">
        <v>89.44</v>
      </c>
      <c r="I9" s="22" t="str">
        <f>IF(OR(G9="",G9="KR"),"",IFERROR(H9*VLOOKUP(G9,'LV-Codes'!J:K,2,FALSE)*52.18,""))</f>
        <v/>
      </c>
      <c r="J9" s="27" t="str">
        <f>IFERROR(I9/VLOOKUP(G9,'LV-Codes'!$A$5:$I$31,9,FALSE()),"")</f>
        <v/>
      </c>
      <c r="K9" s="89"/>
      <c r="L9" s="87" t="str">
        <f>IF(G9="KR","",IFERROR(I9*K9,""))</f>
        <v/>
      </c>
    </row>
    <row r="10" spans="1:12" ht="15" customHeight="1" x14ac:dyDescent="0.25">
      <c r="A10" s="23" t="s">
        <v>22</v>
      </c>
      <c r="B10" s="25" t="s">
        <v>18</v>
      </c>
      <c r="C10" s="23" t="s">
        <v>19</v>
      </c>
      <c r="D10" s="23" t="s">
        <v>272</v>
      </c>
      <c r="E10" s="26" t="s">
        <v>20</v>
      </c>
      <c r="F10" s="25" t="s">
        <v>21</v>
      </c>
      <c r="G10" s="24" t="s">
        <v>222</v>
      </c>
      <c r="H10" s="22">
        <v>5.08</v>
      </c>
      <c r="I10" s="22" t="str">
        <f>IF(OR(G10="",G10="KR"),"",IFERROR(H10*VLOOKUP(G10,'LV-Codes'!J:K,2,FALSE)*52.18,""))</f>
        <v/>
      </c>
      <c r="J10" s="27" t="str">
        <f>IFERROR(I10/VLOOKUP(G10,'LV-Codes'!$A$5:$I$31,9,FALSE()),"")</f>
        <v/>
      </c>
      <c r="K10" s="89"/>
      <c r="L10" s="87" t="str">
        <f t="shared" ref="L10:L12" si="0">IF(G10="KR","",IFERROR(I10*K10,""))</f>
        <v/>
      </c>
    </row>
    <row r="11" spans="1:12" ht="15" customHeight="1" x14ac:dyDescent="0.25">
      <c r="A11" s="23" t="s">
        <v>24</v>
      </c>
      <c r="B11" s="25" t="s">
        <v>18</v>
      </c>
      <c r="C11" s="23" t="s">
        <v>19</v>
      </c>
      <c r="D11" s="23" t="s">
        <v>273</v>
      </c>
      <c r="E11" s="26" t="s">
        <v>274</v>
      </c>
      <c r="F11" s="25"/>
      <c r="G11" s="24" t="s">
        <v>222</v>
      </c>
      <c r="H11" s="22"/>
      <c r="I11" s="22" t="str">
        <f>IF(OR(G11="",G11="KR"),"",IFERROR(H11*VLOOKUP(G11,'LV-Codes'!J:K,2,FALSE)*52.18,""))</f>
        <v/>
      </c>
      <c r="J11" s="27" t="str">
        <f>IFERROR(I11/VLOOKUP(G11,'LV-Codes'!$A$5:$I$31,9,FALSE()),"")</f>
        <v/>
      </c>
      <c r="K11" s="89"/>
      <c r="L11" s="87" t="str">
        <f t="shared" si="0"/>
        <v/>
      </c>
    </row>
    <row r="12" spans="1:12" ht="15" customHeight="1" x14ac:dyDescent="0.25">
      <c r="A12" s="23" t="s">
        <v>25</v>
      </c>
      <c r="B12" s="25" t="s">
        <v>18</v>
      </c>
      <c r="C12" s="23" t="s">
        <v>19</v>
      </c>
      <c r="D12" s="23" t="s">
        <v>275</v>
      </c>
      <c r="E12" s="26" t="s">
        <v>276</v>
      </c>
      <c r="F12" s="25" t="s">
        <v>56</v>
      </c>
      <c r="G12" s="24" t="s">
        <v>222</v>
      </c>
      <c r="H12" s="22">
        <v>18.79</v>
      </c>
      <c r="I12" s="22" t="str">
        <f>IF(OR(G12="",G12="KR"),"",IFERROR(H12*VLOOKUP(G12,'LV-Codes'!J:K,2,FALSE)*52.18,""))</f>
        <v/>
      </c>
      <c r="J12" s="27" t="str">
        <f>IFERROR(I12/VLOOKUP(G12,'LV-Codes'!$A$5:$I$31,9,FALSE()),"")</f>
        <v/>
      </c>
      <c r="K12" s="89"/>
      <c r="L12" s="87" t="str">
        <f t="shared" si="0"/>
        <v/>
      </c>
    </row>
    <row r="13" spans="1:12" ht="15" customHeight="1" x14ac:dyDescent="0.25">
      <c r="A13" s="5" t="s">
        <v>26</v>
      </c>
      <c r="B13" s="6" t="s">
        <v>18</v>
      </c>
      <c r="C13" s="5" t="s">
        <v>19</v>
      </c>
      <c r="D13" s="5" t="s">
        <v>277</v>
      </c>
      <c r="E13" s="7" t="s">
        <v>278</v>
      </c>
      <c r="F13" s="6" t="s">
        <v>29</v>
      </c>
      <c r="G13" s="8" t="s">
        <v>234</v>
      </c>
      <c r="H13" s="9">
        <v>4.05</v>
      </c>
      <c r="I13" s="9">
        <f>IF(OR(G13="",G13="KR"),"",IFERROR(H13*VLOOKUP(G13,'LV-Codes'!J:K,2,FALSE)*52.18,""))</f>
        <v>1056.645</v>
      </c>
      <c r="J13" s="27">
        <f>IFERROR(I13/VLOOKUP(G13,'LV-Codes'!$A$5:$I$31,9,FALSE()),"")</f>
        <v>10.56645</v>
      </c>
      <c r="K13" s="90"/>
      <c r="L13" s="10">
        <f>IF(G13="KR","",IFERROR(I13*K13,""))</f>
        <v>0</v>
      </c>
    </row>
    <row r="14" spans="1:12" ht="15" customHeight="1" x14ac:dyDescent="0.25">
      <c r="A14" s="11" t="s">
        <v>28</v>
      </c>
      <c r="B14" s="12" t="s">
        <v>18</v>
      </c>
      <c r="C14" s="11" t="s">
        <v>19</v>
      </c>
      <c r="D14" s="11" t="s">
        <v>279</v>
      </c>
      <c r="E14" s="13" t="s">
        <v>278</v>
      </c>
      <c r="F14" s="12" t="s">
        <v>29</v>
      </c>
      <c r="G14" s="14" t="s">
        <v>234</v>
      </c>
      <c r="H14" s="15">
        <v>3.18</v>
      </c>
      <c r="I14" s="84">
        <f>IF(OR(G14="",G14="KR"),"",IFERROR(H14*VLOOKUP(G14,'LV-Codes'!J:K,2,FALSE)*52.18,""))</f>
        <v>829.66200000000003</v>
      </c>
      <c r="J14" s="27">
        <f>IFERROR(I14/VLOOKUP(G14,'LV-Codes'!$A$5:$I$31,9,FALSE()),"")</f>
        <v>8.2966200000000008</v>
      </c>
      <c r="K14" s="90"/>
      <c r="L14" s="10">
        <f t="shared" ref="L14:L77" si="1">IF(G14="KR","",IFERROR(I14*K14,""))</f>
        <v>0</v>
      </c>
    </row>
    <row r="15" spans="1:12" ht="15" customHeight="1" x14ac:dyDescent="0.25">
      <c r="A15" s="5" t="s">
        <v>30</v>
      </c>
      <c r="B15" s="6" t="s">
        <v>18</v>
      </c>
      <c r="C15" s="5" t="s">
        <v>19</v>
      </c>
      <c r="D15" s="5" t="s">
        <v>280</v>
      </c>
      <c r="E15" s="7" t="s">
        <v>278</v>
      </c>
      <c r="F15" s="6" t="s">
        <v>29</v>
      </c>
      <c r="G15" s="8" t="s">
        <v>234</v>
      </c>
      <c r="H15" s="9">
        <v>10.52</v>
      </c>
      <c r="I15" s="9">
        <f>IF(OR(G15="",G15="KR"),"",IFERROR(H15*VLOOKUP(G15,'LV-Codes'!J:K,2,FALSE)*52.18,""))</f>
        <v>2744.6679999999997</v>
      </c>
      <c r="J15" s="27">
        <f>IFERROR(I15/VLOOKUP(G15,'LV-Codes'!$A$5:$I$31,9,FALSE()),"")</f>
        <v>27.446679999999997</v>
      </c>
      <c r="K15" s="90"/>
      <c r="L15" s="10">
        <f t="shared" si="1"/>
        <v>0</v>
      </c>
    </row>
    <row r="16" spans="1:12" ht="15" customHeight="1" x14ac:dyDescent="0.25">
      <c r="A16" s="11" t="s">
        <v>32</v>
      </c>
      <c r="B16" s="12" t="s">
        <v>18</v>
      </c>
      <c r="C16" s="11" t="s">
        <v>19</v>
      </c>
      <c r="D16" s="11" t="s">
        <v>281</v>
      </c>
      <c r="E16" s="13" t="s">
        <v>282</v>
      </c>
      <c r="F16" s="12" t="s">
        <v>21</v>
      </c>
      <c r="G16" s="77" t="s">
        <v>463</v>
      </c>
      <c r="H16" s="15">
        <v>29.86</v>
      </c>
      <c r="I16" s="84">
        <f>IF(OR(G16="",G16="KR"),"",IFERROR(H16*VLOOKUP(G16,'LV-Codes'!J:K,2,FALSE)*52.18,""))</f>
        <v>124.64758399999999</v>
      </c>
      <c r="J16" s="27">
        <f>IFERROR(I16/VLOOKUP(G16,'LV-Codes'!$A$5:$I$31,9,FALSE()),"")</f>
        <v>0.89033988571428568</v>
      </c>
      <c r="K16" s="90"/>
      <c r="L16" s="10">
        <f t="shared" si="1"/>
        <v>0</v>
      </c>
    </row>
    <row r="17" spans="1:12" ht="15" customHeight="1" x14ac:dyDescent="0.25">
      <c r="A17" s="23" t="s">
        <v>33</v>
      </c>
      <c r="B17" s="25" t="s">
        <v>18</v>
      </c>
      <c r="C17" s="23" t="s">
        <v>19</v>
      </c>
      <c r="D17" s="23" t="s">
        <v>283</v>
      </c>
      <c r="E17" s="26" t="s">
        <v>27</v>
      </c>
      <c r="F17" s="25" t="s">
        <v>21</v>
      </c>
      <c r="G17" s="24" t="s">
        <v>222</v>
      </c>
      <c r="H17" s="22">
        <v>11.19</v>
      </c>
      <c r="I17" s="22" t="str">
        <f>IF(OR(G17="",G17="KR"),"",IFERROR(H17*VLOOKUP(G17,'LV-Codes'!J:K,2,FALSE)*52.18,""))</f>
        <v/>
      </c>
      <c r="J17" s="27" t="str">
        <f>IFERROR(I17/VLOOKUP(G17,'LV-Codes'!$A$5:$I$31,9,FALSE()),"")</f>
        <v/>
      </c>
      <c r="K17" s="89"/>
      <c r="L17" s="87" t="str">
        <f t="shared" si="1"/>
        <v/>
      </c>
    </row>
    <row r="18" spans="1:12" ht="15" customHeight="1" x14ac:dyDescent="0.25">
      <c r="A18" s="23" t="s">
        <v>35</v>
      </c>
      <c r="B18" s="25" t="s">
        <v>18</v>
      </c>
      <c r="C18" s="23" t="s">
        <v>19</v>
      </c>
      <c r="D18" s="23" t="s">
        <v>284</v>
      </c>
      <c r="E18" s="26" t="s">
        <v>27</v>
      </c>
      <c r="F18" s="25" t="s">
        <v>21</v>
      </c>
      <c r="G18" s="24" t="s">
        <v>222</v>
      </c>
      <c r="H18" s="22">
        <v>3.73</v>
      </c>
      <c r="I18" s="22" t="str">
        <f>IF(OR(G18="",G18="KR"),"",IFERROR(H18*VLOOKUP(G18,'LV-Codes'!J:K,2,FALSE)*52.18,""))</f>
        <v/>
      </c>
      <c r="J18" s="27" t="str">
        <f>IFERROR(I18/VLOOKUP(G18,'LV-Codes'!$A$5:$I$31,9,FALSE()),"")</f>
        <v/>
      </c>
      <c r="K18" s="89"/>
      <c r="L18" s="87" t="str">
        <f t="shared" si="1"/>
        <v/>
      </c>
    </row>
    <row r="19" spans="1:12" ht="15" customHeight="1" x14ac:dyDescent="0.25">
      <c r="A19" s="23" t="s">
        <v>36</v>
      </c>
      <c r="B19" s="25" t="s">
        <v>18</v>
      </c>
      <c r="C19" s="23" t="s">
        <v>19</v>
      </c>
      <c r="D19" s="23" t="s">
        <v>285</v>
      </c>
      <c r="E19" s="26" t="s">
        <v>286</v>
      </c>
      <c r="F19" s="25" t="s">
        <v>21</v>
      </c>
      <c r="G19" s="24" t="s">
        <v>222</v>
      </c>
      <c r="H19" s="22">
        <v>14.93</v>
      </c>
      <c r="I19" s="22" t="str">
        <f>IF(OR(G19="",G19="KR"),"",IFERROR(H19*VLOOKUP(G19,'LV-Codes'!J:K,2,FALSE)*52.18,""))</f>
        <v/>
      </c>
      <c r="J19" s="27" t="str">
        <f>IFERROR(I19/VLOOKUP(G19,'LV-Codes'!$A$5:$I$31,9,FALSE()),"")</f>
        <v/>
      </c>
      <c r="K19" s="89"/>
      <c r="L19" s="87" t="str">
        <f t="shared" si="1"/>
        <v/>
      </c>
    </row>
    <row r="20" spans="1:12" ht="15" customHeight="1" x14ac:dyDescent="0.25">
      <c r="A20" s="23" t="s">
        <v>37</v>
      </c>
      <c r="B20" s="25" t="s">
        <v>18</v>
      </c>
      <c r="C20" s="23" t="s">
        <v>19</v>
      </c>
      <c r="D20" s="23" t="s">
        <v>287</v>
      </c>
      <c r="E20" s="26" t="s">
        <v>288</v>
      </c>
      <c r="F20" s="25" t="s">
        <v>21</v>
      </c>
      <c r="G20" s="24" t="s">
        <v>222</v>
      </c>
      <c r="H20" s="22">
        <v>29.86</v>
      </c>
      <c r="I20" s="22" t="str">
        <f>IF(OR(G20="",G20="KR"),"",IFERROR(H20*VLOOKUP(G20,'LV-Codes'!J:K,2,FALSE)*52.18,""))</f>
        <v/>
      </c>
      <c r="J20" s="27" t="str">
        <f>IFERROR(I20/VLOOKUP(G20,'LV-Codes'!$A$5:$I$31,9,FALSE()),"")</f>
        <v/>
      </c>
      <c r="K20" s="89"/>
      <c r="L20" s="87" t="str">
        <f t="shared" si="1"/>
        <v/>
      </c>
    </row>
    <row r="21" spans="1:12" ht="15" customHeight="1" x14ac:dyDescent="0.25">
      <c r="A21" s="5" t="s">
        <v>39</v>
      </c>
      <c r="B21" s="6" t="s">
        <v>18</v>
      </c>
      <c r="C21" s="5" t="s">
        <v>19</v>
      </c>
      <c r="D21" s="5" t="s">
        <v>289</v>
      </c>
      <c r="E21" s="7" t="s">
        <v>23</v>
      </c>
      <c r="F21" s="6" t="s">
        <v>290</v>
      </c>
      <c r="G21" s="82" t="s">
        <v>233</v>
      </c>
      <c r="H21" s="9">
        <v>29.86</v>
      </c>
      <c r="I21" s="9">
        <f>IF(OR(G21="",G21="KR"),"",IFERROR(H21*VLOOKUP(G21,'LV-Codes'!J:K,2,FALSE)*52.18,""))</f>
        <v>124.64758399999999</v>
      </c>
      <c r="J21" s="27">
        <f>IFERROR(I21/VLOOKUP(G21,'LV-Codes'!$A$5:$I$31,9,FALSE()),"")</f>
        <v>0.41549194666666667</v>
      </c>
      <c r="K21" s="90"/>
      <c r="L21" s="10">
        <f t="shared" si="1"/>
        <v>0</v>
      </c>
    </row>
    <row r="22" spans="1:12" ht="15" customHeight="1" x14ac:dyDescent="0.25">
      <c r="A22" s="11" t="s">
        <v>40</v>
      </c>
      <c r="B22" s="12" t="s">
        <v>18</v>
      </c>
      <c r="C22" s="11" t="s">
        <v>19</v>
      </c>
      <c r="D22" s="11" t="s">
        <v>291</v>
      </c>
      <c r="E22" s="13" t="s">
        <v>38</v>
      </c>
      <c r="F22" s="12" t="s">
        <v>21</v>
      </c>
      <c r="G22" s="77" t="s">
        <v>233</v>
      </c>
      <c r="H22" s="15">
        <v>48.37</v>
      </c>
      <c r="I22" s="84">
        <f>IF(OR(G22="",G22="KR"),"",IFERROR(H22*VLOOKUP(G22,'LV-Codes'!J:K,2,FALSE)*52.18,""))</f>
        <v>201.91572799999997</v>
      </c>
      <c r="J22" s="27">
        <f>IFERROR(I22/VLOOKUP(G22,'LV-Codes'!$A$5:$I$31,9,FALSE()),"")</f>
        <v>0.67305242666666654</v>
      </c>
      <c r="K22" s="90"/>
      <c r="L22" s="10">
        <f t="shared" si="1"/>
        <v>0</v>
      </c>
    </row>
    <row r="23" spans="1:12" ht="15" customHeight="1" x14ac:dyDescent="0.25">
      <c r="A23" s="5" t="s">
        <v>41</v>
      </c>
      <c r="B23" s="6" t="s">
        <v>18</v>
      </c>
      <c r="C23" s="5" t="s">
        <v>19</v>
      </c>
      <c r="D23" s="5" t="s">
        <v>292</v>
      </c>
      <c r="E23" s="7" t="s">
        <v>38</v>
      </c>
      <c r="F23" s="6" t="s">
        <v>21</v>
      </c>
      <c r="G23" s="82" t="s">
        <v>233</v>
      </c>
      <c r="H23" s="9">
        <v>42.62</v>
      </c>
      <c r="I23" s="9">
        <f>IF(OR(G23="",G23="KR"),"",IFERROR(H23*VLOOKUP(G23,'LV-Codes'!J:K,2,FALSE)*52.18,""))</f>
        <v>177.91292799999999</v>
      </c>
      <c r="J23" s="27">
        <f>IFERROR(I23/VLOOKUP(G23,'LV-Codes'!$A$5:$I$31,9,FALSE()),"")</f>
        <v>0.59304309333333327</v>
      </c>
      <c r="K23" s="90"/>
      <c r="L23" s="10">
        <f t="shared" si="1"/>
        <v>0</v>
      </c>
    </row>
    <row r="24" spans="1:12" ht="15" customHeight="1" x14ac:dyDescent="0.25">
      <c r="A24" s="11" t="s">
        <v>42</v>
      </c>
      <c r="B24" s="12" t="s">
        <v>18</v>
      </c>
      <c r="C24" s="11" t="s">
        <v>19</v>
      </c>
      <c r="D24" s="11" t="s">
        <v>293</v>
      </c>
      <c r="E24" s="13" t="s">
        <v>294</v>
      </c>
      <c r="F24" s="12" t="s">
        <v>295</v>
      </c>
      <c r="G24" s="77" t="s">
        <v>233</v>
      </c>
      <c r="H24" s="15">
        <v>20.329999999999998</v>
      </c>
      <c r="I24" s="84">
        <f>IF(OR(G24="",G24="KR"),"",IFERROR(H24*VLOOKUP(G24,'LV-Codes'!J:K,2,FALSE)*52.18,""))</f>
        <v>84.865551999999994</v>
      </c>
      <c r="J24" s="27">
        <f>IFERROR(I24/VLOOKUP(G24,'LV-Codes'!$A$5:$I$31,9,FALSE()),"")</f>
        <v>0.2828851733333333</v>
      </c>
      <c r="K24" s="90"/>
      <c r="L24" s="10">
        <f t="shared" si="1"/>
        <v>0</v>
      </c>
    </row>
    <row r="25" spans="1:12" ht="15" customHeight="1" x14ac:dyDescent="0.25">
      <c r="A25" s="23" t="s">
        <v>43</v>
      </c>
      <c r="B25" s="25" t="s">
        <v>18</v>
      </c>
      <c r="C25" s="23" t="s">
        <v>19</v>
      </c>
      <c r="D25" s="23" t="s">
        <v>296</v>
      </c>
      <c r="E25" s="26" t="s">
        <v>183</v>
      </c>
      <c r="F25" s="25"/>
      <c r="G25" s="24" t="s">
        <v>222</v>
      </c>
      <c r="H25" s="22"/>
      <c r="I25" s="22" t="str">
        <f>IF(OR(G25="",G25="KR"),"",IFERROR(H25*VLOOKUP(G25,'LV-Codes'!J:K,2,FALSE)*52.18,""))</f>
        <v/>
      </c>
      <c r="J25" s="27" t="str">
        <f>IFERROR(I25/VLOOKUP(G25,'LV-Codes'!$A$5:$I$31,9,FALSE()),"")</f>
        <v/>
      </c>
      <c r="K25" s="89"/>
      <c r="L25" s="87" t="str">
        <f t="shared" si="1"/>
        <v/>
      </c>
    </row>
    <row r="26" spans="1:12" ht="15" customHeight="1" x14ac:dyDescent="0.25">
      <c r="A26" s="11" t="s">
        <v>44</v>
      </c>
      <c r="B26" s="12" t="s">
        <v>18</v>
      </c>
      <c r="C26" s="11" t="s">
        <v>19</v>
      </c>
      <c r="D26" s="11" t="s">
        <v>297</v>
      </c>
      <c r="E26" s="13" t="s">
        <v>298</v>
      </c>
      <c r="F26" s="12" t="s">
        <v>21</v>
      </c>
      <c r="G26" s="77" t="s">
        <v>233</v>
      </c>
      <c r="H26" s="15">
        <v>36.880000000000003</v>
      </c>
      <c r="I26" s="84">
        <f>IF(OR(G26="",G26="KR"),"",IFERROR(H26*VLOOKUP(G26,'LV-Codes'!J:K,2,FALSE)*52.18,""))</f>
        <v>153.95187200000001</v>
      </c>
      <c r="J26" s="27">
        <f>IFERROR(I26/VLOOKUP(G26,'LV-Codes'!$A$5:$I$31,9,FALSE()),"")</f>
        <v>0.51317290666666671</v>
      </c>
      <c r="K26" s="90"/>
      <c r="L26" s="10">
        <f t="shared" si="1"/>
        <v>0</v>
      </c>
    </row>
    <row r="27" spans="1:12" ht="15" customHeight="1" x14ac:dyDescent="0.25">
      <c r="A27" s="5" t="s">
        <v>45</v>
      </c>
      <c r="B27" s="6" t="s">
        <v>18</v>
      </c>
      <c r="C27" s="5" t="s">
        <v>19</v>
      </c>
      <c r="D27" s="5" t="s">
        <v>299</v>
      </c>
      <c r="E27" s="7" t="s">
        <v>300</v>
      </c>
      <c r="F27" s="6" t="s">
        <v>290</v>
      </c>
      <c r="G27" s="82" t="s">
        <v>463</v>
      </c>
      <c r="H27" s="9">
        <v>13.38</v>
      </c>
      <c r="I27" s="9">
        <f>IF(OR(G27="",G27="KR"),"",IFERROR(H27*VLOOKUP(G27,'LV-Codes'!J:K,2,FALSE)*52.18,""))</f>
        <v>55.853472000000004</v>
      </c>
      <c r="J27" s="27">
        <f>IFERROR(I27/VLOOKUP(G27,'LV-Codes'!$A$5:$I$31,9,FALSE()),"")</f>
        <v>0.39895337142857146</v>
      </c>
      <c r="K27" s="90"/>
      <c r="L27" s="10">
        <f t="shared" si="1"/>
        <v>0</v>
      </c>
    </row>
    <row r="28" spans="1:12" ht="15" customHeight="1" x14ac:dyDescent="0.25">
      <c r="A28" s="11" t="s">
        <v>46</v>
      </c>
      <c r="B28" s="12" t="s">
        <v>18</v>
      </c>
      <c r="C28" s="11" t="s">
        <v>19</v>
      </c>
      <c r="D28" s="11" t="s">
        <v>301</v>
      </c>
      <c r="E28" s="13" t="s">
        <v>302</v>
      </c>
      <c r="F28" s="12" t="s">
        <v>21</v>
      </c>
      <c r="G28" s="14" t="s">
        <v>231</v>
      </c>
      <c r="H28" s="15">
        <v>6.69</v>
      </c>
      <c r="I28" s="84">
        <f>IF(OR(G28="",G28="KR"),"",IFERROR(H28*VLOOKUP(G28,'LV-Codes'!J:K,2,FALSE)*52.18,""))</f>
        <v>174.5421</v>
      </c>
      <c r="J28" s="27">
        <f>IFERROR(I28/VLOOKUP(G28,'LV-Codes'!$A$5:$I$31,9,FALSE()),"")</f>
        <v>0.96967833333333331</v>
      </c>
      <c r="K28" s="90"/>
      <c r="L28" s="10">
        <f t="shared" si="1"/>
        <v>0</v>
      </c>
    </row>
    <row r="29" spans="1:12" ht="15" customHeight="1" x14ac:dyDescent="0.25">
      <c r="A29" s="5" t="s">
        <v>48</v>
      </c>
      <c r="B29" s="6" t="s">
        <v>18</v>
      </c>
      <c r="C29" s="5" t="s">
        <v>19</v>
      </c>
      <c r="D29" s="5" t="s">
        <v>303</v>
      </c>
      <c r="E29" s="7" t="s">
        <v>304</v>
      </c>
      <c r="F29" s="6" t="s">
        <v>21</v>
      </c>
      <c r="G29" s="82" t="s">
        <v>463</v>
      </c>
      <c r="H29" s="9">
        <v>36.880000000000003</v>
      </c>
      <c r="I29" s="9">
        <f>IF(OR(G29="",G29="KR"),"",IFERROR(H29*VLOOKUP(G29,'LV-Codes'!J:K,2,FALSE)*52.18,""))</f>
        <v>153.95187200000001</v>
      </c>
      <c r="J29" s="27">
        <f>IFERROR(I29/VLOOKUP(G29,'LV-Codes'!$A$5:$I$31,9,FALSE()),"")</f>
        <v>1.0996562285714286</v>
      </c>
      <c r="K29" s="90"/>
      <c r="L29" s="10">
        <f t="shared" si="1"/>
        <v>0</v>
      </c>
    </row>
    <row r="30" spans="1:12" ht="15" customHeight="1" x14ac:dyDescent="0.25">
      <c r="A30" s="11" t="s">
        <v>49</v>
      </c>
      <c r="B30" s="12" t="s">
        <v>18</v>
      </c>
      <c r="C30" s="11" t="s">
        <v>19</v>
      </c>
      <c r="D30" s="11" t="s">
        <v>305</v>
      </c>
      <c r="E30" s="13" t="s">
        <v>304</v>
      </c>
      <c r="F30" s="12" t="s">
        <v>21</v>
      </c>
      <c r="G30" s="77" t="s">
        <v>463</v>
      </c>
      <c r="H30" s="15">
        <v>36.880000000000003</v>
      </c>
      <c r="I30" s="84">
        <f>IF(OR(G30="",G30="KR"),"",IFERROR(H30*VLOOKUP(G30,'LV-Codes'!J:K,2,FALSE)*52.18,""))</f>
        <v>153.95187200000001</v>
      </c>
      <c r="J30" s="27">
        <f>IFERROR(I30/VLOOKUP(G30,'LV-Codes'!$A$5:$I$31,9,FALSE()),"")</f>
        <v>1.0996562285714286</v>
      </c>
      <c r="K30" s="90"/>
      <c r="L30" s="10">
        <f t="shared" si="1"/>
        <v>0</v>
      </c>
    </row>
    <row r="31" spans="1:12" ht="15" customHeight="1" x14ac:dyDescent="0.25">
      <c r="A31" s="5" t="s">
        <v>50</v>
      </c>
      <c r="B31" s="6" t="s">
        <v>18</v>
      </c>
      <c r="C31" s="5" t="s">
        <v>19</v>
      </c>
      <c r="D31" s="5" t="s">
        <v>306</v>
      </c>
      <c r="E31" s="7" t="s">
        <v>307</v>
      </c>
      <c r="F31" s="6" t="s">
        <v>21</v>
      </c>
      <c r="G31" s="8" t="s">
        <v>405</v>
      </c>
      <c r="H31" s="9">
        <v>37.18</v>
      </c>
      <c r="I31" s="9">
        <f>IF(OR(G31="",G31="KR"),"",IFERROR(H31*VLOOKUP(G31,'LV-Codes'!J:K,2,FALSE)*52.18,""))</f>
        <v>3880.1048000000001</v>
      </c>
      <c r="J31" s="27">
        <f>IFERROR(I31/VLOOKUP(G31,'LV-Codes'!$A$5:$I$31,9,FALSE()),"")</f>
        <v>15.520419200000001</v>
      </c>
      <c r="K31" s="90"/>
      <c r="L31" s="10">
        <f t="shared" si="1"/>
        <v>0</v>
      </c>
    </row>
    <row r="32" spans="1:12" ht="15" customHeight="1" x14ac:dyDescent="0.25">
      <c r="A32" s="11" t="s">
        <v>51</v>
      </c>
      <c r="B32" s="12" t="s">
        <v>18</v>
      </c>
      <c r="C32" s="11" t="s">
        <v>19</v>
      </c>
      <c r="D32" s="11" t="s">
        <v>308</v>
      </c>
      <c r="E32" s="13" t="s">
        <v>307</v>
      </c>
      <c r="F32" s="12" t="s">
        <v>309</v>
      </c>
      <c r="G32" s="14" t="s">
        <v>405</v>
      </c>
      <c r="H32" s="15">
        <v>19.91</v>
      </c>
      <c r="I32" s="84">
        <f>IF(OR(G32="",G32="KR"),"",IFERROR(H32*VLOOKUP(G32,'LV-Codes'!J:K,2,FALSE)*52.18,""))</f>
        <v>2077.8076000000001</v>
      </c>
      <c r="J32" s="27">
        <f>IFERROR(I32/VLOOKUP(G32,'LV-Codes'!$A$5:$I$31,9,FALSE()),"")</f>
        <v>8.3112304000000012</v>
      </c>
      <c r="K32" s="90"/>
      <c r="L32" s="10">
        <f t="shared" si="1"/>
        <v>0</v>
      </c>
    </row>
    <row r="33" spans="1:12" ht="15" customHeight="1" x14ac:dyDescent="0.25">
      <c r="A33" s="5" t="s">
        <v>52</v>
      </c>
      <c r="B33" s="6" t="s">
        <v>18</v>
      </c>
      <c r="C33" s="5" t="s">
        <v>19</v>
      </c>
      <c r="D33" s="5" t="s">
        <v>310</v>
      </c>
      <c r="E33" s="7" t="s">
        <v>311</v>
      </c>
      <c r="F33" s="6" t="s">
        <v>309</v>
      </c>
      <c r="G33" s="8" t="s">
        <v>418</v>
      </c>
      <c r="H33" s="9">
        <v>19.25</v>
      </c>
      <c r="I33" s="9">
        <f>IF(OR(G33="",G33="KR"),"",IFERROR(H33*VLOOKUP(G33,'LV-Codes'!J:K,2,FALSE)*52.18,""))</f>
        <v>2008.93</v>
      </c>
      <c r="J33" s="27">
        <f>IFERROR(I33/VLOOKUP(G33,'LV-Codes'!$A$5:$I$31,9,FALSE()),"")</f>
        <v>18.263000000000002</v>
      </c>
      <c r="K33" s="90"/>
      <c r="L33" s="10">
        <f t="shared" si="1"/>
        <v>0</v>
      </c>
    </row>
    <row r="34" spans="1:12" ht="15" customHeight="1" x14ac:dyDescent="0.25">
      <c r="A34" s="23" t="s">
        <v>53</v>
      </c>
      <c r="B34" s="25" t="s">
        <v>18</v>
      </c>
      <c r="C34" s="23" t="s">
        <v>19</v>
      </c>
      <c r="D34" s="23" t="s">
        <v>312</v>
      </c>
      <c r="E34" s="26" t="s">
        <v>313</v>
      </c>
      <c r="F34" s="25" t="s">
        <v>314</v>
      </c>
      <c r="G34" s="24" t="s">
        <v>222</v>
      </c>
      <c r="H34" s="22">
        <v>19</v>
      </c>
      <c r="I34" s="22" t="str">
        <f>IF(OR(G34="",G34="KR"),"",IFERROR(H34*VLOOKUP(G34,'LV-Codes'!J:K,2,FALSE)*52.18,""))</f>
        <v/>
      </c>
      <c r="J34" s="27" t="str">
        <f>IFERROR(I34/VLOOKUP(G34,'LV-Codes'!$A$5:$I$31,9,FALSE()),"")</f>
        <v/>
      </c>
      <c r="K34" s="89"/>
      <c r="L34" s="87" t="str">
        <f t="shared" si="1"/>
        <v/>
      </c>
    </row>
    <row r="35" spans="1:12" ht="15" customHeight="1" x14ac:dyDescent="0.25">
      <c r="A35" s="5" t="s">
        <v>54</v>
      </c>
      <c r="B35" s="6" t="s">
        <v>18</v>
      </c>
      <c r="C35" s="5" t="s">
        <v>19</v>
      </c>
      <c r="D35" s="5">
        <v>26</v>
      </c>
      <c r="E35" s="7" t="s">
        <v>315</v>
      </c>
      <c r="F35" s="6" t="s">
        <v>21</v>
      </c>
      <c r="G35" s="8" t="s">
        <v>405</v>
      </c>
      <c r="H35" s="9">
        <v>18.88</v>
      </c>
      <c r="I35" s="9">
        <f>IF(OR(G35="",G35="KR"),"",IFERROR(H35*VLOOKUP(G35,'LV-Codes'!J:K,2,FALSE)*52.18,""))</f>
        <v>1970.3167999999998</v>
      </c>
      <c r="J35" s="27">
        <f>IFERROR(I35/VLOOKUP(G35,'LV-Codes'!$A$5:$I$31,9,FALSE()),"")</f>
        <v>7.881267199999999</v>
      </c>
      <c r="K35" s="90"/>
      <c r="L35" s="10">
        <f t="shared" si="1"/>
        <v>0</v>
      </c>
    </row>
    <row r="36" spans="1:12" ht="15" customHeight="1" x14ac:dyDescent="0.25">
      <c r="A36" s="11" t="s">
        <v>55</v>
      </c>
      <c r="B36" s="12" t="s">
        <v>18</v>
      </c>
      <c r="C36" s="11" t="s">
        <v>19</v>
      </c>
      <c r="D36" s="11">
        <v>27</v>
      </c>
      <c r="E36" s="13" t="s">
        <v>316</v>
      </c>
      <c r="F36" s="12" t="s">
        <v>21</v>
      </c>
      <c r="G36" s="14" t="s">
        <v>405</v>
      </c>
      <c r="H36" s="15">
        <v>26.6</v>
      </c>
      <c r="I36" s="84">
        <f>IF(OR(G36="",G36="KR"),"",IFERROR(H36*VLOOKUP(G36,'LV-Codes'!J:K,2,FALSE)*52.18,""))</f>
        <v>2775.9760000000001</v>
      </c>
      <c r="J36" s="27">
        <f>IFERROR(I36/VLOOKUP(G36,'LV-Codes'!$A$5:$I$31,9,FALSE()),"")</f>
        <v>11.103904</v>
      </c>
      <c r="K36" s="90"/>
      <c r="L36" s="10">
        <f t="shared" si="1"/>
        <v>0</v>
      </c>
    </row>
    <row r="37" spans="1:12" ht="15" customHeight="1" x14ac:dyDescent="0.25">
      <c r="A37" s="5" t="s">
        <v>57</v>
      </c>
      <c r="B37" s="6" t="s">
        <v>18</v>
      </c>
      <c r="C37" s="5" t="s">
        <v>19</v>
      </c>
      <c r="D37" s="5" t="s">
        <v>317</v>
      </c>
      <c r="E37" s="7" t="s">
        <v>318</v>
      </c>
      <c r="F37" s="6" t="s">
        <v>309</v>
      </c>
      <c r="G37" s="8" t="s">
        <v>405</v>
      </c>
      <c r="H37" s="9">
        <v>19.25</v>
      </c>
      <c r="I37" s="9">
        <f>IF(OR(G37="",G37="KR"),"",IFERROR(H37*VLOOKUP(G37,'LV-Codes'!J:K,2,FALSE)*52.18,""))</f>
        <v>2008.93</v>
      </c>
      <c r="J37" s="27">
        <f>IFERROR(I37/VLOOKUP(G37,'LV-Codes'!$A$5:$I$31,9,FALSE()),"")</f>
        <v>8.0357199999999995</v>
      </c>
      <c r="K37" s="90"/>
      <c r="L37" s="10">
        <f t="shared" si="1"/>
        <v>0</v>
      </c>
    </row>
    <row r="38" spans="1:12" ht="15" customHeight="1" x14ac:dyDescent="0.25">
      <c r="A38" s="11" t="s">
        <v>58</v>
      </c>
      <c r="B38" s="12" t="s">
        <v>18</v>
      </c>
      <c r="C38" s="11" t="s">
        <v>100</v>
      </c>
      <c r="D38" s="11"/>
      <c r="E38" s="13" t="s">
        <v>319</v>
      </c>
      <c r="F38" s="12" t="s">
        <v>320</v>
      </c>
      <c r="G38" s="14" t="s">
        <v>411</v>
      </c>
      <c r="H38" s="15">
        <v>13.34</v>
      </c>
      <c r="I38" s="84">
        <f>IF(OR(G38="",G38="KR"),"",IFERROR(H38*VLOOKUP(G38,'LV-Codes'!J:K,2,FALSE)*52.18,""))</f>
        <v>2088.2435999999998</v>
      </c>
      <c r="J38" s="27">
        <f>IFERROR(I38/VLOOKUP(G38,'LV-Codes'!$A$5:$I$31,9,FALSE()),"")</f>
        <v>8.352974399999999</v>
      </c>
      <c r="K38" s="90"/>
      <c r="L38" s="10">
        <f t="shared" si="1"/>
        <v>0</v>
      </c>
    </row>
    <row r="39" spans="1:12" ht="15" customHeight="1" x14ac:dyDescent="0.25">
      <c r="A39" s="5" t="s">
        <v>59</v>
      </c>
      <c r="B39" s="6" t="s">
        <v>18</v>
      </c>
      <c r="C39" s="5" t="s">
        <v>100</v>
      </c>
      <c r="D39" s="5"/>
      <c r="E39" s="7" t="s">
        <v>321</v>
      </c>
      <c r="F39" s="6" t="s">
        <v>322</v>
      </c>
      <c r="G39" s="8" t="s">
        <v>411</v>
      </c>
      <c r="H39" s="9">
        <v>8</v>
      </c>
      <c r="I39" s="9">
        <f>IF(OR(G39="",G39="KR"),"",IFERROR(H39*VLOOKUP(G39,'LV-Codes'!J:K,2,FALSE)*52.18,""))</f>
        <v>1252.32</v>
      </c>
      <c r="J39" s="27">
        <f>IFERROR(I39/VLOOKUP(G39,'LV-Codes'!$A$5:$I$31,9,FALSE()),"")</f>
        <v>5.0092799999999995</v>
      </c>
      <c r="K39" s="90"/>
      <c r="L39" s="10">
        <f t="shared" si="1"/>
        <v>0</v>
      </c>
    </row>
    <row r="40" spans="1:12" ht="15" customHeight="1" x14ac:dyDescent="0.25">
      <c r="A40" s="11" t="s">
        <v>60</v>
      </c>
      <c r="B40" s="12" t="s">
        <v>18</v>
      </c>
      <c r="C40" s="11" t="s">
        <v>100</v>
      </c>
      <c r="D40" s="11"/>
      <c r="E40" s="13" t="s">
        <v>323</v>
      </c>
      <c r="F40" s="12" t="s">
        <v>324</v>
      </c>
      <c r="G40" s="14" t="s">
        <v>424</v>
      </c>
      <c r="H40" s="15">
        <v>27</v>
      </c>
      <c r="I40" s="84">
        <f>IF(OR(G40="",G40="KR"),"",IFERROR(H40*VLOOKUP(G40,'LV-Codes'!J:K,2,FALSE)*52.18,""))</f>
        <v>4226.58</v>
      </c>
      <c r="J40" s="27">
        <f>IFERROR(I40/VLOOKUP(G40,'LV-Codes'!$A$5:$I$31,9,FALSE()),"")</f>
        <v>38.423454545454547</v>
      </c>
      <c r="K40" s="90"/>
      <c r="L40" s="10">
        <f t="shared" si="1"/>
        <v>0</v>
      </c>
    </row>
    <row r="41" spans="1:12" ht="15" customHeight="1" x14ac:dyDescent="0.25">
      <c r="A41" s="5" t="s">
        <v>61</v>
      </c>
      <c r="B41" s="6" t="s">
        <v>18</v>
      </c>
      <c r="C41" s="5" t="s">
        <v>100</v>
      </c>
      <c r="D41" s="5"/>
      <c r="E41" s="7" t="s">
        <v>217</v>
      </c>
      <c r="F41" s="6" t="s">
        <v>325</v>
      </c>
      <c r="G41" s="8" t="s">
        <v>411</v>
      </c>
      <c r="H41" s="9">
        <v>103.88</v>
      </c>
      <c r="I41" s="9">
        <f>IF(OR(G41="",G41="KR"),"",IFERROR(H41*VLOOKUP(G41,'LV-Codes'!J:K,2,FALSE)*52.18,""))</f>
        <v>16261.375199999999</v>
      </c>
      <c r="J41" s="27">
        <f>IFERROR(I41/VLOOKUP(G41,'LV-Codes'!$A$5:$I$31,9,FALSE()),"")</f>
        <v>65.045500799999999</v>
      </c>
      <c r="K41" s="90"/>
      <c r="L41" s="10">
        <f t="shared" si="1"/>
        <v>0</v>
      </c>
    </row>
    <row r="42" spans="1:12" ht="15" customHeight="1" x14ac:dyDescent="0.25">
      <c r="A42" s="23" t="s">
        <v>64</v>
      </c>
      <c r="B42" s="25" t="s">
        <v>18</v>
      </c>
      <c r="C42" s="23" t="s">
        <v>100</v>
      </c>
      <c r="D42" s="23">
        <v>116</v>
      </c>
      <c r="E42" s="26" t="s">
        <v>274</v>
      </c>
      <c r="F42" s="25" t="s">
        <v>326</v>
      </c>
      <c r="G42" s="24" t="s">
        <v>222</v>
      </c>
      <c r="H42" s="22">
        <v>4.08</v>
      </c>
      <c r="I42" s="22" t="str">
        <f>IF(OR(G42="",G42="KR"),"",IFERROR(H42*VLOOKUP(G42,'LV-Codes'!J:K,2,FALSE)*52.18,""))</f>
        <v/>
      </c>
      <c r="J42" s="27" t="str">
        <f>IFERROR(I42/VLOOKUP(G42,'LV-Codes'!$A$5:$I$31,9,FALSE()),"")</f>
        <v/>
      </c>
      <c r="K42" s="89"/>
      <c r="L42" s="87" t="str">
        <f t="shared" si="1"/>
        <v/>
      </c>
    </row>
    <row r="43" spans="1:12" ht="15" customHeight="1" x14ac:dyDescent="0.25">
      <c r="A43" s="5" t="s">
        <v>65</v>
      </c>
      <c r="B43" s="6" t="s">
        <v>18</v>
      </c>
      <c r="C43" s="5" t="s">
        <v>100</v>
      </c>
      <c r="D43" s="5"/>
      <c r="E43" s="7" t="s">
        <v>327</v>
      </c>
      <c r="F43" s="6" t="s">
        <v>320</v>
      </c>
      <c r="G43" s="8" t="s">
        <v>405</v>
      </c>
      <c r="H43" s="9">
        <v>13.34</v>
      </c>
      <c r="I43" s="9">
        <f>IF(OR(G43="",G43="KR"),"",IFERROR(H43*VLOOKUP(G43,'LV-Codes'!J:K,2,FALSE)*52.18,""))</f>
        <v>1392.1623999999999</v>
      </c>
      <c r="J43" s="27">
        <f>IFERROR(I43/VLOOKUP(G43,'LV-Codes'!$A$5:$I$31,9,FALSE()),"")</f>
        <v>5.5686495999999996</v>
      </c>
      <c r="K43" s="90"/>
      <c r="L43" s="10">
        <f t="shared" si="1"/>
        <v>0</v>
      </c>
    </row>
    <row r="44" spans="1:12" ht="15" customHeight="1" x14ac:dyDescent="0.25">
      <c r="A44" s="11" t="s">
        <v>66</v>
      </c>
      <c r="B44" s="12" t="s">
        <v>18</v>
      </c>
      <c r="C44" s="11" t="s">
        <v>100</v>
      </c>
      <c r="D44" s="11"/>
      <c r="E44" s="13" t="s">
        <v>328</v>
      </c>
      <c r="F44" s="12" t="s">
        <v>329</v>
      </c>
      <c r="G44" s="14" t="s">
        <v>418</v>
      </c>
      <c r="H44" s="15">
        <v>27</v>
      </c>
      <c r="I44" s="84">
        <f>IF(OR(G44="",G44="KR"),"",IFERROR(H44*VLOOKUP(G44,'LV-Codes'!J:K,2,FALSE)*52.18,""))</f>
        <v>2817.72</v>
      </c>
      <c r="J44" s="27">
        <f>IFERROR(I44/VLOOKUP(G44,'LV-Codes'!$A$5:$I$31,9,FALSE()),"")</f>
        <v>25.615636363636362</v>
      </c>
      <c r="K44" s="90"/>
      <c r="L44" s="10">
        <f t="shared" si="1"/>
        <v>0</v>
      </c>
    </row>
    <row r="45" spans="1:12" ht="15" customHeight="1" x14ac:dyDescent="0.25">
      <c r="A45" s="5" t="s">
        <v>67</v>
      </c>
      <c r="B45" s="6" t="s">
        <v>18</v>
      </c>
      <c r="C45" s="5" t="s">
        <v>100</v>
      </c>
      <c r="D45" s="5">
        <v>101</v>
      </c>
      <c r="E45" s="7" t="s">
        <v>330</v>
      </c>
      <c r="F45" s="6" t="s">
        <v>21</v>
      </c>
      <c r="G45" s="8" t="s">
        <v>466</v>
      </c>
      <c r="H45" s="9">
        <v>213</v>
      </c>
      <c r="I45" s="9">
        <f>IF(OR(G45="",G45="KR"),"",IFERROR(H45*VLOOKUP(G45,'LV-Codes'!J:K,2,FALSE)*52.18,""))</f>
        <v>22228.68</v>
      </c>
      <c r="J45" s="27">
        <f>IFERROR(I45/VLOOKUP(G45,'LV-Codes'!$A$5:$I$31,9,FALSE()),"")</f>
        <v>123.49266666666666</v>
      </c>
      <c r="K45" s="90"/>
      <c r="L45" s="10">
        <f t="shared" si="1"/>
        <v>0</v>
      </c>
    </row>
    <row r="46" spans="1:12" ht="15" customHeight="1" x14ac:dyDescent="0.25">
      <c r="A46" s="11" t="s">
        <v>68</v>
      </c>
      <c r="B46" s="12" t="s">
        <v>18</v>
      </c>
      <c r="C46" s="11" t="s">
        <v>100</v>
      </c>
      <c r="D46" s="11">
        <v>102</v>
      </c>
      <c r="E46" s="13" t="s">
        <v>330</v>
      </c>
      <c r="F46" s="12" t="s">
        <v>21</v>
      </c>
      <c r="G46" s="14" t="s">
        <v>466</v>
      </c>
      <c r="H46" s="15">
        <v>22.29</v>
      </c>
      <c r="I46" s="84">
        <f>IF(OR(G46="",G46="KR"),"",IFERROR(H46*VLOOKUP(G46,'LV-Codes'!J:K,2,FALSE)*52.18,""))</f>
        <v>2326.1844000000001</v>
      </c>
      <c r="J46" s="27">
        <f>IFERROR(I46/VLOOKUP(G46,'LV-Codes'!$A$5:$I$31,9,FALSE()),"")</f>
        <v>12.923246666666667</v>
      </c>
      <c r="K46" s="90"/>
      <c r="L46" s="10">
        <f t="shared" si="1"/>
        <v>0</v>
      </c>
    </row>
    <row r="47" spans="1:12" ht="15" customHeight="1" x14ac:dyDescent="0.25">
      <c r="A47" s="5" t="s">
        <v>69</v>
      </c>
      <c r="B47" s="6" t="s">
        <v>18</v>
      </c>
      <c r="C47" s="5" t="s">
        <v>100</v>
      </c>
      <c r="D47" s="5">
        <v>104</v>
      </c>
      <c r="E47" s="7" t="s">
        <v>330</v>
      </c>
      <c r="F47" s="6" t="s">
        <v>21</v>
      </c>
      <c r="G47" s="8" t="s">
        <v>466</v>
      </c>
      <c r="H47" s="9">
        <v>16.39</v>
      </c>
      <c r="I47" s="9">
        <f>IF(OR(G47="",G47="KR"),"",IFERROR(H47*VLOOKUP(G47,'LV-Codes'!J:K,2,FALSE)*52.18,""))</f>
        <v>1710.4604000000002</v>
      </c>
      <c r="J47" s="27">
        <f>IFERROR(I47/VLOOKUP(G47,'LV-Codes'!$A$5:$I$31,9,FALSE()),"")</f>
        <v>9.5025577777777794</v>
      </c>
      <c r="K47" s="90"/>
      <c r="L47" s="10">
        <f t="shared" si="1"/>
        <v>0</v>
      </c>
    </row>
    <row r="48" spans="1:12" ht="15" customHeight="1" x14ac:dyDescent="0.25">
      <c r="A48" s="11" t="s">
        <v>70</v>
      </c>
      <c r="B48" s="12" t="s">
        <v>18</v>
      </c>
      <c r="C48" s="11" t="s">
        <v>100</v>
      </c>
      <c r="D48" s="11">
        <v>105</v>
      </c>
      <c r="E48" s="13" t="s">
        <v>330</v>
      </c>
      <c r="F48" s="12" t="s">
        <v>21</v>
      </c>
      <c r="G48" s="14" t="s">
        <v>466</v>
      </c>
      <c r="H48" s="15">
        <v>14.93</v>
      </c>
      <c r="I48" s="84">
        <f>IF(OR(G48="",G48="KR"),"",IFERROR(H48*VLOOKUP(G48,'LV-Codes'!J:K,2,FALSE)*52.18,""))</f>
        <v>1558.0947999999999</v>
      </c>
      <c r="J48" s="27">
        <f>IFERROR(I48/VLOOKUP(G48,'LV-Codes'!$A$5:$I$31,9,FALSE()),"")</f>
        <v>8.6560822222222207</v>
      </c>
      <c r="K48" s="90"/>
      <c r="L48" s="10">
        <f t="shared" si="1"/>
        <v>0</v>
      </c>
    </row>
    <row r="49" spans="1:12" ht="15" customHeight="1" x14ac:dyDescent="0.25">
      <c r="A49" s="5" t="s">
        <v>71</v>
      </c>
      <c r="B49" s="6" t="s">
        <v>18</v>
      </c>
      <c r="C49" s="5" t="s">
        <v>100</v>
      </c>
      <c r="D49" s="5">
        <v>106</v>
      </c>
      <c r="E49" s="7" t="s">
        <v>330</v>
      </c>
      <c r="F49" s="6" t="s">
        <v>21</v>
      </c>
      <c r="G49" s="8" t="s">
        <v>466</v>
      </c>
      <c r="H49" s="9">
        <v>14.93</v>
      </c>
      <c r="I49" s="9">
        <f>IF(OR(G49="",G49="KR"),"",IFERROR(H49*VLOOKUP(G49,'LV-Codes'!J:K,2,FALSE)*52.18,""))</f>
        <v>1558.0947999999999</v>
      </c>
      <c r="J49" s="27">
        <f>IFERROR(I49/VLOOKUP(G49,'LV-Codes'!$A$5:$I$31,9,FALSE()),"")</f>
        <v>8.6560822222222207</v>
      </c>
      <c r="K49" s="90"/>
      <c r="L49" s="10">
        <f t="shared" si="1"/>
        <v>0</v>
      </c>
    </row>
    <row r="50" spans="1:12" ht="15" customHeight="1" x14ac:dyDescent="0.25">
      <c r="A50" s="11" t="s">
        <v>72</v>
      </c>
      <c r="B50" s="12" t="s">
        <v>18</v>
      </c>
      <c r="C50" s="11" t="s">
        <v>100</v>
      </c>
      <c r="D50" s="11">
        <v>107</v>
      </c>
      <c r="E50" s="13" t="s">
        <v>330</v>
      </c>
      <c r="F50" s="12" t="s">
        <v>63</v>
      </c>
      <c r="G50" s="14" t="s">
        <v>381</v>
      </c>
      <c r="H50" s="15">
        <v>14.93</v>
      </c>
      <c r="I50" s="84">
        <f>IF(OR(G50="",G50="KR"),"",IFERROR(H50*VLOOKUP(G50,'LV-Codes'!J:K,2,FALSE)*52.18,""))</f>
        <v>1558.0947999999999</v>
      </c>
      <c r="J50" s="27">
        <f>IFERROR(I50/VLOOKUP(G50,'LV-Codes'!$A$5:$I$31,9,FALSE()),"")</f>
        <v>8.6560822222222207</v>
      </c>
      <c r="K50" s="90"/>
      <c r="L50" s="10">
        <f t="shared" si="1"/>
        <v>0</v>
      </c>
    </row>
    <row r="51" spans="1:12" ht="15" customHeight="1" x14ac:dyDescent="0.25">
      <c r="A51" s="5" t="s">
        <v>73</v>
      </c>
      <c r="B51" s="6" t="s">
        <v>18</v>
      </c>
      <c r="C51" s="5" t="s">
        <v>100</v>
      </c>
      <c r="D51" s="5" t="s">
        <v>180</v>
      </c>
      <c r="E51" s="7" t="s">
        <v>330</v>
      </c>
      <c r="F51" s="6" t="s">
        <v>21</v>
      </c>
      <c r="G51" s="8" t="s">
        <v>466</v>
      </c>
      <c r="H51" s="9">
        <v>29.86</v>
      </c>
      <c r="I51" s="9">
        <f>IF(OR(G51="",G51="KR"),"",IFERROR(H51*VLOOKUP(G51,'LV-Codes'!J:K,2,FALSE)*52.18,""))</f>
        <v>3116.1895999999997</v>
      </c>
      <c r="J51" s="27">
        <f>IFERROR(I51/VLOOKUP(G51,'LV-Codes'!$A$5:$I$31,9,FALSE()),"")</f>
        <v>17.312164444444441</v>
      </c>
      <c r="K51" s="90"/>
      <c r="L51" s="10">
        <f t="shared" si="1"/>
        <v>0</v>
      </c>
    </row>
    <row r="52" spans="1:12" ht="15" customHeight="1" x14ac:dyDescent="0.25">
      <c r="A52" s="11" t="s">
        <v>74</v>
      </c>
      <c r="B52" s="12" t="s">
        <v>18</v>
      </c>
      <c r="C52" s="11" t="s">
        <v>100</v>
      </c>
      <c r="D52" s="11" t="s">
        <v>331</v>
      </c>
      <c r="E52" s="13" t="s">
        <v>330</v>
      </c>
      <c r="F52" s="12" t="s">
        <v>21</v>
      </c>
      <c r="G52" s="14" t="s">
        <v>466</v>
      </c>
      <c r="H52" s="15">
        <v>29.86</v>
      </c>
      <c r="I52" s="84">
        <f>IF(OR(G52="",G52="KR"),"",IFERROR(H52*VLOOKUP(G52,'LV-Codes'!J:K,2,FALSE)*52.18,""))</f>
        <v>3116.1895999999997</v>
      </c>
      <c r="J52" s="27">
        <f>IFERROR(I52/VLOOKUP(G52,'LV-Codes'!$A$5:$I$31,9,FALSE()),"")</f>
        <v>17.312164444444441</v>
      </c>
      <c r="K52" s="90"/>
      <c r="L52" s="10">
        <f t="shared" si="1"/>
        <v>0</v>
      </c>
    </row>
    <row r="53" spans="1:12" ht="15" customHeight="1" x14ac:dyDescent="0.25">
      <c r="A53" s="5" t="s">
        <v>75</v>
      </c>
      <c r="B53" s="6" t="s">
        <v>18</v>
      </c>
      <c r="C53" s="5" t="s">
        <v>100</v>
      </c>
      <c r="D53" s="5">
        <v>112</v>
      </c>
      <c r="E53" s="7" t="s">
        <v>330</v>
      </c>
      <c r="F53" s="6" t="s">
        <v>21</v>
      </c>
      <c r="G53" s="8" t="s">
        <v>466</v>
      </c>
      <c r="H53" s="9">
        <v>14.93</v>
      </c>
      <c r="I53" s="9">
        <f>IF(OR(G53="",G53="KR"),"",IFERROR(H53*VLOOKUP(G53,'LV-Codes'!J:K,2,FALSE)*52.18,""))</f>
        <v>1558.0947999999999</v>
      </c>
      <c r="J53" s="27">
        <f>IFERROR(I53/VLOOKUP(G53,'LV-Codes'!$A$5:$I$31,9,FALSE()),"")</f>
        <v>8.6560822222222207</v>
      </c>
      <c r="K53" s="90"/>
      <c r="L53" s="10">
        <f t="shared" si="1"/>
        <v>0</v>
      </c>
    </row>
    <row r="54" spans="1:12" ht="15" customHeight="1" x14ac:dyDescent="0.25">
      <c r="A54" s="11" t="s">
        <v>76</v>
      </c>
      <c r="B54" s="12" t="s">
        <v>18</v>
      </c>
      <c r="C54" s="11" t="s">
        <v>100</v>
      </c>
      <c r="D54" s="11">
        <v>113</v>
      </c>
      <c r="E54" s="13" t="s">
        <v>330</v>
      </c>
      <c r="F54" s="12" t="s">
        <v>63</v>
      </c>
      <c r="G54" s="14" t="s">
        <v>381</v>
      </c>
      <c r="H54" s="15">
        <v>14.93</v>
      </c>
      <c r="I54" s="84">
        <f>IF(OR(G54="",G54="KR"),"",IFERROR(H54*VLOOKUP(G54,'LV-Codes'!J:K,2,FALSE)*52.18,""))</f>
        <v>1558.0947999999999</v>
      </c>
      <c r="J54" s="27">
        <f>IFERROR(I54/VLOOKUP(G54,'LV-Codes'!$A$5:$I$31,9,FALSE()),"")</f>
        <v>8.6560822222222207</v>
      </c>
      <c r="K54" s="90"/>
      <c r="L54" s="10">
        <f t="shared" si="1"/>
        <v>0</v>
      </c>
    </row>
    <row r="55" spans="1:12" ht="15" customHeight="1" x14ac:dyDescent="0.25">
      <c r="A55" s="5" t="s">
        <v>77</v>
      </c>
      <c r="B55" s="6" t="s">
        <v>18</v>
      </c>
      <c r="C55" s="5" t="s">
        <v>100</v>
      </c>
      <c r="D55" s="5">
        <v>114</v>
      </c>
      <c r="E55" s="7" t="s">
        <v>330</v>
      </c>
      <c r="F55" s="6" t="s">
        <v>63</v>
      </c>
      <c r="G55" s="8" t="s">
        <v>381</v>
      </c>
      <c r="H55" s="9">
        <v>14.93</v>
      </c>
      <c r="I55" s="9">
        <f>IF(OR(G55="",G55="KR"),"",IFERROR(H55*VLOOKUP(G55,'LV-Codes'!J:K,2,FALSE)*52.18,""))</f>
        <v>1558.0947999999999</v>
      </c>
      <c r="J55" s="27">
        <f>IFERROR(I55/VLOOKUP(G55,'LV-Codes'!$A$5:$I$31,9,FALSE()),"")</f>
        <v>8.6560822222222207</v>
      </c>
      <c r="K55" s="90"/>
      <c r="L55" s="10">
        <f t="shared" si="1"/>
        <v>0</v>
      </c>
    </row>
    <row r="56" spans="1:12" ht="15" customHeight="1" x14ac:dyDescent="0.25">
      <c r="A56" s="11" t="s">
        <v>78</v>
      </c>
      <c r="B56" s="12" t="s">
        <v>18</v>
      </c>
      <c r="C56" s="11" t="s">
        <v>100</v>
      </c>
      <c r="D56" s="11">
        <v>115</v>
      </c>
      <c r="E56" s="13" t="s">
        <v>330</v>
      </c>
      <c r="F56" s="12" t="s">
        <v>21</v>
      </c>
      <c r="G56" s="14" t="s">
        <v>466</v>
      </c>
      <c r="H56" s="15">
        <v>14.93</v>
      </c>
      <c r="I56" s="84">
        <f>IF(OR(G56="",G56="KR"),"",IFERROR(H56*VLOOKUP(G56,'LV-Codes'!J:K,2,FALSE)*52.18,""))</f>
        <v>1558.0947999999999</v>
      </c>
      <c r="J56" s="27">
        <f>IFERROR(I56/VLOOKUP(G56,'LV-Codes'!$A$5:$I$31,9,FALSE()),"")</f>
        <v>8.6560822222222207</v>
      </c>
      <c r="K56" s="90"/>
      <c r="L56" s="10">
        <f t="shared" si="1"/>
        <v>0</v>
      </c>
    </row>
    <row r="57" spans="1:12" ht="15" customHeight="1" x14ac:dyDescent="0.25">
      <c r="A57" s="5" t="s">
        <v>79</v>
      </c>
      <c r="B57" s="6" t="s">
        <v>18</v>
      </c>
      <c r="C57" s="5" t="s">
        <v>100</v>
      </c>
      <c r="D57" s="5">
        <v>118</v>
      </c>
      <c r="E57" s="7" t="s">
        <v>330</v>
      </c>
      <c r="F57" s="6" t="s">
        <v>21</v>
      </c>
      <c r="G57" s="8" t="s">
        <v>466</v>
      </c>
      <c r="H57" s="9">
        <v>15.42</v>
      </c>
      <c r="I57" s="9">
        <f>IF(OR(G57="",G57="KR"),"",IFERROR(H57*VLOOKUP(G57,'LV-Codes'!J:K,2,FALSE)*52.18,""))</f>
        <v>1609.2311999999999</v>
      </c>
      <c r="J57" s="27">
        <f>IFERROR(I57/VLOOKUP(G57,'LV-Codes'!$A$5:$I$31,9,FALSE()),"")</f>
        <v>8.9401733333333322</v>
      </c>
      <c r="K57" s="90"/>
      <c r="L57" s="10">
        <f t="shared" si="1"/>
        <v>0</v>
      </c>
    </row>
    <row r="58" spans="1:12" ht="15" customHeight="1" x14ac:dyDescent="0.25">
      <c r="A58" s="11" t="s">
        <v>80</v>
      </c>
      <c r="B58" s="12" t="s">
        <v>18</v>
      </c>
      <c r="C58" s="11" t="s">
        <v>100</v>
      </c>
      <c r="D58" s="11">
        <v>119</v>
      </c>
      <c r="E58" s="13" t="s">
        <v>330</v>
      </c>
      <c r="F58" s="12" t="s">
        <v>21</v>
      </c>
      <c r="G58" s="14" t="s">
        <v>466</v>
      </c>
      <c r="H58" s="15">
        <v>16.39</v>
      </c>
      <c r="I58" s="84">
        <f>IF(OR(G58="",G58="KR"),"",IFERROR(H58*VLOOKUP(G58,'LV-Codes'!J:K,2,FALSE)*52.18,""))</f>
        <v>1710.4604000000002</v>
      </c>
      <c r="J58" s="27">
        <f>IFERROR(I58/VLOOKUP(G58,'LV-Codes'!$A$5:$I$31,9,FALSE()),"")</f>
        <v>9.5025577777777794</v>
      </c>
      <c r="K58" s="90"/>
      <c r="L58" s="10">
        <f t="shared" si="1"/>
        <v>0</v>
      </c>
    </row>
    <row r="59" spans="1:12" ht="15" customHeight="1" x14ac:dyDescent="0.25">
      <c r="A59" s="5" t="s">
        <v>81</v>
      </c>
      <c r="B59" s="6" t="s">
        <v>18</v>
      </c>
      <c r="C59" s="5" t="s">
        <v>100</v>
      </c>
      <c r="D59" s="5">
        <v>121</v>
      </c>
      <c r="E59" s="7" t="s">
        <v>330</v>
      </c>
      <c r="F59" s="6" t="s">
        <v>21</v>
      </c>
      <c r="G59" s="8" t="s">
        <v>466</v>
      </c>
      <c r="H59" s="9">
        <v>22.29</v>
      </c>
      <c r="I59" s="9">
        <f>IF(OR(G59="",G59="KR"),"",IFERROR(H59*VLOOKUP(G59,'LV-Codes'!J:K,2,FALSE)*52.18,""))</f>
        <v>2326.1844000000001</v>
      </c>
      <c r="J59" s="27">
        <f>IFERROR(I59/VLOOKUP(G59,'LV-Codes'!$A$5:$I$31,9,FALSE()),"")</f>
        <v>12.923246666666667</v>
      </c>
      <c r="K59" s="90"/>
      <c r="L59" s="10">
        <f t="shared" si="1"/>
        <v>0</v>
      </c>
    </row>
    <row r="60" spans="1:12" ht="15" customHeight="1" x14ac:dyDescent="0.25">
      <c r="A60" s="11" t="s">
        <v>82</v>
      </c>
      <c r="B60" s="12" t="s">
        <v>18</v>
      </c>
      <c r="C60" s="11" t="s">
        <v>100</v>
      </c>
      <c r="D60" s="11">
        <v>122</v>
      </c>
      <c r="E60" s="13" t="s">
        <v>330</v>
      </c>
      <c r="F60" s="12" t="s">
        <v>21</v>
      </c>
      <c r="G60" s="14" t="s">
        <v>466</v>
      </c>
      <c r="H60" s="15">
        <v>213</v>
      </c>
      <c r="I60" s="84">
        <f>IF(OR(G60="",G60="KR"),"",IFERROR(H60*VLOOKUP(G60,'LV-Codes'!J:K,2,FALSE)*52.18,""))</f>
        <v>22228.68</v>
      </c>
      <c r="J60" s="27">
        <f>IFERROR(I60/VLOOKUP(G60,'LV-Codes'!$A$5:$I$31,9,FALSE()),"")</f>
        <v>123.49266666666666</v>
      </c>
      <c r="K60" s="90"/>
      <c r="L60" s="10">
        <f t="shared" si="1"/>
        <v>0</v>
      </c>
    </row>
    <row r="61" spans="1:12" ht="15" customHeight="1" x14ac:dyDescent="0.25">
      <c r="A61" s="5" t="s">
        <v>83</v>
      </c>
      <c r="B61" s="6" t="s">
        <v>18</v>
      </c>
      <c r="C61" s="5" t="s">
        <v>100</v>
      </c>
      <c r="D61" s="5">
        <v>125</v>
      </c>
      <c r="E61" s="7" t="s">
        <v>332</v>
      </c>
      <c r="F61" s="6" t="s">
        <v>29</v>
      </c>
      <c r="G61" s="8" t="s">
        <v>234</v>
      </c>
      <c r="H61" s="9">
        <v>15.01</v>
      </c>
      <c r="I61" s="9">
        <f>IF(OR(G61="",G61="KR"),"",IFERROR(H61*VLOOKUP(G61,'LV-Codes'!J:K,2,FALSE)*52.18,""))</f>
        <v>3916.1089999999999</v>
      </c>
      <c r="J61" s="27">
        <f>IFERROR(I61/VLOOKUP(G61,'LV-Codes'!$A$5:$I$31,9,FALSE()),"")</f>
        <v>39.161090000000002</v>
      </c>
      <c r="K61" s="90"/>
      <c r="L61" s="10">
        <f t="shared" si="1"/>
        <v>0</v>
      </c>
    </row>
    <row r="62" spans="1:12" ht="15" customHeight="1" x14ac:dyDescent="0.25">
      <c r="A62" s="23" t="s">
        <v>84</v>
      </c>
      <c r="B62" s="25" t="s">
        <v>18</v>
      </c>
      <c r="C62" s="23" t="s">
        <v>100</v>
      </c>
      <c r="D62" s="23">
        <v>126</v>
      </c>
      <c r="E62" s="26" t="s">
        <v>27</v>
      </c>
      <c r="F62" s="25" t="s">
        <v>21</v>
      </c>
      <c r="G62" s="24" t="s">
        <v>222</v>
      </c>
      <c r="H62" s="22">
        <v>4.95</v>
      </c>
      <c r="I62" s="22" t="str">
        <f>IF(OR(G62="",G62="KR"),"",IFERROR(H62*VLOOKUP(G62,'LV-Codes'!J:K,2,FALSE)*52.18,""))</f>
        <v/>
      </c>
      <c r="J62" s="27" t="str">
        <f>IFERROR(I62/VLOOKUP(G62,'LV-Codes'!$A$5:$I$31,9,FALSE()),"")</f>
        <v/>
      </c>
      <c r="K62" s="89"/>
      <c r="L62" s="87" t="str">
        <f t="shared" si="1"/>
        <v/>
      </c>
    </row>
    <row r="63" spans="1:12" ht="15" customHeight="1" x14ac:dyDescent="0.25">
      <c r="A63" s="23" t="s">
        <v>85</v>
      </c>
      <c r="B63" s="25" t="s">
        <v>18</v>
      </c>
      <c r="C63" s="23" t="s">
        <v>100</v>
      </c>
      <c r="D63" s="23">
        <v>127</v>
      </c>
      <c r="E63" s="26" t="s">
        <v>34</v>
      </c>
      <c r="F63" s="25" t="s">
        <v>21</v>
      </c>
      <c r="G63" s="24" t="s">
        <v>222</v>
      </c>
      <c r="H63" s="22">
        <v>2.85</v>
      </c>
      <c r="I63" s="22" t="str">
        <f>IF(OR(G63="",G63="KR"),"",IFERROR(H63*VLOOKUP(G63,'LV-Codes'!J:K,2,FALSE)*52.18,""))</f>
        <v/>
      </c>
      <c r="J63" s="27" t="str">
        <f>IFERROR(I63/VLOOKUP(G63,'LV-Codes'!$A$5:$I$31,9,FALSE()),"")</f>
        <v/>
      </c>
      <c r="K63" s="89"/>
      <c r="L63" s="87" t="str">
        <f t="shared" si="1"/>
        <v/>
      </c>
    </row>
    <row r="64" spans="1:12" ht="15" customHeight="1" x14ac:dyDescent="0.25">
      <c r="A64" s="11" t="s">
        <v>87</v>
      </c>
      <c r="B64" s="12" t="s">
        <v>18</v>
      </c>
      <c r="C64" s="11" t="s">
        <v>100</v>
      </c>
      <c r="D64" s="11">
        <v>128</v>
      </c>
      <c r="E64" s="13" t="s">
        <v>333</v>
      </c>
      <c r="F64" s="12" t="s">
        <v>29</v>
      </c>
      <c r="G64" s="14" t="s">
        <v>234</v>
      </c>
      <c r="H64" s="15">
        <v>17.03</v>
      </c>
      <c r="I64" s="84">
        <f>IF(OR(G64="",G64="KR"),"",IFERROR(H64*VLOOKUP(G64,'LV-Codes'!J:K,2,FALSE)*52.18,""))</f>
        <v>4443.1270000000004</v>
      </c>
      <c r="J64" s="27">
        <f>IFERROR(I64/VLOOKUP(G64,'LV-Codes'!$A$5:$I$31,9,FALSE()),"")</f>
        <v>44.431270000000005</v>
      </c>
      <c r="K64" s="90"/>
      <c r="L64" s="10">
        <f t="shared" si="1"/>
        <v>0</v>
      </c>
    </row>
    <row r="65" spans="1:12" ht="15" customHeight="1" x14ac:dyDescent="0.25">
      <c r="A65" s="5" t="s">
        <v>88</v>
      </c>
      <c r="B65" s="6" t="s">
        <v>18</v>
      </c>
      <c r="C65" s="5" t="s">
        <v>100</v>
      </c>
      <c r="D65" s="5">
        <v>129</v>
      </c>
      <c r="E65" s="7" t="s">
        <v>330</v>
      </c>
      <c r="F65" s="6" t="s">
        <v>21</v>
      </c>
      <c r="G65" s="8" t="s">
        <v>466</v>
      </c>
      <c r="H65" s="9">
        <v>34.880000000000003</v>
      </c>
      <c r="I65" s="9">
        <f>IF(OR(G65="",G65="KR"),"",IFERROR(H65*VLOOKUP(G65,'LV-Codes'!J:K,2,FALSE)*52.18,""))</f>
        <v>3640.0768000000003</v>
      </c>
      <c r="J65" s="27">
        <f>IFERROR(I65/VLOOKUP(G65,'LV-Codes'!$A$5:$I$31,9,FALSE()),"")</f>
        <v>20.222648888888891</v>
      </c>
      <c r="K65" s="90"/>
      <c r="L65" s="10">
        <f t="shared" si="1"/>
        <v>0</v>
      </c>
    </row>
    <row r="66" spans="1:12" ht="15" customHeight="1" x14ac:dyDescent="0.25">
      <c r="A66" s="11" t="s">
        <v>89</v>
      </c>
      <c r="B66" s="12" t="s">
        <v>18</v>
      </c>
      <c r="C66" s="11" t="s">
        <v>100</v>
      </c>
      <c r="D66" s="11" t="s">
        <v>334</v>
      </c>
      <c r="E66" s="13" t="s">
        <v>330</v>
      </c>
      <c r="F66" s="12" t="s">
        <v>21</v>
      </c>
      <c r="G66" s="14" t="s">
        <v>466</v>
      </c>
      <c r="H66" s="15">
        <v>18.440000000000001</v>
      </c>
      <c r="I66" s="84">
        <f>IF(OR(G66="",G66="KR"),"",IFERROR(H66*VLOOKUP(G66,'LV-Codes'!J:K,2,FALSE)*52.18,""))</f>
        <v>1924.3984</v>
      </c>
      <c r="J66" s="27">
        <f>IFERROR(I66/VLOOKUP(G66,'LV-Codes'!$A$5:$I$31,9,FALSE()),"")</f>
        <v>10.691102222222222</v>
      </c>
      <c r="K66" s="90"/>
      <c r="L66" s="10">
        <f t="shared" si="1"/>
        <v>0</v>
      </c>
    </row>
    <row r="67" spans="1:12" ht="15" customHeight="1" x14ac:dyDescent="0.25">
      <c r="A67" s="5" t="s">
        <v>90</v>
      </c>
      <c r="B67" s="6" t="s">
        <v>18</v>
      </c>
      <c r="C67" s="5" t="s">
        <v>100</v>
      </c>
      <c r="D67" s="5" t="s">
        <v>335</v>
      </c>
      <c r="E67" s="7" t="s">
        <v>86</v>
      </c>
      <c r="F67" s="6" t="s">
        <v>21</v>
      </c>
      <c r="G67" s="8" t="s">
        <v>451</v>
      </c>
      <c r="H67" s="9">
        <v>2</v>
      </c>
      <c r="I67" s="9">
        <f>IF(OR(G67="",G67="KR"),"",IFERROR(H67*VLOOKUP(G67,'LV-Codes'!J:K,2,FALSE)*52.18,""))</f>
        <v>521.79999999999995</v>
      </c>
      <c r="J67" s="27">
        <f>IFERROR(I67/VLOOKUP(G67,'LV-Codes'!$A$5:$I$31,9,FALSE()),"")</f>
        <v>6.5224999999999991</v>
      </c>
      <c r="K67" s="90"/>
      <c r="L67" s="10">
        <f t="shared" si="1"/>
        <v>0</v>
      </c>
    </row>
    <row r="68" spans="1:12" ht="15" customHeight="1" x14ac:dyDescent="0.25">
      <c r="A68" s="11" t="s">
        <v>91</v>
      </c>
      <c r="B68" s="12" t="s">
        <v>18</v>
      </c>
      <c r="C68" s="11" t="s">
        <v>100</v>
      </c>
      <c r="D68" s="11">
        <v>139</v>
      </c>
      <c r="E68" s="13" t="s">
        <v>330</v>
      </c>
      <c r="F68" s="12" t="s">
        <v>63</v>
      </c>
      <c r="G68" s="14" t="s">
        <v>381</v>
      </c>
      <c r="H68" s="15">
        <v>40.4</v>
      </c>
      <c r="I68" s="84">
        <f>IF(OR(G68="",G68="KR"),"",IFERROR(H68*VLOOKUP(G68,'LV-Codes'!J:K,2,FALSE)*52.18,""))</f>
        <v>4216.1440000000002</v>
      </c>
      <c r="J68" s="27">
        <f>IFERROR(I68/VLOOKUP(G68,'LV-Codes'!$A$5:$I$31,9,FALSE()),"")</f>
        <v>23.423022222222222</v>
      </c>
      <c r="K68" s="90"/>
      <c r="L68" s="10">
        <f t="shared" si="1"/>
        <v>0</v>
      </c>
    </row>
    <row r="69" spans="1:12" ht="15" customHeight="1" x14ac:dyDescent="0.25">
      <c r="A69" s="5" t="s">
        <v>92</v>
      </c>
      <c r="B69" s="6" t="s">
        <v>18</v>
      </c>
      <c r="C69" s="5" t="s">
        <v>100</v>
      </c>
      <c r="D69" s="5">
        <v>140</v>
      </c>
      <c r="E69" s="7" t="s">
        <v>330</v>
      </c>
      <c r="F69" s="6" t="s">
        <v>21</v>
      </c>
      <c r="G69" s="8" t="s">
        <v>466</v>
      </c>
      <c r="H69" s="9">
        <v>14.81</v>
      </c>
      <c r="I69" s="9">
        <f>IF(OR(G69="",G69="KR"),"",IFERROR(H69*VLOOKUP(G69,'LV-Codes'!J:K,2,FALSE)*52.18,""))</f>
        <v>1545.5716</v>
      </c>
      <c r="J69" s="27">
        <f>IFERROR(I69/VLOOKUP(G69,'LV-Codes'!$A$5:$I$31,9,FALSE()),"")</f>
        <v>8.5865088888888881</v>
      </c>
      <c r="K69" s="90"/>
      <c r="L69" s="10">
        <f t="shared" si="1"/>
        <v>0</v>
      </c>
    </row>
    <row r="70" spans="1:12" ht="15" customHeight="1" x14ac:dyDescent="0.25">
      <c r="A70" s="11" t="s">
        <v>93</v>
      </c>
      <c r="B70" s="12" t="s">
        <v>18</v>
      </c>
      <c r="C70" s="11" t="s">
        <v>100</v>
      </c>
      <c r="D70" s="11" t="s">
        <v>336</v>
      </c>
      <c r="E70" s="13" t="s">
        <v>330</v>
      </c>
      <c r="F70" s="12" t="s">
        <v>21</v>
      </c>
      <c r="G70" s="14" t="s">
        <v>466</v>
      </c>
      <c r="H70" s="15">
        <v>18.440000000000001</v>
      </c>
      <c r="I70" s="84">
        <f>IF(OR(G70="",G70="KR"),"",IFERROR(H70*VLOOKUP(G70,'LV-Codes'!J:K,2,FALSE)*52.18,""))</f>
        <v>1924.3984</v>
      </c>
      <c r="J70" s="27">
        <f>IFERROR(I70/VLOOKUP(G70,'LV-Codes'!$A$5:$I$31,9,FALSE()),"")</f>
        <v>10.691102222222222</v>
      </c>
      <c r="K70" s="90"/>
      <c r="L70" s="10">
        <f t="shared" si="1"/>
        <v>0</v>
      </c>
    </row>
    <row r="71" spans="1:12" ht="15" customHeight="1" x14ac:dyDescent="0.25">
      <c r="A71" s="23" t="s">
        <v>94</v>
      </c>
      <c r="B71" s="25" t="s">
        <v>18</v>
      </c>
      <c r="C71" s="23" t="s">
        <v>100</v>
      </c>
      <c r="D71" s="23" t="s">
        <v>337</v>
      </c>
      <c r="E71" s="26" t="s">
        <v>23</v>
      </c>
      <c r="F71" s="25" t="s">
        <v>21</v>
      </c>
      <c r="G71" s="24" t="s">
        <v>222</v>
      </c>
      <c r="H71" s="22">
        <v>2</v>
      </c>
      <c r="I71" s="22" t="str">
        <f>IF(OR(G71="",G71="KR"),"",IFERROR(H71*VLOOKUP(G71,'LV-Codes'!J:K,2,FALSE)*52.18,""))</f>
        <v/>
      </c>
      <c r="J71" s="27" t="str">
        <f>IFERROR(I71/VLOOKUP(G71,'LV-Codes'!$A$5:$I$31,9,FALSE()),"")</f>
        <v/>
      </c>
      <c r="K71" s="89"/>
      <c r="L71" s="87" t="str">
        <f t="shared" si="1"/>
        <v/>
      </c>
    </row>
    <row r="72" spans="1:12" ht="15" customHeight="1" x14ac:dyDescent="0.25">
      <c r="A72" s="11" t="s">
        <v>95</v>
      </c>
      <c r="B72" s="12" t="s">
        <v>18</v>
      </c>
      <c r="C72" s="11" t="s">
        <v>100</v>
      </c>
      <c r="D72" s="11">
        <v>145</v>
      </c>
      <c r="E72" s="13" t="s">
        <v>330</v>
      </c>
      <c r="F72" s="12" t="s">
        <v>63</v>
      </c>
      <c r="G72" s="14" t="s">
        <v>381</v>
      </c>
      <c r="H72" s="15">
        <v>40.86</v>
      </c>
      <c r="I72" s="84">
        <f>IF(OR(G72="",G72="KR"),"",IFERROR(H72*VLOOKUP(G72,'LV-Codes'!J:K,2,FALSE)*52.18,""))</f>
        <v>4264.1495999999997</v>
      </c>
      <c r="J72" s="27">
        <f>IFERROR(I72/VLOOKUP(G72,'LV-Codes'!$A$5:$I$31,9,FALSE()),"")</f>
        <v>23.689719999999998</v>
      </c>
      <c r="K72" s="90"/>
      <c r="L72" s="10">
        <f t="shared" si="1"/>
        <v>0</v>
      </c>
    </row>
    <row r="73" spans="1:12" ht="15" customHeight="1" x14ac:dyDescent="0.25">
      <c r="A73" s="5" t="s">
        <v>96</v>
      </c>
      <c r="B73" s="6" t="s">
        <v>18</v>
      </c>
      <c r="C73" s="5" t="s">
        <v>268</v>
      </c>
      <c r="D73" s="5"/>
      <c r="E73" s="7" t="s">
        <v>217</v>
      </c>
      <c r="F73" s="6" t="s">
        <v>325</v>
      </c>
      <c r="G73" s="8" t="s">
        <v>405</v>
      </c>
      <c r="H73" s="9">
        <v>103.88</v>
      </c>
      <c r="I73" s="9">
        <f>IF(OR(G73="",G73="KR"),"",IFERROR(H73*VLOOKUP(G73,'LV-Codes'!J:K,2,FALSE)*52.18,""))</f>
        <v>10840.916799999999</v>
      </c>
      <c r="J73" s="27">
        <f>IFERROR(I73/VLOOKUP(G73,'LV-Codes'!$A$5:$I$31,9,FALSE()),"")</f>
        <v>43.363667199999995</v>
      </c>
      <c r="K73" s="90"/>
      <c r="L73" s="10">
        <f t="shared" si="1"/>
        <v>0</v>
      </c>
    </row>
    <row r="74" spans="1:12" ht="15" customHeight="1" x14ac:dyDescent="0.25">
      <c r="A74" s="11" t="s">
        <v>97</v>
      </c>
      <c r="B74" s="12" t="s">
        <v>18</v>
      </c>
      <c r="C74" s="11" t="s">
        <v>268</v>
      </c>
      <c r="D74" s="11"/>
      <c r="E74" s="13" t="s">
        <v>323</v>
      </c>
      <c r="F74" s="12" t="s">
        <v>324</v>
      </c>
      <c r="G74" s="14" t="s">
        <v>424</v>
      </c>
      <c r="H74" s="15">
        <v>27</v>
      </c>
      <c r="I74" s="84">
        <f>IF(OR(G74="",G74="KR"),"",IFERROR(H74*VLOOKUP(G74,'LV-Codes'!J:K,2,FALSE)*52.18,""))</f>
        <v>4226.58</v>
      </c>
      <c r="J74" s="27">
        <f>IFERROR(I74/VLOOKUP(G74,'LV-Codes'!$A$5:$I$31,9,FALSE()),"")</f>
        <v>38.423454545454547</v>
      </c>
      <c r="K74" s="90"/>
      <c r="L74" s="10">
        <f t="shared" si="1"/>
        <v>0</v>
      </c>
    </row>
    <row r="75" spans="1:12" ht="15" customHeight="1" x14ac:dyDescent="0.25">
      <c r="A75" s="5" t="s">
        <v>98</v>
      </c>
      <c r="B75" s="6" t="s">
        <v>18</v>
      </c>
      <c r="C75" s="5" t="s">
        <v>268</v>
      </c>
      <c r="D75" s="5"/>
      <c r="E75" s="7" t="s">
        <v>338</v>
      </c>
      <c r="F75" s="6" t="s">
        <v>329</v>
      </c>
      <c r="G75" s="8" t="s">
        <v>418</v>
      </c>
      <c r="H75" s="9">
        <v>27</v>
      </c>
      <c r="I75" s="9">
        <f>IF(OR(G75="",G75="KR"),"",IFERROR(H75*VLOOKUP(G75,'LV-Codes'!J:K,2,FALSE)*52.18,""))</f>
        <v>2817.72</v>
      </c>
      <c r="J75" s="27">
        <f>IFERROR(I75/VLOOKUP(G75,'LV-Codes'!$A$5:$I$31,9,FALSE()),"")</f>
        <v>25.615636363636362</v>
      </c>
      <c r="K75" s="90"/>
      <c r="L75" s="10">
        <f t="shared" si="1"/>
        <v>0</v>
      </c>
    </row>
    <row r="76" spans="1:12" ht="15" customHeight="1" x14ac:dyDescent="0.25">
      <c r="A76" s="11" t="s">
        <v>99</v>
      </c>
      <c r="B76" s="12" t="s">
        <v>18</v>
      </c>
      <c r="C76" s="11" t="s">
        <v>268</v>
      </c>
      <c r="D76" s="11">
        <v>201</v>
      </c>
      <c r="E76" s="13" t="s">
        <v>330</v>
      </c>
      <c r="F76" s="12" t="s">
        <v>21</v>
      </c>
      <c r="G76" s="14" t="s">
        <v>466</v>
      </c>
      <c r="H76" s="15">
        <v>213</v>
      </c>
      <c r="I76" s="84">
        <f>IF(OR(G76="",G76="KR"),"",IFERROR(H76*VLOOKUP(G76,'LV-Codes'!J:K,2,FALSE)*52.18,""))</f>
        <v>22228.68</v>
      </c>
      <c r="J76" s="27">
        <f>IFERROR(I76/VLOOKUP(G76,'LV-Codes'!$A$5:$I$31,9,FALSE()),"")</f>
        <v>123.49266666666666</v>
      </c>
      <c r="K76" s="90"/>
      <c r="L76" s="10">
        <f t="shared" si="1"/>
        <v>0</v>
      </c>
    </row>
    <row r="77" spans="1:12" ht="15" customHeight="1" x14ac:dyDescent="0.25">
      <c r="A77" s="5" t="s">
        <v>101</v>
      </c>
      <c r="B77" s="6" t="s">
        <v>18</v>
      </c>
      <c r="C77" s="5" t="s">
        <v>268</v>
      </c>
      <c r="D77" s="5">
        <v>202</v>
      </c>
      <c r="E77" s="7" t="s">
        <v>330</v>
      </c>
      <c r="F77" s="6" t="s">
        <v>21</v>
      </c>
      <c r="G77" s="8" t="s">
        <v>466</v>
      </c>
      <c r="H77" s="9">
        <v>22.29</v>
      </c>
      <c r="I77" s="9">
        <f>IF(OR(G77="",G77="KR"),"",IFERROR(H77*VLOOKUP(G77,'LV-Codes'!J:K,2,FALSE)*52.18,""))</f>
        <v>2326.1844000000001</v>
      </c>
      <c r="J77" s="27">
        <f>IFERROR(I77/VLOOKUP(G77,'LV-Codes'!$A$5:$I$31,9,FALSE()),"")</f>
        <v>12.923246666666667</v>
      </c>
      <c r="K77" s="90"/>
      <c r="L77" s="10">
        <f t="shared" si="1"/>
        <v>0</v>
      </c>
    </row>
    <row r="78" spans="1:12" ht="15" customHeight="1" x14ac:dyDescent="0.25">
      <c r="A78" s="11" t="s">
        <v>102</v>
      </c>
      <c r="B78" s="12" t="s">
        <v>18</v>
      </c>
      <c r="C78" s="11" t="s">
        <v>268</v>
      </c>
      <c r="D78" s="11">
        <v>204</v>
      </c>
      <c r="E78" s="13" t="s">
        <v>330</v>
      </c>
      <c r="F78" s="12" t="s">
        <v>21</v>
      </c>
      <c r="G78" s="14" t="s">
        <v>466</v>
      </c>
      <c r="H78" s="15">
        <v>16.39</v>
      </c>
      <c r="I78" s="84">
        <f>IF(OR(G78="",G78="KR"),"",IFERROR(H78*VLOOKUP(G78,'LV-Codes'!J:K,2,FALSE)*52.18,""))</f>
        <v>1710.4604000000002</v>
      </c>
      <c r="J78" s="27">
        <f>IFERROR(I78/VLOOKUP(G78,'LV-Codes'!$A$5:$I$31,9,FALSE()),"")</f>
        <v>9.5025577777777794</v>
      </c>
      <c r="K78" s="90"/>
      <c r="L78" s="10">
        <f t="shared" ref="L78:L132" si="2">IF(G78="KR","",IFERROR(I78*K78,""))</f>
        <v>0</v>
      </c>
    </row>
    <row r="79" spans="1:12" ht="15" customHeight="1" x14ac:dyDescent="0.25">
      <c r="A79" s="5" t="s">
        <v>103</v>
      </c>
      <c r="B79" s="6" t="s">
        <v>18</v>
      </c>
      <c r="C79" s="5" t="s">
        <v>268</v>
      </c>
      <c r="D79" s="5">
        <v>205</v>
      </c>
      <c r="E79" s="7" t="s">
        <v>330</v>
      </c>
      <c r="F79" s="6" t="s">
        <v>21</v>
      </c>
      <c r="G79" s="8" t="s">
        <v>466</v>
      </c>
      <c r="H79" s="9">
        <v>14.93</v>
      </c>
      <c r="I79" s="9">
        <f>IF(OR(G79="",G79="KR"),"",IFERROR(H79*VLOOKUP(G79,'LV-Codes'!J:K,2,FALSE)*52.18,""))</f>
        <v>1558.0947999999999</v>
      </c>
      <c r="J79" s="27">
        <f>IFERROR(I79/VLOOKUP(G79,'LV-Codes'!$A$5:$I$31,9,FALSE()),"")</f>
        <v>8.6560822222222207</v>
      </c>
      <c r="K79" s="90"/>
      <c r="L79" s="10">
        <f t="shared" si="2"/>
        <v>0</v>
      </c>
    </row>
    <row r="80" spans="1:12" ht="15" customHeight="1" x14ac:dyDescent="0.25">
      <c r="A80" s="11" t="s">
        <v>104</v>
      </c>
      <c r="B80" s="12" t="s">
        <v>18</v>
      </c>
      <c r="C80" s="11" t="s">
        <v>268</v>
      </c>
      <c r="D80" s="11">
        <v>206</v>
      </c>
      <c r="E80" s="13" t="s">
        <v>330</v>
      </c>
      <c r="F80" s="12" t="s">
        <v>21</v>
      </c>
      <c r="G80" s="14" t="s">
        <v>466</v>
      </c>
      <c r="H80" s="15">
        <v>14.93</v>
      </c>
      <c r="I80" s="84">
        <f>IF(OR(G80="",G80="KR"),"",IFERROR(H80*VLOOKUP(G80,'LV-Codes'!J:K,2,FALSE)*52.18,""))</f>
        <v>1558.0947999999999</v>
      </c>
      <c r="J80" s="27">
        <f>IFERROR(I80/VLOOKUP(G80,'LV-Codes'!$A$5:$I$31,9,FALSE()),"")</f>
        <v>8.6560822222222207</v>
      </c>
      <c r="K80" s="90"/>
      <c r="L80" s="10">
        <f t="shared" si="2"/>
        <v>0</v>
      </c>
    </row>
    <row r="81" spans="1:12" ht="15" customHeight="1" x14ac:dyDescent="0.25">
      <c r="A81" s="5" t="s">
        <v>105</v>
      </c>
      <c r="B81" s="6" t="s">
        <v>18</v>
      </c>
      <c r="C81" s="5" t="s">
        <v>268</v>
      </c>
      <c r="D81" s="5">
        <v>207</v>
      </c>
      <c r="E81" s="7" t="s">
        <v>330</v>
      </c>
      <c r="F81" s="6" t="s">
        <v>21</v>
      </c>
      <c r="G81" s="8" t="s">
        <v>466</v>
      </c>
      <c r="H81" s="9">
        <v>14.93</v>
      </c>
      <c r="I81" s="9">
        <f>IF(OR(G81="",G81="KR"),"",IFERROR(H81*VLOOKUP(G81,'LV-Codes'!J:K,2,FALSE)*52.18,""))</f>
        <v>1558.0947999999999</v>
      </c>
      <c r="J81" s="27">
        <f>IFERROR(I81/VLOOKUP(G81,'LV-Codes'!$A$5:$I$31,9,FALSE()),"")</f>
        <v>8.6560822222222207</v>
      </c>
      <c r="K81" s="90"/>
      <c r="L81" s="10">
        <f t="shared" si="2"/>
        <v>0</v>
      </c>
    </row>
    <row r="82" spans="1:12" ht="15" customHeight="1" x14ac:dyDescent="0.25">
      <c r="A82" s="11" t="s">
        <v>106</v>
      </c>
      <c r="B82" s="12" t="s">
        <v>18</v>
      </c>
      <c r="C82" s="11" t="s">
        <v>268</v>
      </c>
      <c r="D82" s="11">
        <v>208</v>
      </c>
      <c r="E82" s="13" t="s">
        <v>330</v>
      </c>
      <c r="F82" s="12" t="s">
        <v>63</v>
      </c>
      <c r="G82" s="14" t="s">
        <v>381</v>
      </c>
      <c r="H82" s="15">
        <v>14.93</v>
      </c>
      <c r="I82" s="84">
        <f>IF(OR(G82="",G82="KR"),"",IFERROR(H82*VLOOKUP(G82,'LV-Codes'!J:K,2,FALSE)*52.18,""))</f>
        <v>1558.0947999999999</v>
      </c>
      <c r="J82" s="27">
        <f>IFERROR(I82/VLOOKUP(G82,'LV-Codes'!$A$5:$I$31,9,FALSE()),"")</f>
        <v>8.6560822222222207</v>
      </c>
      <c r="K82" s="90"/>
      <c r="L82" s="10">
        <f t="shared" si="2"/>
        <v>0</v>
      </c>
    </row>
    <row r="83" spans="1:12" ht="15" customHeight="1" x14ac:dyDescent="0.25">
      <c r="A83" s="5" t="s">
        <v>107</v>
      </c>
      <c r="B83" s="6" t="s">
        <v>18</v>
      </c>
      <c r="C83" s="5" t="s">
        <v>268</v>
      </c>
      <c r="D83" s="5">
        <v>209</v>
      </c>
      <c r="E83" s="7" t="s">
        <v>330</v>
      </c>
      <c r="F83" s="6" t="s">
        <v>21</v>
      </c>
      <c r="G83" s="8" t="s">
        <v>466</v>
      </c>
      <c r="H83" s="9">
        <v>14.93</v>
      </c>
      <c r="I83" s="9">
        <f>IF(OR(G83="",G83="KR"),"",IFERROR(H83*VLOOKUP(G83,'LV-Codes'!J:K,2,FALSE)*52.18,""))</f>
        <v>1558.0947999999999</v>
      </c>
      <c r="J83" s="27">
        <f>IFERROR(I83/VLOOKUP(G83,'LV-Codes'!$A$5:$I$31,9,FALSE()),"")</f>
        <v>8.6560822222222207</v>
      </c>
      <c r="K83" s="90"/>
      <c r="L83" s="10">
        <f t="shared" si="2"/>
        <v>0</v>
      </c>
    </row>
    <row r="84" spans="1:12" ht="15" customHeight="1" x14ac:dyDescent="0.25">
      <c r="A84" s="11" t="s">
        <v>108</v>
      </c>
      <c r="B84" s="12" t="s">
        <v>18</v>
      </c>
      <c r="C84" s="11" t="s">
        <v>268</v>
      </c>
      <c r="D84" s="11">
        <v>210</v>
      </c>
      <c r="E84" s="13" t="s">
        <v>339</v>
      </c>
      <c r="F84" s="12" t="s">
        <v>21</v>
      </c>
      <c r="G84" s="14" t="s">
        <v>463</v>
      </c>
      <c r="H84" s="15">
        <v>14.93</v>
      </c>
      <c r="I84" s="84">
        <f>IF(OR(G84="",G84="KR"),"",IFERROR(H84*VLOOKUP(G84,'LV-Codes'!J:K,2,FALSE)*52.18,""))</f>
        <v>62.323791999999997</v>
      </c>
      <c r="J84" s="27">
        <f>IFERROR(I84/VLOOKUP(G84,'LV-Codes'!$A$5:$I$31,9,FALSE()),"")</f>
        <v>0.44516994285714284</v>
      </c>
      <c r="K84" s="90"/>
      <c r="L84" s="10">
        <f t="shared" si="2"/>
        <v>0</v>
      </c>
    </row>
    <row r="85" spans="1:12" ht="15" customHeight="1" x14ac:dyDescent="0.25">
      <c r="A85" s="5" t="s">
        <v>109</v>
      </c>
      <c r="B85" s="6" t="s">
        <v>18</v>
      </c>
      <c r="C85" s="5" t="s">
        <v>268</v>
      </c>
      <c r="D85" s="5">
        <v>211</v>
      </c>
      <c r="E85" s="7" t="s">
        <v>339</v>
      </c>
      <c r="F85" s="6" t="s">
        <v>21</v>
      </c>
      <c r="G85" s="8" t="s">
        <v>463</v>
      </c>
      <c r="H85" s="9">
        <v>14.93</v>
      </c>
      <c r="I85" s="9">
        <f>IF(OR(G85="",G85="KR"),"",IFERROR(H85*VLOOKUP(G85,'LV-Codes'!J:K,2,FALSE)*52.18,""))</f>
        <v>62.323791999999997</v>
      </c>
      <c r="J85" s="27">
        <f>IFERROR(I85/VLOOKUP(G85,'LV-Codes'!$A$5:$I$31,9,FALSE()),"")</f>
        <v>0.44516994285714284</v>
      </c>
      <c r="K85" s="90"/>
      <c r="L85" s="10">
        <f t="shared" si="2"/>
        <v>0</v>
      </c>
    </row>
    <row r="86" spans="1:12" ht="15" customHeight="1" x14ac:dyDescent="0.25">
      <c r="A86" s="11" t="s">
        <v>110</v>
      </c>
      <c r="B86" s="12" t="s">
        <v>18</v>
      </c>
      <c r="C86" s="11" t="s">
        <v>268</v>
      </c>
      <c r="D86" s="11">
        <v>212</v>
      </c>
      <c r="E86" s="13" t="s">
        <v>339</v>
      </c>
      <c r="F86" s="12" t="s">
        <v>21</v>
      </c>
      <c r="G86" s="14" t="s">
        <v>463</v>
      </c>
      <c r="H86" s="15">
        <v>14.93</v>
      </c>
      <c r="I86" s="84">
        <f>IF(OR(G86="",G86="KR"),"",IFERROR(H86*VLOOKUP(G86,'LV-Codes'!J:K,2,FALSE)*52.18,""))</f>
        <v>62.323791999999997</v>
      </c>
      <c r="J86" s="27">
        <f>IFERROR(I86/VLOOKUP(G86,'LV-Codes'!$A$5:$I$31,9,FALSE()),"")</f>
        <v>0.44516994285714284</v>
      </c>
      <c r="K86" s="90"/>
      <c r="L86" s="10">
        <f t="shared" si="2"/>
        <v>0</v>
      </c>
    </row>
    <row r="87" spans="1:12" ht="15" customHeight="1" x14ac:dyDescent="0.25">
      <c r="A87" s="5" t="s">
        <v>111</v>
      </c>
      <c r="B87" s="6" t="s">
        <v>18</v>
      </c>
      <c r="C87" s="5" t="s">
        <v>268</v>
      </c>
      <c r="D87" s="5">
        <v>213</v>
      </c>
      <c r="E87" s="7" t="s">
        <v>340</v>
      </c>
      <c r="F87" s="6" t="s">
        <v>21</v>
      </c>
      <c r="G87" s="8" t="s">
        <v>463</v>
      </c>
      <c r="H87" s="9">
        <v>14.93</v>
      </c>
      <c r="I87" s="9">
        <f>IF(OR(G87="",G87="KR"),"",IFERROR(H87*VLOOKUP(G87,'LV-Codes'!J:K,2,FALSE)*52.18,""))</f>
        <v>62.323791999999997</v>
      </c>
      <c r="J87" s="27">
        <f>IFERROR(I87/VLOOKUP(G87,'LV-Codes'!$A$5:$I$31,9,FALSE()),"")</f>
        <v>0.44516994285714284</v>
      </c>
      <c r="K87" s="90"/>
      <c r="L87" s="10">
        <f t="shared" si="2"/>
        <v>0</v>
      </c>
    </row>
    <row r="88" spans="1:12" ht="15" customHeight="1" x14ac:dyDescent="0.25">
      <c r="A88" s="11" t="s">
        <v>112</v>
      </c>
      <c r="B88" s="12" t="s">
        <v>18</v>
      </c>
      <c r="C88" s="11" t="s">
        <v>268</v>
      </c>
      <c r="D88" s="11">
        <v>214</v>
      </c>
      <c r="E88" s="13" t="s">
        <v>341</v>
      </c>
      <c r="F88" s="12" t="s">
        <v>21</v>
      </c>
      <c r="G88" s="14" t="s">
        <v>234</v>
      </c>
      <c r="H88" s="15">
        <v>14.93</v>
      </c>
      <c r="I88" s="84">
        <f>IF(OR(G88="",G88="KR"),"",IFERROR(H88*VLOOKUP(G88,'LV-Codes'!J:K,2,FALSE)*52.18,""))</f>
        <v>3895.2370000000001</v>
      </c>
      <c r="J88" s="27">
        <f>IFERROR(I88/VLOOKUP(G88,'LV-Codes'!$A$5:$I$31,9,FALSE()),"")</f>
        <v>38.952370000000002</v>
      </c>
      <c r="K88" s="90"/>
      <c r="L88" s="10">
        <f t="shared" si="2"/>
        <v>0</v>
      </c>
    </row>
    <row r="89" spans="1:12" ht="15" customHeight="1" x14ac:dyDescent="0.25">
      <c r="A89" s="5" t="s">
        <v>113</v>
      </c>
      <c r="B89" s="6" t="s">
        <v>18</v>
      </c>
      <c r="C89" s="5" t="s">
        <v>268</v>
      </c>
      <c r="D89" s="5">
        <v>215</v>
      </c>
      <c r="E89" s="7" t="s">
        <v>342</v>
      </c>
      <c r="F89" s="6" t="s">
        <v>21</v>
      </c>
      <c r="G89" s="8" t="s">
        <v>463</v>
      </c>
      <c r="H89" s="9">
        <v>14.93</v>
      </c>
      <c r="I89" s="9">
        <f>IF(OR(G89="",G89="KR"),"",IFERROR(H89*VLOOKUP(G89,'LV-Codes'!J:K,2,FALSE)*52.18,""))</f>
        <v>62.323791999999997</v>
      </c>
      <c r="J89" s="27">
        <f>IFERROR(I89/VLOOKUP(G89,'LV-Codes'!$A$5:$I$31,9,FALSE()),"")</f>
        <v>0.44516994285714284</v>
      </c>
      <c r="K89" s="90"/>
      <c r="L89" s="10">
        <f t="shared" si="2"/>
        <v>0</v>
      </c>
    </row>
    <row r="90" spans="1:12" ht="15" customHeight="1" x14ac:dyDescent="0.25">
      <c r="A90" s="23" t="s">
        <v>114</v>
      </c>
      <c r="B90" s="25" t="s">
        <v>18</v>
      </c>
      <c r="C90" s="23" t="s">
        <v>268</v>
      </c>
      <c r="D90" s="23">
        <v>216</v>
      </c>
      <c r="E90" s="26" t="s">
        <v>274</v>
      </c>
      <c r="F90" s="25"/>
      <c r="G90" s="24" t="s">
        <v>222</v>
      </c>
      <c r="H90" s="22"/>
      <c r="I90" s="22" t="str">
        <f>IF(OR(G90="",G90="KR"),"",IFERROR(H90*VLOOKUP(G90,'LV-Codes'!J:K,2,FALSE)*52.18,""))</f>
        <v/>
      </c>
      <c r="J90" s="27" t="str">
        <f>IFERROR(I90/VLOOKUP(G90,'LV-Codes'!$A$5:$I$31,9,FALSE()),"")</f>
        <v/>
      </c>
      <c r="K90" s="89"/>
      <c r="L90" s="87" t="str">
        <f t="shared" si="2"/>
        <v/>
      </c>
    </row>
    <row r="91" spans="1:12" ht="15" customHeight="1" x14ac:dyDescent="0.25">
      <c r="A91" s="5" t="s">
        <v>115</v>
      </c>
      <c r="B91" s="6" t="s">
        <v>18</v>
      </c>
      <c r="C91" s="5" t="s">
        <v>268</v>
      </c>
      <c r="D91" s="5">
        <v>218</v>
      </c>
      <c r="E91" s="7" t="s">
        <v>330</v>
      </c>
      <c r="F91" s="6" t="s">
        <v>21</v>
      </c>
      <c r="G91" s="8" t="s">
        <v>466</v>
      </c>
      <c r="H91" s="9">
        <v>15.42</v>
      </c>
      <c r="I91" s="9">
        <f>IF(OR(G91="",G91="KR"),"",IFERROR(H91*VLOOKUP(G91,'LV-Codes'!J:K,2,FALSE)*52.18,""))</f>
        <v>1609.2311999999999</v>
      </c>
      <c r="J91" s="27">
        <f>IFERROR(I91/VLOOKUP(G91,'LV-Codes'!$A$5:$I$31,9,FALSE()),"")</f>
        <v>8.9401733333333322</v>
      </c>
      <c r="K91" s="90"/>
      <c r="L91" s="10">
        <f t="shared" si="2"/>
        <v>0</v>
      </c>
    </row>
    <row r="92" spans="1:12" ht="15" customHeight="1" x14ac:dyDescent="0.25">
      <c r="A92" s="11" t="s">
        <v>116</v>
      </c>
      <c r="B92" s="12" t="s">
        <v>18</v>
      </c>
      <c r="C92" s="11" t="s">
        <v>268</v>
      </c>
      <c r="D92" s="11">
        <v>219</v>
      </c>
      <c r="E92" s="13" t="s">
        <v>330</v>
      </c>
      <c r="F92" s="12" t="s">
        <v>21</v>
      </c>
      <c r="G92" s="14" t="s">
        <v>466</v>
      </c>
      <c r="H92" s="15">
        <v>16.39</v>
      </c>
      <c r="I92" s="84">
        <f>IF(OR(G92="",G92="KR"),"",IFERROR(H92*VLOOKUP(G92,'LV-Codes'!J:K,2,FALSE)*52.18,""))</f>
        <v>1710.4604000000002</v>
      </c>
      <c r="J92" s="27">
        <f>IFERROR(I92/VLOOKUP(G92,'LV-Codes'!$A$5:$I$31,9,FALSE()),"")</f>
        <v>9.5025577777777794</v>
      </c>
      <c r="K92" s="90"/>
      <c r="L92" s="10">
        <f t="shared" si="2"/>
        <v>0</v>
      </c>
    </row>
    <row r="93" spans="1:12" ht="15" customHeight="1" x14ac:dyDescent="0.25">
      <c r="A93" s="5" t="s">
        <v>117</v>
      </c>
      <c r="B93" s="6" t="s">
        <v>18</v>
      </c>
      <c r="C93" s="5" t="s">
        <v>268</v>
      </c>
      <c r="D93" s="5">
        <v>221</v>
      </c>
      <c r="E93" s="7" t="s">
        <v>330</v>
      </c>
      <c r="F93" s="6" t="s">
        <v>21</v>
      </c>
      <c r="G93" s="8" t="s">
        <v>466</v>
      </c>
      <c r="H93" s="9">
        <v>22.29</v>
      </c>
      <c r="I93" s="9">
        <f>IF(OR(G93="",G93="KR"),"",IFERROR(H93*VLOOKUP(G93,'LV-Codes'!J:K,2,FALSE)*52.18,""))</f>
        <v>2326.1844000000001</v>
      </c>
      <c r="J93" s="27">
        <f>IFERROR(I93/VLOOKUP(G93,'LV-Codes'!$A$5:$I$31,9,FALSE()),"")</f>
        <v>12.923246666666667</v>
      </c>
      <c r="K93" s="90"/>
      <c r="L93" s="10">
        <f t="shared" si="2"/>
        <v>0</v>
      </c>
    </row>
    <row r="94" spans="1:12" ht="15" customHeight="1" x14ac:dyDescent="0.25">
      <c r="A94" s="11" t="s">
        <v>118</v>
      </c>
      <c r="B94" s="12" t="s">
        <v>18</v>
      </c>
      <c r="C94" s="11" t="s">
        <v>268</v>
      </c>
      <c r="D94" s="11">
        <v>222</v>
      </c>
      <c r="E94" s="13" t="s">
        <v>330</v>
      </c>
      <c r="F94" s="12" t="s">
        <v>21</v>
      </c>
      <c r="G94" s="14" t="s">
        <v>466</v>
      </c>
      <c r="H94" s="15">
        <v>213</v>
      </c>
      <c r="I94" s="84">
        <f>IF(OR(G94="",G94="KR"),"",IFERROR(H94*VLOOKUP(G94,'LV-Codes'!J:K,2,FALSE)*52.18,""))</f>
        <v>22228.68</v>
      </c>
      <c r="J94" s="27">
        <f>IFERROR(I94/VLOOKUP(G94,'LV-Codes'!$A$5:$I$31,9,FALSE()),"")</f>
        <v>123.49266666666666</v>
      </c>
      <c r="K94" s="90"/>
      <c r="L94" s="10">
        <f t="shared" si="2"/>
        <v>0</v>
      </c>
    </row>
    <row r="95" spans="1:12" ht="15" customHeight="1" x14ac:dyDescent="0.25">
      <c r="A95" s="5" t="s">
        <v>119</v>
      </c>
      <c r="B95" s="6" t="s">
        <v>18</v>
      </c>
      <c r="C95" s="5" t="s">
        <v>268</v>
      </c>
      <c r="D95" s="5" t="s">
        <v>343</v>
      </c>
      <c r="E95" s="7" t="s">
        <v>332</v>
      </c>
      <c r="F95" s="6" t="s">
        <v>29</v>
      </c>
      <c r="G95" s="8" t="s">
        <v>234</v>
      </c>
      <c r="H95" s="9">
        <v>19.96</v>
      </c>
      <c r="I95" s="9">
        <f>IF(OR(G95="",G95="KR"),"",IFERROR(H95*VLOOKUP(G95,'LV-Codes'!J:K,2,FALSE)*52.18,""))</f>
        <v>5207.5640000000003</v>
      </c>
      <c r="J95" s="27">
        <f>IFERROR(I95/VLOOKUP(G95,'LV-Codes'!$A$5:$I$31,9,FALSE()),"")</f>
        <v>52.07564</v>
      </c>
      <c r="K95" s="90"/>
      <c r="L95" s="10">
        <f t="shared" si="2"/>
        <v>0</v>
      </c>
    </row>
    <row r="96" spans="1:12" ht="15" customHeight="1" x14ac:dyDescent="0.25">
      <c r="A96" s="11" t="s">
        <v>120</v>
      </c>
      <c r="B96" s="12" t="s">
        <v>18</v>
      </c>
      <c r="C96" s="11" t="s">
        <v>268</v>
      </c>
      <c r="D96" s="11">
        <v>227</v>
      </c>
      <c r="E96" s="13" t="s">
        <v>344</v>
      </c>
      <c r="F96" s="12" t="s">
        <v>29</v>
      </c>
      <c r="G96" s="14" t="s">
        <v>437</v>
      </c>
      <c r="H96" s="15">
        <v>2.85</v>
      </c>
      <c r="I96" s="84">
        <f>IF(OR(G96="",G96="KR"),"",IFERROR(H96*VLOOKUP(G96,'LV-Codes'!J:K,2,FALSE)*52.18,""))</f>
        <v>297.42599999999999</v>
      </c>
      <c r="J96" s="27">
        <f>IFERROR(I96/VLOOKUP(G96,'LV-Codes'!$A$5:$I$31,9,FALSE()),"")</f>
        <v>2.9742599999999997</v>
      </c>
      <c r="K96" s="90"/>
      <c r="L96" s="10">
        <f t="shared" si="2"/>
        <v>0</v>
      </c>
    </row>
    <row r="97" spans="1:12" ht="15" customHeight="1" x14ac:dyDescent="0.25">
      <c r="A97" s="5" t="s">
        <v>121</v>
      </c>
      <c r="B97" s="6" t="s">
        <v>18</v>
      </c>
      <c r="C97" s="5" t="s">
        <v>268</v>
      </c>
      <c r="D97" s="5">
        <v>228</v>
      </c>
      <c r="E97" s="7" t="s">
        <v>333</v>
      </c>
      <c r="F97" s="6" t="s">
        <v>29</v>
      </c>
      <c r="G97" s="8" t="s">
        <v>234</v>
      </c>
      <c r="H97" s="9">
        <v>17.03</v>
      </c>
      <c r="I97" s="9">
        <f>IF(OR(G97="",G97="KR"),"",IFERROR(H97*VLOOKUP(G97,'LV-Codes'!J:K,2,FALSE)*52.18,""))</f>
        <v>4443.1270000000004</v>
      </c>
      <c r="J97" s="27">
        <f>IFERROR(I97/VLOOKUP(G97,'LV-Codes'!$A$5:$I$31,9,FALSE()),"")</f>
        <v>44.431270000000005</v>
      </c>
      <c r="K97" s="90"/>
      <c r="L97" s="10">
        <f t="shared" si="2"/>
        <v>0</v>
      </c>
    </row>
    <row r="98" spans="1:12" ht="15" customHeight="1" x14ac:dyDescent="0.25">
      <c r="A98" s="11" t="s">
        <v>122</v>
      </c>
      <c r="B98" s="12" t="s">
        <v>18</v>
      </c>
      <c r="C98" s="11" t="s">
        <v>268</v>
      </c>
      <c r="D98" s="11">
        <v>229</v>
      </c>
      <c r="E98" s="13" t="s">
        <v>330</v>
      </c>
      <c r="F98" s="12" t="s">
        <v>21</v>
      </c>
      <c r="G98" s="14" t="s">
        <v>466</v>
      </c>
      <c r="H98" s="15">
        <v>20.07</v>
      </c>
      <c r="I98" s="84">
        <f>IF(OR(G98="",G98="KR"),"",IFERROR(H98*VLOOKUP(G98,'LV-Codes'!J:K,2,FALSE)*52.18,""))</f>
        <v>2094.5052000000001</v>
      </c>
      <c r="J98" s="27">
        <f>IFERROR(I98/VLOOKUP(G98,'LV-Codes'!$A$5:$I$31,9,FALSE()),"")</f>
        <v>11.636140000000001</v>
      </c>
      <c r="K98" s="90"/>
      <c r="L98" s="10">
        <f t="shared" si="2"/>
        <v>0</v>
      </c>
    </row>
    <row r="99" spans="1:12" ht="15" customHeight="1" x14ac:dyDescent="0.25">
      <c r="A99" s="23" t="s">
        <v>123</v>
      </c>
      <c r="B99" s="25" t="s">
        <v>18</v>
      </c>
      <c r="C99" s="23" t="s">
        <v>268</v>
      </c>
      <c r="D99" s="23">
        <v>230</v>
      </c>
      <c r="E99" s="26" t="s">
        <v>38</v>
      </c>
      <c r="F99" s="25" t="s">
        <v>63</v>
      </c>
      <c r="G99" s="24" t="s">
        <v>222</v>
      </c>
      <c r="H99" s="22">
        <v>14.81</v>
      </c>
      <c r="I99" s="22" t="str">
        <f>IF(OR(G99="",G99="KR"),"",IFERROR(H99*VLOOKUP(G99,'LV-Codes'!J:K,2,FALSE)*52.18,""))</f>
        <v/>
      </c>
      <c r="J99" s="27" t="str">
        <f>IFERROR(I99/VLOOKUP(G99,'LV-Codes'!$A$5:$I$31,9,FALSE()),"")</f>
        <v/>
      </c>
      <c r="K99" s="89"/>
      <c r="L99" s="87" t="str">
        <f t="shared" si="2"/>
        <v/>
      </c>
    </row>
    <row r="100" spans="1:12" ht="15" customHeight="1" x14ac:dyDescent="0.25">
      <c r="A100" s="23" t="s">
        <v>124</v>
      </c>
      <c r="B100" s="25" t="s">
        <v>18</v>
      </c>
      <c r="C100" s="23" t="s">
        <v>268</v>
      </c>
      <c r="D100" s="23" t="s">
        <v>131</v>
      </c>
      <c r="E100" s="26" t="s">
        <v>38</v>
      </c>
      <c r="F100" s="25" t="s">
        <v>63</v>
      </c>
      <c r="G100" s="24" t="s">
        <v>222</v>
      </c>
      <c r="H100" s="22">
        <v>18.440000000000001</v>
      </c>
      <c r="I100" s="22" t="str">
        <f>IF(OR(G100="",G100="KR"),"",IFERROR(H100*VLOOKUP(G100,'LV-Codes'!J:K,2,FALSE)*52.18,""))</f>
        <v/>
      </c>
      <c r="J100" s="27" t="str">
        <f>IFERROR(I100/VLOOKUP(G100,'LV-Codes'!$A$5:$I$31,9,FALSE()),"")</f>
        <v/>
      </c>
      <c r="K100" s="89"/>
      <c r="L100" s="87" t="str">
        <f t="shared" si="2"/>
        <v/>
      </c>
    </row>
    <row r="101" spans="1:12" ht="15" customHeight="1" x14ac:dyDescent="0.25">
      <c r="A101" s="5" t="s">
        <v>125</v>
      </c>
      <c r="B101" s="6" t="s">
        <v>18</v>
      </c>
      <c r="C101" s="5" t="s">
        <v>268</v>
      </c>
      <c r="D101" s="5" t="s">
        <v>345</v>
      </c>
      <c r="E101" s="7" t="s">
        <v>86</v>
      </c>
      <c r="F101" s="6" t="s">
        <v>21</v>
      </c>
      <c r="G101" s="8" t="s">
        <v>451</v>
      </c>
      <c r="H101" s="9">
        <v>2</v>
      </c>
      <c r="I101" s="9">
        <f>IF(OR(G101="",G101="KR"),"",IFERROR(H101*VLOOKUP(G101,'LV-Codes'!J:K,2,FALSE)*52.18,""))</f>
        <v>521.79999999999995</v>
      </c>
      <c r="J101" s="27">
        <f>IFERROR(I101/VLOOKUP(G101,'LV-Codes'!$A$5:$I$31,9,FALSE()),"")</f>
        <v>6.5224999999999991</v>
      </c>
      <c r="K101" s="90"/>
      <c r="L101" s="10">
        <f t="shared" si="2"/>
        <v>0</v>
      </c>
    </row>
    <row r="102" spans="1:12" ht="15" customHeight="1" x14ac:dyDescent="0.25">
      <c r="A102" s="11" t="s">
        <v>126</v>
      </c>
      <c r="B102" s="12" t="s">
        <v>18</v>
      </c>
      <c r="C102" s="11" t="s">
        <v>268</v>
      </c>
      <c r="D102" s="11">
        <v>236</v>
      </c>
      <c r="E102" s="13" t="s">
        <v>62</v>
      </c>
      <c r="F102" s="12" t="s">
        <v>21</v>
      </c>
      <c r="G102" s="14" t="s">
        <v>466</v>
      </c>
      <c r="H102" s="15">
        <v>40.4</v>
      </c>
      <c r="I102" s="84">
        <f>IF(OR(G102="",G102="KR"),"",IFERROR(H102*VLOOKUP(G102,'LV-Codes'!J:K,2,FALSE)*52.18,""))</f>
        <v>4216.1440000000002</v>
      </c>
      <c r="J102" s="27">
        <f>IFERROR(I102/VLOOKUP(G102,'LV-Codes'!$A$5:$I$31,9,FALSE()),"")</f>
        <v>23.423022222222222</v>
      </c>
      <c r="K102" s="90"/>
      <c r="L102" s="10">
        <f t="shared" si="2"/>
        <v>0</v>
      </c>
    </row>
    <row r="103" spans="1:12" ht="15" customHeight="1" x14ac:dyDescent="0.25">
      <c r="A103" s="5" t="s">
        <v>127</v>
      </c>
      <c r="B103" s="6" t="s">
        <v>18</v>
      </c>
      <c r="C103" s="5" t="s">
        <v>268</v>
      </c>
      <c r="D103" s="5">
        <v>237</v>
      </c>
      <c r="E103" s="7" t="s">
        <v>330</v>
      </c>
      <c r="F103" s="6" t="s">
        <v>21</v>
      </c>
      <c r="G103" s="8" t="s">
        <v>466</v>
      </c>
      <c r="H103" s="9">
        <v>14.81</v>
      </c>
      <c r="I103" s="9">
        <f>IF(OR(G103="",G103="KR"),"",IFERROR(H103*VLOOKUP(G103,'LV-Codes'!J:K,2,FALSE)*52.18,""))</f>
        <v>1545.5716</v>
      </c>
      <c r="J103" s="27">
        <f>IFERROR(I103/VLOOKUP(G103,'LV-Codes'!$A$5:$I$31,9,FALSE()),"")</f>
        <v>8.5865088888888881</v>
      </c>
      <c r="K103" s="90"/>
      <c r="L103" s="10">
        <f t="shared" si="2"/>
        <v>0</v>
      </c>
    </row>
    <row r="104" spans="1:12" ht="15" customHeight="1" x14ac:dyDescent="0.25">
      <c r="A104" s="11" t="s">
        <v>128</v>
      </c>
      <c r="B104" s="12" t="s">
        <v>18</v>
      </c>
      <c r="C104" s="11" t="s">
        <v>268</v>
      </c>
      <c r="D104" s="11" t="s">
        <v>346</v>
      </c>
      <c r="E104" s="13" t="s">
        <v>330</v>
      </c>
      <c r="F104" s="12" t="s">
        <v>21</v>
      </c>
      <c r="G104" s="14" t="s">
        <v>466</v>
      </c>
      <c r="H104" s="15">
        <v>18.440000000000001</v>
      </c>
      <c r="I104" s="84">
        <f>IF(OR(G104="",G104="KR"),"",IFERROR(H104*VLOOKUP(G104,'LV-Codes'!J:K,2,FALSE)*52.18,""))</f>
        <v>1924.3984</v>
      </c>
      <c r="J104" s="27">
        <f>IFERROR(I104/VLOOKUP(G104,'LV-Codes'!$A$5:$I$31,9,FALSE()),"")</f>
        <v>10.691102222222222</v>
      </c>
      <c r="K104" s="90"/>
      <c r="L104" s="10">
        <f t="shared" si="2"/>
        <v>0</v>
      </c>
    </row>
    <row r="105" spans="1:12" ht="15" customHeight="1" x14ac:dyDescent="0.25">
      <c r="A105" s="5" t="s">
        <v>129</v>
      </c>
      <c r="B105" s="6" t="s">
        <v>18</v>
      </c>
      <c r="C105" s="5" t="s">
        <v>268</v>
      </c>
      <c r="D105" s="5" t="s">
        <v>347</v>
      </c>
      <c r="E105" s="7" t="s">
        <v>348</v>
      </c>
      <c r="F105" s="6" t="s">
        <v>29</v>
      </c>
      <c r="G105" s="8" t="s">
        <v>463</v>
      </c>
      <c r="H105" s="9">
        <v>2</v>
      </c>
      <c r="I105" s="9">
        <f>IF(OR(G105="",G105="KR"),"",IFERROR(H105*VLOOKUP(G105,'LV-Codes'!J:K,2,FALSE)*52.18,""))</f>
        <v>8.3488000000000007</v>
      </c>
      <c r="J105" s="27">
        <f>IFERROR(I105/VLOOKUP(G105,'LV-Codes'!$A$5:$I$31,9,FALSE()),"")</f>
        <v>5.9634285714285716E-2</v>
      </c>
      <c r="K105" s="90"/>
      <c r="L105" s="10">
        <f t="shared" si="2"/>
        <v>0</v>
      </c>
    </row>
    <row r="106" spans="1:12" ht="15" customHeight="1" x14ac:dyDescent="0.25">
      <c r="A106" s="11" t="s">
        <v>130</v>
      </c>
      <c r="B106" s="12" t="s">
        <v>18</v>
      </c>
      <c r="C106" s="11" t="s">
        <v>268</v>
      </c>
      <c r="D106" s="11">
        <v>242</v>
      </c>
      <c r="E106" s="13" t="s">
        <v>330</v>
      </c>
      <c r="F106" s="12" t="s">
        <v>21</v>
      </c>
      <c r="G106" s="14" t="s">
        <v>466</v>
      </c>
      <c r="H106" s="15">
        <v>20.329999999999998</v>
      </c>
      <c r="I106" s="84">
        <f>IF(OR(G106="",G106="KR"),"",IFERROR(H106*VLOOKUP(G106,'LV-Codes'!J:K,2,FALSE)*52.18,""))</f>
        <v>2121.6387999999997</v>
      </c>
      <c r="J106" s="27">
        <f>IFERROR(I106/VLOOKUP(G106,'LV-Codes'!$A$5:$I$31,9,FALSE()),"")</f>
        <v>11.786882222222221</v>
      </c>
      <c r="K106" s="90"/>
      <c r="L106" s="10">
        <f t="shared" si="2"/>
        <v>0</v>
      </c>
    </row>
    <row r="107" spans="1:12" ht="15" customHeight="1" x14ac:dyDescent="0.25">
      <c r="A107" s="5" t="s">
        <v>132</v>
      </c>
      <c r="B107" s="6" t="s">
        <v>18</v>
      </c>
      <c r="C107" s="5" t="s">
        <v>268</v>
      </c>
      <c r="D107" s="5">
        <v>243</v>
      </c>
      <c r="E107" s="7" t="s">
        <v>330</v>
      </c>
      <c r="F107" s="6" t="s">
        <v>21</v>
      </c>
      <c r="G107" s="8" t="s">
        <v>466</v>
      </c>
      <c r="H107" s="9">
        <v>213</v>
      </c>
      <c r="I107" s="9">
        <f>IF(OR(G107="",G107="KR"),"",IFERROR(H107*VLOOKUP(G107,'LV-Codes'!J:K,2,FALSE)*52.18,""))</f>
        <v>22228.68</v>
      </c>
      <c r="J107" s="27">
        <f>IFERROR(I107/VLOOKUP(G107,'LV-Codes'!$A$5:$I$31,9,FALSE()),"")</f>
        <v>123.49266666666666</v>
      </c>
      <c r="K107" s="90"/>
      <c r="L107" s="10">
        <f t="shared" si="2"/>
        <v>0</v>
      </c>
    </row>
    <row r="108" spans="1:12" ht="15" customHeight="1" x14ac:dyDescent="0.25">
      <c r="A108" s="11" t="s">
        <v>133</v>
      </c>
      <c r="B108" s="12" t="s">
        <v>18</v>
      </c>
      <c r="C108" s="11" t="s">
        <v>164</v>
      </c>
      <c r="D108" s="11"/>
      <c r="E108" s="13" t="s">
        <v>217</v>
      </c>
      <c r="F108" s="12" t="s">
        <v>325</v>
      </c>
      <c r="G108" s="14" t="s">
        <v>411</v>
      </c>
      <c r="H108" s="15">
        <v>103.88</v>
      </c>
      <c r="I108" s="84">
        <f>IF(OR(G108="",G108="KR"),"",IFERROR(H108*VLOOKUP(G108,'LV-Codes'!J:K,2,FALSE)*52.18,""))</f>
        <v>16261.375199999999</v>
      </c>
      <c r="J108" s="27">
        <f>IFERROR(I108/VLOOKUP(G108,'LV-Codes'!$A$5:$I$31,9,FALSE()),"")</f>
        <v>65.045500799999999</v>
      </c>
      <c r="K108" s="90"/>
      <c r="L108" s="10">
        <f t="shared" si="2"/>
        <v>0</v>
      </c>
    </row>
    <row r="109" spans="1:12" ht="15" customHeight="1" x14ac:dyDescent="0.25">
      <c r="A109" s="5" t="s">
        <v>134</v>
      </c>
      <c r="B109" s="6" t="s">
        <v>18</v>
      </c>
      <c r="C109" s="5" t="s">
        <v>164</v>
      </c>
      <c r="D109" s="5"/>
      <c r="E109" s="7" t="s">
        <v>349</v>
      </c>
      <c r="F109" s="6" t="s">
        <v>324</v>
      </c>
      <c r="G109" s="8" t="s">
        <v>418</v>
      </c>
      <c r="H109" s="9">
        <v>27</v>
      </c>
      <c r="I109" s="9">
        <f>IF(OR(G109="",G109="KR"),"",IFERROR(H109*VLOOKUP(G109,'LV-Codes'!J:K,2,FALSE)*52.18,""))</f>
        <v>2817.72</v>
      </c>
      <c r="J109" s="27">
        <f>IFERROR(I109/VLOOKUP(G109,'LV-Codes'!$A$5:$I$31,9,FALSE()),"")</f>
        <v>25.615636363636362</v>
      </c>
      <c r="K109" s="90"/>
      <c r="L109" s="10">
        <f t="shared" si="2"/>
        <v>0</v>
      </c>
    </row>
    <row r="110" spans="1:12" ht="15" customHeight="1" x14ac:dyDescent="0.25">
      <c r="A110" s="11" t="s">
        <v>135</v>
      </c>
      <c r="B110" s="12" t="s">
        <v>18</v>
      </c>
      <c r="C110" s="11" t="s">
        <v>164</v>
      </c>
      <c r="D110" s="11"/>
      <c r="E110" s="13" t="s">
        <v>349</v>
      </c>
      <c r="F110" s="12" t="s">
        <v>329</v>
      </c>
      <c r="G110" s="8" t="s">
        <v>418</v>
      </c>
      <c r="H110" s="15">
        <v>27</v>
      </c>
      <c r="I110" s="84">
        <f>IF(OR(G110="",G110="KR"),"",IFERROR(H110*VLOOKUP(G110,'LV-Codes'!J:K,2,FALSE)*52.18,""))</f>
        <v>2817.72</v>
      </c>
      <c r="J110" s="27">
        <f>IFERROR(I110/VLOOKUP(G110,'LV-Codes'!$A$5:$I$31,9,FALSE()),"")</f>
        <v>25.615636363636362</v>
      </c>
      <c r="K110" s="90"/>
      <c r="L110" s="10">
        <f t="shared" si="2"/>
        <v>0</v>
      </c>
    </row>
    <row r="111" spans="1:12" ht="15" customHeight="1" x14ac:dyDescent="0.25">
      <c r="A111" s="5" t="s">
        <v>136</v>
      </c>
      <c r="B111" s="6" t="s">
        <v>18</v>
      </c>
      <c r="C111" s="5" t="s">
        <v>164</v>
      </c>
      <c r="D111" s="5">
        <v>301</v>
      </c>
      <c r="E111" s="7" t="s">
        <v>330</v>
      </c>
      <c r="F111" s="6" t="s">
        <v>21</v>
      </c>
      <c r="G111" s="8" t="s">
        <v>466</v>
      </c>
      <c r="H111" s="9">
        <v>213</v>
      </c>
      <c r="I111" s="9">
        <f>IF(OR(G111="",G111="KR"),"",IFERROR(H111*VLOOKUP(G111,'LV-Codes'!J:K,2,FALSE)*52.18,""))</f>
        <v>22228.68</v>
      </c>
      <c r="J111" s="27">
        <f>IFERROR(I111/VLOOKUP(G111,'LV-Codes'!$A$5:$I$31,9,FALSE()),"")</f>
        <v>123.49266666666666</v>
      </c>
      <c r="K111" s="90"/>
      <c r="L111" s="10">
        <f t="shared" si="2"/>
        <v>0</v>
      </c>
    </row>
    <row r="112" spans="1:12" ht="15" customHeight="1" x14ac:dyDescent="0.25">
      <c r="A112" s="11" t="s">
        <v>137</v>
      </c>
      <c r="B112" s="12" t="s">
        <v>18</v>
      </c>
      <c r="C112" s="11" t="s">
        <v>164</v>
      </c>
      <c r="D112" s="11">
        <v>302</v>
      </c>
      <c r="E112" s="13" t="s">
        <v>330</v>
      </c>
      <c r="F112" s="12" t="s">
        <v>21</v>
      </c>
      <c r="G112" s="14" t="s">
        <v>466</v>
      </c>
      <c r="H112" s="15">
        <v>22.29</v>
      </c>
      <c r="I112" s="84">
        <f>IF(OR(G112="",G112="KR"),"",IFERROR(H112*VLOOKUP(G112,'LV-Codes'!J:K,2,FALSE)*52.18,""))</f>
        <v>2326.1844000000001</v>
      </c>
      <c r="J112" s="27">
        <f>IFERROR(I112/VLOOKUP(G112,'LV-Codes'!$A$5:$I$31,9,FALSE()),"")</f>
        <v>12.923246666666667</v>
      </c>
      <c r="K112" s="90"/>
      <c r="L112" s="10">
        <f t="shared" si="2"/>
        <v>0</v>
      </c>
    </row>
    <row r="113" spans="1:12" ht="15" customHeight="1" x14ac:dyDescent="0.25">
      <c r="A113" s="5" t="s">
        <v>138</v>
      </c>
      <c r="B113" s="6" t="s">
        <v>18</v>
      </c>
      <c r="C113" s="5" t="s">
        <v>164</v>
      </c>
      <c r="D113" s="5">
        <v>304</v>
      </c>
      <c r="E113" s="7" t="s">
        <v>330</v>
      </c>
      <c r="F113" s="6" t="s">
        <v>21</v>
      </c>
      <c r="G113" s="8" t="s">
        <v>466</v>
      </c>
      <c r="H113" s="9">
        <v>16.39</v>
      </c>
      <c r="I113" s="9">
        <f>IF(OR(G113="",G113="KR"),"",IFERROR(H113*VLOOKUP(G113,'LV-Codes'!J:K,2,FALSE)*52.18,""))</f>
        <v>1710.4604000000002</v>
      </c>
      <c r="J113" s="27">
        <f>IFERROR(I113/VLOOKUP(G113,'LV-Codes'!$A$5:$I$31,9,FALSE()),"")</f>
        <v>9.5025577777777794</v>
      </c>
      <c r="K113" s="90"/>
      <c r="L113" s="10">
        <f t="shared" si="2"/>
        <v>0</v>
      </c>
    </row>
    <row r="114" spans="1:12" ht="15" customHeight="1" x14ac:dyDescent="0.25">
      <c r="A114" s="11" t="s">
        <v>139</v>
      </c>
      <c r="B114" s="12" t="s">
        <v>18</v>
      </c>
      <c r="C114" s="11" t="s">
        <v>164</v>
      </c>
      <c r="D114" s="11">
        <v>305</v>
      </c>
      <c r="E114" s="13" t="s">
        <v>330</v>
      </c>
      <c r="F114" s="12" t="s">
        <v>21</v>
      </c>
      <c r="G114" s="14" t="s">
        <v>466</v>
      </c>
      <c r="H114" s="15">
        <v>14.93</v>
      </c>
      <c r="I114" s="84">
        <f>IF(OR(G114="",G114="KR"),"",IFERROR(H114*VLOOKUP(G114,'LV-Codes'!J:K,2,FALSE)*52.18,""))</f>
        <v>1558.0947999999999</v>
      </c>
      <c r="J114" s="27">
        <f>IFERROR(I114/VLOOKUP(G114,'LV-Codes'!$A$5:$I$31,9,FALSE()),"")</f>
        <v>8.6560822222222207</v>
      </c>
      <c r="K114" s="90"/>
      <c r="L114" s="10">
        <f t="shared" si="2"/>
        <v>0</v>
      </c>
    </row>
    <row r="115" spans="1:12" ht="15" customHeight="1" x14ac:dyDescent="0.25">
      <c r="A115" s="5" t="s">
        <v>140</v>
      </c>
      <c r="B115" s="6" t="s">
        <v>18</v>
      </c>
      <c r="C115" s="5" t="s">
        <v>164</v>
      </c>
      <c r="D115" s="5">
        <v>306</v>
      </c>
      <c r="E115" s="7" t="s">
        <v>330</v>
      </c>
      <c r="F115" s="6" t="s">
        <v>21</v>
      </c>
      <c r="G115" s="8" t="s">
        <v>466</v>
      </c>
      <c r="H115" s="9">
        <v>14.93</v>
      </c>
      <c r="I115" s="9">
        <f>IF(OR(G115="",G115="KR"),"",IFERROR(H115*VLOOKUP(G115,'LV-Codes'!J:K,2,FALSE)*52.18,""))</f>
        <v>1558.0947999999999</v>
      </c>
      <c r="J115" s="27">
        <f>IFERROR(I115/VLOOKUP(G115,'LV-Codes'!$A$5:$I$31,9,FALSE()),"")</f>
        <v>8.6560822222222207</v>
      </c>
      <c r="K115" s="90"/>
      <c r="L115" s="10">
        <f t="shared" si="2"/>
        <v>0</v>
      </c>
    </row>
    <row r="116" spans="1:12" ht="15" customHeight="1" x14ac:dyDescent="0.25">
      <c r="A116" s="11" t="s">
        <v>141</v>
      </c>
      <c r="B116" s="12" t="s">
        <v>18</v>
      </c>
      <c r="C116" s="11" t="s">
        <v>164</v>
      </c>
      <c r="D116" s="11">
        <v>307</v>
      </c>
      <c r="E116" s="13" t="s">
        <v>330</v>
      </c>
      <c r="F116" s="12" t="s">
        <v>21</v>
      </c>
      <c r="G116" s="14" t="s">
        <v>466</v>
      </c>
      <c r="H116" s="15">
        <v>14.93</v>
      </c>
      <c r="I116" s="84">
        <f>IF(OR(G116="",G116="KR"),"",IFERROR(H116*VLOOKUP(G116,'LV-Codes'!J:K,2,FALSE)*52.18,""))</f>
        <v>1558.0947999999999</v>
      </c>
      <c r="J116" s="27">
        <f>IFERROR(I116/VLOOKUP(G116,'LV-Codes'!$A$5:$I$31,9,FALSE()),"")</f>
        <v>8.6560822222222207</v>
      </c>
      <c r="K116" s="90"/>
      <c r="L116" s="10">
        <f t="shared" si="2"/>
        <v>0</v>
      </c>
    </row>
    <row r="117" spans="1:12" ht="15" customHeight="1" x14ac:dyDescent="0.25">
      <c r="A117" s="5" t="s">
        <v>142</v>
      </c>
      <c r="B117" s="6" t="s">
        <v>18</v>
      </c>
      <c r="C117" s="5" t="s">
        <v>164</v>
      </c>
      <c r="D117" s="5">
        <v>308</v>
      </c>
      <c r="E117" s="7" t="s">
        <v>330</v>
      </c>
      <c r="F117" s="6" t="s">
        <v>21</v>
      </c>
      <c r="G117" s="8" t="s">
        <v>466</v>
      </c>
      <c r="H117" s="9">
        <v>14.93</v>
      </c>
      <c r="I117" s="9">
        <f>IF(OR(G117="",G117="KR"),"",IFERROR(H117*VLOOKUP(G117,'LV-Codes'!J:K,2,FALSE)*52.18,""))</f>
        <v>1558.0947999999999</v>
      </c>
      <c r="J117" s="27">
        <f>IFERROR(I117/VLOOKUP(G117,'LV-Codes'!$A$5:$I$31,9,FALSE()),"")</f>
        <v>8.6560822222222207</v>
      </c>
      <c r="K117" s="90"/>
      <c r="L117" s="10">
        <f t="shared" si="2"/>
        <v>0</v>
      </c>
    </row>
    <row r="118" spans="1:12" ht="15" customHeight="1" x14ac:dyDescent="0.25">
      <c r="A118" s="11" t="s">
        <v>143</v>
      </c>
      <c r="B118" s="12" t="s">
        <v>18</v>
      </c>
      <c r="C118" s="11" t="s">
        <v>164</v>
      </c>
      <c r="D118" s="11">
        <v>309</v>
      </c>
      <c r="E118" s="13" t="s">
        <v>330</v>
      </c>
      <c r="F118" s="12" t="s">
        <v>21</v>
      </c>
      <c r="G118" s="14" t="s">
        <v>466</v>
      </c>
      <c r="H118" s="15">
        <v>14.93</v>
      </c>
      <c r="I118" s="84">
        <f>IF(OR(G118="",G118="KR"),"",IFERROR(H118*VLOOKUP(G118,'LV-Codes'!J:K,2,FALSE)*52.18,""))</f>
        <v>1558.0947999999999</v>
      </c>
      <c r="J118" s="27">
        <f>IFERROR(I118/VLOOKUP(G118,'LV-Codes'!$A$5:$I$31,9,FALSE()),"")</f>
        <v>8.6560822222222207</v>
      </c>
      <c r="K118" s="90"/>
      <c r="L118" s="10">
        <f t="shared" si="2"/>
        <v>0</v>
      </c>
    </row>
    <row r="119" spans="1:12" ht="15" customHeight="1" x14ac:dyDescent="0.25">
      <c r="A119" s="5" t="s">
        <v>144</v>
      </c>
      <c r="B119" s="6" t="s">
        <v>18</v>
      </c>
      <c r="C119" s="5" t="s">
        <v>164</v>
      </c>
      <c r="D119" s="5">
        <v>310</v>
      </c>
      <c r="E119" s="7" t="s">
        <v>330</v>
      </c>
      <c r="F119" s="6" t="s">
        <v>21</v>
      </c>
      <c r="G119" s="8" t="s">
        <v>466</v>
      </c>
      <c r="H119" s="9">
        <v>14.93</v>
      </c>
      <c r="I119" s="9">
        <f>IF(OR(G119="",G119="KR"),"",IFERROR(H119*VLOOKUP(G119,'LV-Codes'!J:K,2,FALSE)*52.18,""))</f>
        <v>1558.0947999999999</v>
      </c>
      <c r="J119" s="27">
        <f>IFERROR(I119/VLOOKUP(G119,'LV-Codes'!$A$5:$I$31,9,FALSE()),"")</f>
        <v>8.6560822222222207</v>
      </c>
      <c r="K119" s="90"/>
      <c r="L119" s="10">
        <f t="shared" si="2"/>
        <v>0</v>
      </c>
    </row>
    <row r="120" spans="1:12" ht="15" customHeight="1" x14ac:dyDescent="0.25">
      <c r="A120" s="11" t="s">
        <v>145</v>
      </c>
      <c r="B120" s="12" t="s">
        <v>18</v>
      </c>
      <c r="C120" s="11" t="s">
        <v>164</v>
      </c>
      <c r="D120" s="11">
        <v>311</v>
      </c>
      <c r="E120" s="13" t="s">
        <v>161</v>
      </c>
      <c r="F120" s="12" t="s">
        <v>21</v>
      </c>
      <c r="G120" s="14" t="s">
        <v>463</v>
      </c>
      <c r="H120" s="15">
        <v>14.93</v>
      </c>
      <c r="I120" s="84">
        <f>IF(OR(G120="",G120="KR"),"",IFERROR(H120*VLOOKUP(G120,'LV-Codes'!J:K,2,FALSE)*52.18,""))</f>
        <v>62.323791999999997</v>
      </c>
      <c r="J120" s="27">
        <f>IFERROR(I120/VLOOKUP(G120,'LV-Codes'!$A$5:$I$31,9,FALSE()),"")</f>
        <v>0.44516994285714284</v>
      </c>
      <c r="K120" s="90"/>
      <c r="L120" s="10">
        <f t="shared" si="2"/>
        <v>0</v>
      </c>
    </row>
    <row r="121" spans="1:12" ht="15" customHeight="1" x14ac:dyDescent="0.25">
      <c r="A121" s="5" t="s">
        <v>146</v>
      </c>
      <c r="B121" s="6" t="s">
        <v>18</v>
      </c>
      <c r="C121" s="5" t="s">
        <v>164</v>
      </c>
      <c r="D121" s="5">
        <v>312</v>
      </c>
      <c r="E121" s="7" t="s">
        <v>330</v>
      </c>
      <c r="F121" s="6" t="s">
        <v>21</v>
      </c>
      <c r="G121" s="8" t="s">
        <v>466</v>
      </c>
      <c r="H121" s="9">
        <v>14.93</v>
      </c>
      <c r="I121" s="9">
        <f>IF(OR(G121="",G121="KR"),"",IFERROR(H121*VLOOKUP(G121,'LV-Codes'!J:K,2,FALSE)*52.18,""))</f>
        <v>1558.0947999999999</v>
      </c>
      <c r="J121" s="27">
        <f>IFERROR(I121/VLOOKUP(G121,'LV-Codes'!$A$5:$I$31,9,FALSE()),"")</f>
        <v>8.6560822222222207</v>
      </c>
      <c r="K121" s="90"/>
      <c r="L121" s="10">
        <f t="shared" si="2"/>
        <v>0</v>
      </c>
    </row>
    <row r="122" spans="1:12" ht="15" customHeight="1" x14ac:dyDescent="0.25">
      <c r="A122" s="11" t="s">
        <v>147</v>
      </c>
      <c r="B122" s="12" t="s">
        <v>18</v>
      </c>
      <c r="C122" s="11" t="s">
        <v>164</v>
      </c>
      <c r="D122" s="11">
        <v>313</v>
      </c>
      <c r="E122" s="13" t="s">
        <v>330</v>
      </c>
      <c r="F122" s="12" t="s">
        <v>21</v>
      </c>
      <c r="G122" s="14" t="s">
        <v>466</v>
      </c>
      <c r="H122" s="15">
        <v>14.93</v>
      </c>
      <c r="I122" s="84">
        <f>IF(OR(G122="",G122="KR"),"",IFERROR(H122*VLOOKUP(G122,'LV-Codes'!J:K,2,FALSE)*52.18,""))</f>
        <v>1558.0947999999999</v>
      </c>
      <c r="J122" s="27">
        <f>IFERROR(I122/VLOOKUP(G122,'LV-Codes'!$A$5:$I$31,9,FALSE()),"")</f>
        <v>8.6560822222222207</v>
      </c>
      <c r="K122" s="90"/>
      <c r="L122" s="10">
        <f t="shared" si="2"/>
        <v>0</v>
      </c>
    </row>
    <row r="123" spans="1:12" ht="15" customHeight="1" x14ac:dyDescent="0.25">
      <c r="A123" s="5" t="s">
        <v>148</v>
      </c>
      <c r="B123" s="6" t="s">
        <v>18</v>
      </c>
      <c r="C123" s="5" t="s">
        <v>164</v>
      </c>
      <c r="D123" s="5">
        <v>314</v>
      </c>
      <c r="E123" s="7" t="s">
        <v>350</v>
      </c>
      <c r="F123" s="6" t="s">
        <v>21</v>
      </c>
      <c r="G123" s="8" t="s">
        <v>411</v>
      </c>
      <c r="H123" s="9">
        <v>14.93</v>
      </c>
      <c r="I123" s="9">
        <f>IF(OR(G123="",G123="KR"),"",IFERROR(H123*VLOOKUP(G123,'LV-Codes'!J:K,2,FALSE)*52.18,""))</f>
        <v>2337.1421999999998</v>
      </c>
      <c r="J123" s="27">
        <f>IFERROR(I123/VLOOKUP(G123,'LV-Codes'!$A$5:$I$31,9,FALSE()),"")</f>
        <v>9.3485687999999989</v>
      </c>
      <c r="K123" s="90"/>
      <c r="L123" s="10">
        <f t="shared" si="2"/>
        <v>0</v>
      </c>
    </row>
    <row r="124" spans="1:12" ht="15" customHeight="1" x14ac:dyDescent="0.25">
      <c r="A124" s="11" t="s">
        <v>149</v>
      </c>
      <c r="B124" s="12" t="s">
        <v>18</v>
      </c>
      <c r="C124" s="11" t="s">
        <v>164</v>
      </c>
      <c r="D124" s="11">
        <v>315</v>
      </c>
      <c r="E124" s="13" t="s">
        <v>351</v>
      </c>
      <c r="F124" s="12" t="s">
        <v>21</v>
      </c>
      <c r="G124" s="14" t="s">
        <v>411</v>
      </c>
      <c r="H124" s="15">
        <v>14.93</v>
      </c>
      <c r="I124" s="84">
        <f>IF(OR(G124="",G124="KR"),"",IFERROR(H124*VLOOKUP(G124,'LV-Codes'!J:K,2,FALSE)*52.18,""))</f>
        <v>2337.1421999999998</v>
      </c>
      <c r="J124" s="27">
        <f>IFERROR(I124/VLOOKUP(G124,'LV-Codes'!$A$5:$I$31,9,FALSE()),"")</f>
        <v>9.3485687999999989</v>
      </c>
      <c r="K124" s="90"/>
      <c r="L124" s="10">
        <f t="shared" si="2"/>
        <v>0</v>
      </c>
    </row>
    <row r="125" spans="1:12" ht="15" customHeight="1" x14ac:dyDescent="0.25">
      <c r="A125" s="23" t="s">
        <v>150</v>
      </c>
      <c r="B125" s="25" t="s">
        <v>18</v>
      </c>
      <c r="C125" s="23" t="s">
        <v>164</v>
      </c>
      <c r="D125" s="23">
        <v>316</v>
      </c>
      <c r="E125" s="26" t="s">
        <v>274</v>
      </c>
      <c r="F125" s="25"/>
      <c r="G125" s="24" t="s">
        <v>222</v>
      </c>
      <c r="H125" s="22"/>
      <c r="I125" s="22" t="str">
        <f>IF(OR(G125="",G125="KR"),"",IFERROR(H125*VLOOKUP(G125,'LV-Codes'!J:K,2,FALSE)*52.18,""))</f>
        <v/>
      </c>
      <c r="J125" s="27" t="str">
        <f>IFERROR(I125/VLOOKUP(G125,'LV-Codes'!$A$5:$I$31,9,FALSE()),"")</f>
        <v/>
      </c>
      <c r="K125" s="89"/>
      <c r="L125" s="87" t="str">
        <f t="shared" si="2"/>
        <v/>
      </c>
    </row>
    <row r="126" spans="1:12" ht="15" customHeight="1" x14ac:dyDescent="0.25">
      <c r="A126" s="11" t="s">
        <v>151</v>
      </c>
      <c r="B126" s="12" t="s">
        <v>18</v>
      </c>
      <c r="C126" s="11" t="s">
        <v>164</v>
      </c>
      <c r="D126" s="11">
        <v>318</v>
      </c>
      <c r="E126" s="13" t="s">
        <v>330</v>
      </c>
      <c r="F126" s="12" t="s">
        <v>21</v>
      </c>
      <c r="G126" s="14" t="s">
        <v>466</v>
      </c>
      <c r="H126" s="15">
        <v>15.42</v>
      </c>
      <c r="I126" s="84">
        <f>IF(OR(G126="",G126="KR"),"",IFERROR(H126*VLOOKUP(G126,'LV-Codes'!J:K,2,FALSE)*52.18,""))</f>
        <v>1609.2311999999999</v>
      </c>
      <c r="J126" s="27">
        <f>IFERROR(I126/VLOOKUP(G126,'LV-Codes'!$A$5:$I$31,9,FALSE()),"")</f>
        <v>8.9401733333333322</v>
      </c>
      <c r="K126" s="90"/>
      <c r="L126" s="10">
        <f t="shared" si="2"/>
        <v>0</v>
      </c>
    </row>
    <row r="127" spans="1:12" ht="15" customHeight="1" x14ac:dyDescent="0.25">
      <c r="A127" s="5" t="s">
        <v>152</v>
      </c>
      <c r="B127" s="6" t="s">
        <v>18</v>
      </c>
      <c r="C127" s="5" t="s">
        <v>164</v>
      </c>
      <c r="D127" s="5">
        <v>319</v>
      </c>
      <c r="E127" s="7" t="s">
        <v>330</v>
      </c>
      <c r="F127" s="6" t="s">
        <v>21</v>
      </c>
      <c r="G127" s="8" t="s">
        <v>466</v>
      </c>
      <c r="H127" s="9">
        <v>16.39</v>
      </c>
      <c r="I127" s="9">
        <f>IF(OR(G127="",G127="KR"),"",IFERROR(H127*VLOOKUP(G127,'LV-Codes'!J:K,2,FALSE)*52.18,""))</f>
        <v>1710.4604000000002</v>
      </c>
      <c r="J127" s="27">
        <f>IFERROR(I127/VLOOKUP(G127,'LV-Codes'!$A$5:$I$31,9,FALSE()),"")</f>
        <v>9.5025577777777794</v>
      </c>
      <c r="K127" s="90"/>
      <c r="L127" s="10">
        <f t="shared" si="2"/>
        <v>0</v>
      </c>
    </row>
    <row r="128" spans="1:12" ht="15" customHeight="1" x14ac:dyDescent="0.25">
      <c r="A128" s="11" t="s">
        <v>153</v>
      </c>
      <c r="B128" s="12" t="s">
        <v>18</v>
      </c>
      <c r="C128" s="11" t="s">
        <v>164</v>
      </c>
      <c r="D128" s="11">
        <v>321</v>
      </c>
      <c r="E128" s="13" t="s">
        <v>330</v>
      </c>
      <c r="F128" s="12" t="s">
        <v>21</v>
      </c>
      <c r="G128" s="14" t="s">
        <v>466</v>
      </c>
      <c r="H128" s="15">
        <v>22.29</v>
      </c>
      <c r="I128" s="84">
        <f>IF(OR(G128="",G128="KR"),"",IFERROR(H128*VLOOKUP(G128,'LV-Codes'!J:K,2,FALSE)*52.18,""))</f>
        <v>2326.1844000000001</v>
      </c>
      <c r="J128" s="27">
        <f>IFERROR(I128/VLOOKUP(G128,'LV-Codes'!$A$5:$I$31,9,FALSE()),"")</f>
        <v>12.923246666666667</v>
      </c>
      <c r="K128" s="90"/>
      <c r="L128" s="10">
        <f t="shared" si="2"/>
        <v>0</v>
      </c>
    </row>
    <row r="129" spans="1:12" ht="15" customHeight="1" x14ac:dyDescent="0.25">
      <c r="A129" s="5" t="s">
        <v>154</v>
      </c>
      <c r="B129" s="6" t="s">
        <v>18</v>
      </c>
      <c r="C129" s="5" t="s">
        <v>164</v>
      </c>
      <c r="D129" s="5">
        <v>322</v>
      </c>
      <c r="E129" s="7" t="s">
        <v>330</v>
      </c>
      <c r="F129" s="6" t="s">
        <v>21</v>
      </c>
      <c r="G129" s="8" t="s">
        <v>466</v>
      </c>
      <c r="H129" s="9">
        <v>213</v>
      </c>
      <c r="I129" s="9">
        <f>IF(OR(G129="",G129="KR"),"",IFERROR(H129*VLOOKUP(G129,'LV-Codes'!J:K,2,FALSE)*52.18,""))</f>
        <v>22228.68</v>
      </c>
      <c r="J129" s="27">
        <f>IFERROR(I129/VLOOKUP(G129,'LV-Codes'!$A$5:$I$31,9,FALSE()),"")</f>
        <v>123.49266666666666</v>
      </c>
      <c r="K129" s="90"/>
      <c r="L129" s="10">
        <f t="shared" si="2"/>
        <v>0</v>
      </c>
    </row>
    <row r="130" spans="1:12" ht="15" customHeight="1" x14ac:dyDescent="0.25">
      <c r="A130" s="11" t="s">
        <v>155</v>
      </c>
      <c r="B130" s="12" t="s">
        <v>18</v>
      </c>
      <c r="C130" s="11" t="s">
        <v>164</v>
      </c>
      <c r="D130" s="11">
        <v>325</v>
      </c>
      <c r="E130" s="13" t="s">
        <v>278</v>
      </c>
      <c r="F130" s="12" t="s">
        <v>29</v>
      </c>
      <c r="G130" s="14" t="s">
        <v>437</v>
      </c>
      <c r="H130" s="15">
        <v>15.01</v>
      </c>
      <c r="I130" s="84">
        <f>IF(OR(G130="",G130="KR"),"",IFERROR(H130*VLOOKUP(G130,'LV-Codes'!J:K,2,FALSE)*52.18,""))</f>
        <v>1566.4436000000001</v>
      </c>
      <c r="J130" s="27">
        <f>IFERROR(I130/VLOOKUP(G130,'LV-Codes'!$A$5:$I$31,9,FALSE()),"")</f>
        <v>15.664436</v>
      </c>
      <c r="K130" s="90"/>
      <c r="L130" s="10">
        <f t="shared" si="2"/>
        <v>0</v>
      </c>
    </row>
    <row r="131" spans="1:12" ht="15" customHeight="1" x14ac:dyDescent="0.25">
      <c r="A131" s="23" t="s">
        <v>156</v>
      </c>
      <c r="B131" s="25" t="s">
        <v>18</v>
      </c>
      <c r="C131" s="23" t="s">
        <v>164</v>
      </c>
      <c r="D131" s="23">
        <v>326</v>
      </c>
      <c r="E131" s="26" t="s">
        <v>31</v>
      </c>
      <c r="F131" s="25" t="s">
        <v>21</v>
      </c>
      <c r="G131" s="24" t="s">
        <v>222</v>
      </c>
      <c r="H131" s="22">
        <v>4.95</v>
      </c>
      <c r="I131" s="22" t="str">
        <f>IF(OR(G131="",G131="KR"),"",IFERROR(H131*VLOOKUP(G131,'LV-Codes'!J:K,2,FALSE)*52.18,""))</f>
        <v/>
      </c>
      <c r="J131" s="27" t="str">
        <f>IFERROR(I131/VLOOKUP(G131,'LV-Codes'!$A$5:$I$31,9,FALSE()),"")</f>
        <v/>
      </c>
      <c r="K131" s="89"/>
      <c r="L131" s="87" t="str">
        <f t="shared" si="2"/>
        <v/>
      </c>
    </row>
    <row r="132" spans="1:12" ht="15" customHeight="1" x14ac:dyDescent="0.25">
      <c r="A132" s="23" t="s">
        <v>157</v>
      </c>
      <c r="B132" s="25" t="s">
        <v>18</v>
      </c>
      <c r="C132" s="23" t="s">
        <v>164</v>
      </c>
      <c r="D132" s="23">
        <v>327</v>
      </c>
      <c r="E132" s="26" t="s">
        <v>27</v>
      </c>
      <c r="F132" s="25" t="s">
        <v>21</v>
      </c>
      <c r="G132" s="24" t="s">
        <v>222</v>
      </c>
      <c r="H132" s="22">
        <v>2.85</v>
      </c>
      <c r="I132" s="22" t="str">
        <f>IF(OR(G132="",G132="KR"),"",IFERROR(H132*VLOOKUP(G132,'LV-Codes'!J:K,2,FALSE)*52.18,""))</f>
        <v/>
      </c>
      <c r="J132" s="27" t="str">
        <f>IFERROR(I132/VLOOKUP(G132,'LV-Codes'!$A$5:$I$31,9,FALSE()),"")</f>
        <v/>
      </c>
      <c r="K132" s="89"/>
      <c r="L132" s="87" t="str">
        <f t="shared" si="2"/>
        <v/>
      </c>
    </row>
    <row r="133" spans="1:12" ht="15" customHeight="1" x14ac:dyDescent="0.25">
      <c r="A133" s="5" t="s">
        <v>158</v>
      </c>
      <c r="B133" s="6" t="s">
        <v>18</v>
      </c>
      <c r="C133" s="5" t="s">
        <v>164</v>
      </c>
      <c r="D133" s="5">
        <v>328</v>
      </c>
      <c r="E133" s="7" t="s">
        <v>278</v>
      </c>
      <c r="F133" s="6" t="s">
        <v>29</v>
      </c>
      <c r="G133" s="8" t="s">
        <v>437</v>
      </c>
      <c r="H133" s="9">
        <v>17.03</v>
      </c>
      <c r="I133" s="9">
        <f>IF(OR(G133="",G133="KR"),"",IFERROR(H133*VLOOKUP(G133,'LV-Codes'!J:K,2,FALSE)*52.18,""))</f>
        <v>1777.2508</v>
      </c>
      <c r="J133" s="27">
        <f>IFERROR(I133/VLOOKUP(G133,'LV-Codes'!$A$5:$I$31,9,FALSE()),"")</f>
        <v>17.772508000000002</v>
      </c>
      <c r="K133" s="90"/>
      <c r="L133" s="10">
        <f t="shared" ref="L133:L167" si="3">IF(G133="KR","",IFERROR(I133*K133,""))</f>
        <v>0</v>
      </c>
    </row>
    <row r="134" spans="1:12" ht="15" customHeight="1" x14ac:dyDescent="0.25">
      <c r="A134" s="11" t="s">
        <v>159</v>
      </c>
      <c r="B134" s="12" t="s">
        <v>18</v>
      </c>
      <c r="C134" s="11" t="s">
        <v>164</v>
      </c>
      <c r="D134" s="11">
        <v>329</v>
      </c>
      <c r="E134" s="13" t="s">
        <v>330</v>
      </c>
      <c r="F134" s="12" t="s">
        <v>21</v>
      </c>
      <c r="G134" s="14" t="s">
        <v>466</v>
      </c>
      <c r="H134" s="15">
        <v>20.07</v>
      </c>
      <c r="I134" s="84">
        <f>IF(OR(G134="",G134="KR"),"",IFERROR(H134*VLOOKUP(G134,'LV-Codes'!J:K,2,FALSE)*52.18,""))</f>
        <v>2094.5052000000001</v>
      </c>
      <c r="J134" s="27">
        <f>IFERROR(I134/VLOOKUP(G134,'LV-Codes'!$A$5:$I$31,9,FALSE()),"")</f>
        <v>11.636140000000001</v>
      </c>
      <c r="K134" s="90"/>
      <c r="L134" s="10">
        <f t="shared" si="3"/>
        <v>0</v>
      </c>
    </row>
    <row r="135" spans="1:12" ht="15" customHeight="1" x14ac:dyDescent="0.25">
      <c r="A135" s="5" t="s">
        <v>160</v>
      </c>
      <c r="B135" s="6" t="s">
        <v>18</v>
      </c>
      <c r="C135" s="5" t="s">
        <v>164</v>
      </c>
      <c r="D135" s="5">
        <v>330</v>
      </c>
      <c r="E135" s="7" t="s">
        <v>294</v>
      </c>
      <c r="F135" s="6" t="s">
        <v>21</v>
      </c>
      <c r="G135" s="8" t="s">
        <v>233</v>
      </c>
      <c r="H135" s="9">
        <v>14.81</v>
      </c>
      <c r="I135" s="9">
        <f>IF(OR(G135="",G135="KR"),"",IFERROR(H135*VLOOKUP(G135,'LV-Codes'!J:K,2,FALSE)*52.18,""))</f>
        <v>61.822864000000003</v>
      </c>
      <c r="J135" s="27">
        <f>IFERROR(I135/VLOOKUP(G135,'LV-Codes'!$A$5:$I$31,9,FALSE()),"")</f>
        <v>0.20607621333333334</v>
      </c>
      <c r="K135" s="90"/>
      <c r="L135" s="10">
        <f t="shared" si="3"/>
        <v>0</v>
      </c>
    </row>
    <row r="136" spans="1:12" ht="15" customHeight="1" x14ac:dyDescent="0.25">
      <c r="A136" s="11" t="s">
        <v>162</v>
      </c>
      <c r="B136" s="12" t="s">
        <v>18</v>
      </c>
      <c r="C136" s="11" t="s">
        <v>164</v>
      </c>
      <c r="D136" s="11" t="s">
        <v>352</v>
      </c>
      <c r="E136" s="13" t="s">
        <v>330</v>
      </c>
      <c r="F136" s="12" t="s">
        <v>21</v>
      </c>
      <c r="G136" s="14" t="s">
        <v>466</v>
      </c>
      <c r="H136" s="15">
        <v>18.440000000000001</v>
      </c>
      <c r="I136" s="84">
        <f>IF(OR(G136="",G136="KR"),"",IFERROR(H136*VLOOKUP(G136,'LV-Codes'!J:K,2,FALSE)*52.18,""))</f>
        <v>1924.3984</v>
      </c>
      <c r="J136" s="27">
        <f>IFERROR(I136/VLOOKUP(G136,'LV-Codes'!$A$5:$I$31,9,FALSE()),"")</f>
        <v>10.691102222222222</v>
      </c>
      <c r="K136" s="90"/>
      <c r="L136" s="10">
        <f t="shared" si="3"/>
        <v>0</v>
      </c>
    </row>
    <row r="137" spans="1:12" ht="15" customHeight="1" x14ac:dyDescent="0.25">
      <c r="A137" s="5" t="s">
        <v>163</v>
      </c>
      <c r="B137" s="6" t="s">
        <v>18</v>
      </c>
      <c r="C137" s="5" t="s">
        <v>164</v>
      </c>
      <c r="D137" s="5" t="s">
        <v>353</v>
      </c>
      <c r="E137" s="7" t="s">
        <v>86</v>
      </c>
      <c r="F137" s="6" t="s">
        <v>21</v>
      </c>
      <c r="G137" s="8" t="s">
        <v>451</v>
      </c>
      <c r="H137" s="9">
        <v>2</v>
      </c>
      <c r="I137" s="9">
        <f>IF(OR(G137="",G137="KR"),"",IFERROR(H137*VLOOKUP(G137,'LV-Codes'!J:K,2,FALSE)*52.18,""))</f>
        <v>521.79999999999995</v>
      </c>
      <c r="J137" s="27">
        <f>IFERROR(I137/VLOOKUP(G137,'LV-Codes'!$A$5:$I$31,9,FALSE()),"")</f>
        <v>6.5224999999999991</v>
      </c>
      <c r="K137" s="90"/>
      <c r="L137" s="10">
        <f t="shared" si="3"/>
        <v>0</v>
      </c>
    </row>
    <row r="138" spans="1:12" ht="15" customHeight="1" x14ac:dyDescent="0.25">
      <c r="A138" s="11" t="s">
        <v>165</v>
      </c>
      <c r="B138" s="12" t="s">
        <v>18</v>
      </c>
      <c r="C138" s="11" t="s">
        <v>164</v>
      </c>
      <c r="D138" s="11">
        <v>335</v>
      </c>
      <c r="E138" s="13" t="s">
        <v>62</v>
      </c>
      <c r="F138" s="12" t="s">
        <v>21</v>
      </c>
      <c r="G138" s="14" t="s">
        <v>467</v>
      </c>
      <c r="H138" s="15">
        <v>20.329999999999998</v>
      </c>
      <c r="I138" s="84">
        <f>IF(OR(G138="",G138="KR"),"",IFERROR(H138*VLOOKUP(G138,'LV-Codes'!J:K,2,FALSE)*52.18,""))</f>
        <v>5304.0969999999998</v>
      </c>
      <c r="J138" s="27">
        <f>IFERROR(I138/VLOOKUP(G138,'LV-Codes'!$A$5:$I$31,9,FALSE()),"")</f>
        <v>29.467205555555555</v>
      </c>
      <c r="K138" s="90"/>
      <c r="L138" s="10">
        <f t="shared" si="3"/>
        <v>0</v>
      </c>
    </row>
    <row r="139" spans="1:12" ht="15" customHeight="1" x14ac:dyDescent="0.25">
      <c r="A139" s="23" t="s">
        <v>166</v>
      </c>
      <c r="B139" s="25" t="s">
        <v>18</v>
      </c>
      <c r="C139" s="23" t="s">
        <v>164</v>
      </c>
      <c r="D139" s="23">
        <v>336</v>
      </c>
      <c r="E139" s="26" t="s">
        <v>31</v>
      </c>
      <c r="F139" s="25" t="s">
        <v>21</v>
      </c>
      <c r="G139" s="24" t="s">
        <v>222</v>
      </c>
      <c r="H139" s="22">
        <v>20.07</v>
      </c>
      <c r="I139" s="22" t="str">
        <f>IF(OR(G139="",G139="KR"),"",IFERROR(H139*VLOOKUP(G139,'LV-Codes'!J:K,2,FALSE)*52.18,""))</f>
        <v/>
      </c>
      <c r="J139" s="27" t="str">
        <f>IFERROR(I139/VLOOKUP(G139,'LV-Codes'!$A$5:$I$31,9,FALSE()),"")</f>
        <v/>
      </c>
      <c r="K139" s="89"/>
      <c r="L139" s="87" t="str">
        <f t="shared" si="3"/>
        <v/>
      </c>
    </row>
    <row r="140" spans="1:12" ht="15" customHeight="1" x14ac:dyDescent="0.25">
      <c r="A140" s="11" t="s">
        <v>167</v>
      </c>
      <c r="B140" s="12" t="s">
        <v>18</v>
      </c>
      <c r="C140" s="11" t="s">
        <v>164</v>
      </c>
      <c r="D140" s="11">
        <v>337</v>
      </c>
      <c r="E140" s="13" t="s">
        <v>330</v>
      </c>
      <c r="F140" s="12" t="s">
        <v>21</v>
      </c>
      <c r="G140" s="14" t="s">
        <v>466</v>
      </c>
      <c r="H140" s="15">
        <v>14.81</v>
      </c>
      <c r="I140" s="84">
        <f>IF(OR(G140="",G140="KR"),"",IFERROR(H140*VLOOKUP(G140,'LV-Codes'!J:K,2,FALSE)*52.18,""))</f>
        <v>1545.5716</v>
      </c>
      <c r="J140" s="27">
        <f>IFERROR(I140/VLOOKUP(G140,'LV-Codes'!$A$5:$I$31,9,FALSE()),"")</f>
        <v>8.5865088888888881</v>
      </c>
      <c r="K140" s="90"/>
      <c r="L140" s="10">
        <f t="shared" si="3"/>
        <v>0</v>
      </c>
    </row>
    <row r="141" spans="1:12" ht="15" customHeight="1" x14ac:dyDescent="0.25">
      <c r="A141" s="5" t="s">
        <v>168</v>
      </c>
      <c r="B141" s="6" t="s">
        <v>18</v>
      </c>
      <c r="C141" s="5" t="s">
        <v>164</v>
      </c>
      <c r="D141" s="5" t="s">
        <v>354</v>
      </c>
      <c r="E141" s="7" t="s">
        <v>330</v>
      </c>
      <c r="F141" s="6" t="s">
        <v>21</v>
      </c>
      <c r="G141" s="8" t="s">
        <v>466</v>
      </c>
      <c r="H141" s="9">
        <v>18.440000000000001</v>
      </c>
      <c r="I141" s="9">
        <f>IF(OR(G141="",G141="KR"),"",IFERROR(H141*VLOOKUP(G141,'LV-Codes'!J:K,2,FALSE)*52.18,""))</f>
        <v>1924.3984</v>
      </c>
      <c r="J141" s="27">
        <f>IFERROR(I141/VLOOKUP(G141,'LV-Codes'!$A$5:$I$31,9,FALSE()),"")</f>
        <v>10.691102222222222</v>
      </c>
      <c r="K141" s="90"/>
      <c r="L141" s="10">
        <f t="shared" si="3"/>
        <v>0</v>
      </c>
    </row>
    <row r="142" spans="1:12" ht="15" customHeight="1" x14ac:dyDescent="0.25">
      <c r="A142" s="23" t="s">
        <v>169</v>
      </c>
      <c r="B142" s="25" t="s">
        <v>18</v>
      </c>
      <c r="C142" s="23" t="s">
        <v>164</v>
      </c>
      <c r="D142" s="23" t="s">
        <v>355</v>
      </c>
      <c r="E142" s="26" t="s">
        <v>47</v>
      </c>
      <c r="F142" s="25" t="s">
        <v>21</v>
      </c>
      <c r="G142" s="24" t="s">
        <v>222</v>
      </c>
      <c r="H142" s="22">
        <v>2</v>
      </c>
      <c r="I142" s="22" t="str">
        <f>IF(OR(G142="",G142="KR"),"",IFERROR(H142*VLOOKUP(G142,'LV-Codes'!J:K,2,FALSE)*52.18,""))</f>
        <v/>
      </c>
      <c r="J142" s="27" t="str">
        <f>IFERROR(I142/VLOOKUP(G142,'LV-Codes'!$A$5:$I$31,9,FALSE()),"")</f>
        <v/>
      </c>
      <c r="K142" s="89"/>
      <c r="L142" s="87" t="str">
        <f t="shared" si="3"/>
        <v/>
      </c>
    </row>
    <row r="143" spans="1:12" ht="15" customHeight="1" x14ac:dyDescent="0.25">
      <c r="A143" s="5" t="s">
        <v>170</v>
      </c>
      <c r="B143" s="6" t="s">
        <v>18</v>
      </c>
      <c r="C143" s="5" t="s">
        <v>164</v>
      </c>
      <c r="D143" s="5">
        <v>342</v>
      </c>
      <c r="E143" s="7" t="s">
        <v>330</v>
      </c>
      <c r="F143" s="6" t="s">
        <v>21</v>
      </c>
      <c r="G143" s="8" t="s">
        <v>466</v>
      </c>
      <c r="H143" s="9">
        <v>20.329999999999998</v>
      </c>
      <c r="I143" s="9">
        <f>IF(OR(G143="",G143="KR"),"",IFERROR(H143*VLOOKUP(G143,'LV-Codes'!J:K,2,FALSE)*52.18,""))</f>
        <v>2121.6387999999997</v>
      </c>
      <c r="J143" s="27">
        <f>IFERROR(I143/VLOOKUP(G143,'LV-Codes'!$A$5:$I$31,9,FALSE()),"")</f>
        <v>11.786882222222221</v>
      </c>
      <c r="K143" s="90"/>
      <c r="L143" s="10">
        <f t="shared" si="3"/>
        <v>0</v>
      </c>
    </row>
    <row r="144" spans="1:12" ht="15" customHeight="1" x14ac:dyDescent="0.25">
      <c r="A144" s="11" t="s">
        <v>171</v>
      </c>
      <c r="B144" s="12" t="s">
        <v>18</v>
      </c>
      <c r="C144" s="11" t="s">
        <v>164</v>
      </c>
      <c r="D144" s="11">
        <v>343</v>
      </c>
      <c r="E144" s="13" t="s">
        <v>330</v>
      </c>
      <c r="F144" s="12" t="s">
        <v>21</v>
      </c>
      <c r="G144" s="14" t="s">
        <v>466</v>
      </c>
      <c r="H144" s="15">
        <v>213</v>
      </c>
      <c r="I144" s="84">
        <f>IF(OR(G144="",G144="KR"),"",IFERROR(H144*VLOOKUP(G144,'LV-Codes'!J:K,2,FALSE)*52.18,""))</f>
        <v>22228.68</v>
      </c>
      <c r="J144" s="27">
        <f>IFERROR(I144/VLOOKUP(G144,'LV-Codes'!$A$5:$I$31,9,FALSE()),"")</f>
        <v>123.49266666666666</v>
      </c>
      <c r="K144" s="90"/>
      <c r="L144" s="10">
        <f t="shared" si="3"/>
        <v>0</v>
      </c>
    </row>
    <row r="145" spans="1:12" ht="15" customHeight="1" x14ac:dyDescent="0.25">
      <c r="A145" s="5" t="s">
        <v>172</v>
      </c>
      <c r="B145" s="6" t="s">
        <v>18</v>
      </c>
      <c r="C145" s="5" t="s">
        <v>269</v>
      </c>
      <c r="D145" s="5"/>
      <c r="E145" s="7" t="s">
        <v>217</v>
      </c>
      <c r="F145" s="6" t="s">
        <v>325</v>
      </c>
      <c r="G145" s="8" t="s">
        <v>411</v>
      </c>
      <c r="H145" s="9">
        <v>103.88</v>
      </c>
      <c r="I145" s="9">
        <f>IF(OR(G145="",G145="KR"),"",IFERROR(H145*VLOOKUP(G145,'LV-Codes'!J:K,2,FALSE)*52.18,""))</f>
        <v>16261.375199999999</v>
      </c>
      <c r="J145" s="27">
        <f>IFERROR(I145/VLOOKUP(G145,'LV-Codes'!$A$5:$I$31,9,FALSE()),"")</f>
        <v>65.045500799999999</v>
      </c>
      <c r="K145" s="90"/>
      <c r="L145" s="10">
        <f t="shared" si="3"/>
        <v>0</v>
      </c>
    </row>
    <row r="146" spans="1:12" ht="15" customHeight="1" x14ac:dyDescent="0.25">
      <c r="A146" s="11" t="s">
        <v>173</v>
      </c>
      <c r="B146" s="12" t="s">
        <v>18</v>
      </c>
      <c r="C146" s="11" t="s">
        <v>269</v>
      </c>
      <c r="D146" s="11"/>
      <c r="E146" s="13" t="s">
        <v>349</v>
      </c>
      <c r="F146" s="12" t="s">
        <v>324</v>
      </c>
      <c r="G146" s="8" t="s">
        <v>418</v>
      </c>
      <c r="H146" s="15">
        <v>27</v>
      </c>
      <c r="I146" s="84">
        <f>IF(OR(G146="",G146="KR"),"",IFERROR(H146*VLOOKUP(G146,'LV-Codes'!J:K,2,FALSE)*52.18,""))</f>
        <v>2817.72</v>
      </c>
      <c r="J146" s="27">
        <f>IFERROR(I146/VLOOKUP(G146,'LV-Codes'!$A$5:$I$31,9,FALSE()),"")</f>
        <v>25.615636363636362</v>
      </c>
      <c r="K146" s="90"/>
      <c r="L146" s="10">
        <f t="shared" si="3"/>
        <v>0</v>
      </c>
    </row>
    <row r="147" spans="1:12" ht="15" customHeight="1" x14ac:dyDescent="0.25">
      <c r="A147" s="5" t="s">
        <v>174</v>
      </c>
      <c r="B147" s="6" t="s">
        <v>18</v>
      </c>
      <c r="C147" s="5" t="s">
        <v>269</v>
      </c>
      <c r="D147" s="5"/>
      <c r="E147" s="7" t="s">
        <v>349</v>
      </c>
      <c r="F147" s="6" t="s">
        <v>329</v>
      </c>
      <c r="G147" s="8" t="s">
        <v>418</v>
      </c>
      <c r="H147" s="9">
        <v>27</v>
      </c>
      <c r="I147" s="9">
        <f>IF(OR(G147="",G147="KR"),"",IFERROR(H147*VLOOKUP(G147,'LV-Codes'!J:K,2,FALSE)*52.18,""))</f>
        <v>2817.72</v>
      </c>
      <c r="J147" s="27">
        <f>IFERROR(I147/VLOOKUP(G147,'LV-Codes'!$A$5:$I$31,9,FALSE()),"")</f>
        <v>25.615636363636362</v>
      </c>
      <c r="K147" s="90"/>
      <c r="L147" s="10">
        <f t="shared" si="3"/>
        <v>0</v>
      </c>
    </row>
    <row r="148" spans="1:12" ht="15" customHeight="1" x14ac:dyDescent="0.25">
      <c r="A148" s="11" t="s">
        <v>175</v>
      </c>
      <c r="B148" s="12" t="s">
        <v>18</v>
      </c>
      <c r="C148" s="11" t="s">
        <v>269</v>
      </c>
      <c r="D148" s="11">
        <v>401</v>
      </c>
      <c r="E148" s="13" t="s">
        <v>330</v>
      </c>
      <c r="F148" s="12" t="s">
        <v>21</v>
      </c>
      <c r="G148" s="14" t="s">
        <v>466</v>
      </c>
      <c r="H148" s="15">
        <v>213</v>
      </c>
      <c r="I148" s="84">
        <f>IF(OR(G148="",G148="KR"),"",IFERROR(H148*VLOOKUP(G148,'LV-Codes'!J:K,2,FALSE)*52.18,""))</f>
        <v>22228.68</v>
      </c>
      <c r="J148" s="27">
        <f>IFERROR(I148/VLOOKUP(G148,'LV-Codes'!$A$5:$I$31,9,FALSE()),"")</f>
        <v>123.49266666666666</v>
      </c>
      <c r="K148" s="90"/>
      <c r="L148" s="10">
        <f t="shared" si="3"/>
        <v>0</v>
      </c>
    </row>
    <row r="149" spans="1:12" ht="15" customHeight="1" x14ac:dyDescent="0.25">
      <c r="A149" s="5" t="s">
        <v>176</v>
      </c>
      <c r="B149" s="6" t="s">
        <v>18</v>
      </c>
      <c r="C149" s="5" t="s">
        <v>269</v>
      </c>
      <c r="D149" s="5">
        <v>402</v>
      </c>
      <c r="E149" s="7" t="s">
        <v>330</v>
      </c>
      <c r="F149" s="6" t="s">
        <v>21</v>
      </c>
      <c r="G149" s="8" t="s">
        <v>466</v>
      </c>
      <c r="H149" s="9">
        <v>22.29</v>
      </c>
      <c r="I149" s="9">
        <f>IF(OR(G149="",G149="KR"),"",IFERROR(H149*VLOOKUP(G149,'LV-Codes'!J:K,2,FALSE)*52.18,""))</f>
        <v>2326.1844000000001</v>
      </c>
      <c r="J149" s="27">
        <f>IFERROR(I149/VLOOKUP(G149,'LV-Codes'!$A$5:$I$31,9,FALSE()),"")</f>
        <v>12.923246666666667</v>
      </c>
      <c r="K149" s="90"/>
      <c r="L149" s="10">
        <f t="shared" si="3"/>
        <v>0</v>
      </c>
    </row>
    <row r="150" spans="1:12" ht="15" customHeight="1" x14ac:dyDescent="0.25">
      <c r="A150" s="11" t="s">
        <v>177</v>
      </c>
      <c r="B150" s="12" t="s">
        <v>18</v>
      </c>
      <c r="C150" s="11" t="s">
        <v>269</v>
      </c>
      <c r="D150" s="11">
        <v>404</v>
      </c>
      <c r="E150" s="13" t="s">
        <v>330</v>
      </c>
      <c r="F150" s="12" t="s">
        <v>21</v>
      </c>
      <c r="G150" s="14" t="s">
        <v>466</v>
      </c>
      <c r="H150" s="15">
        <v>16.39</v>
      </c>
      <c r="I150" s="84">
        <f>IF(OR(G150="",G150="KR"),"",IFERROR(H150*VLOOKUP(G150,'LV-Codes'!J:K,2,FALSE)*52.18,""))</f>
        <v>1710.4604000000002</v>
      </c>
      <c r="J150" s="27">
        <f>IFERROR(I150/VLOOKUP(G150,'LV-Codes'!$A$5:$I$31,9,FALSE()),"")</f>
        <v>9.5025577777777794</v>
      </c>
      <c r="K150" s="90"/>
      <c r="L150" s="10">
        <f t="shared" si="3"/>
        <v>0</v>
      </c>
    </row>
    <row r="151" spans="1:12" ht="15" customHeight="1" x14ac:dyDescent="0.25">
      <c r="A151" s="5" t="s">
        <v>178</v>
      </c>
      <c r="B151" s="6" t="s">
        <v>18</v>
      </c>
      <c r="C151" s="5" t="s">
        <v>269</v>
      </c>
      <c r="D151" s="5">
        <v>405</v>
      </c>
      <c r="E151" s="7" t="s">
        <v>330</v>
      </c>
      <c r="F151" s="6" t="s">
        <v>21</v>
      </c>
      <c r="G151" s="8" t="s">
        <v>466</v>
      </c>
      <c r="H151" s="9">
        <v>14.93</v>
      </c>
      <c r="I151" s="9">
        <f>IF(OR(G151="",G151="KR"),"",IFERROR(H151*VLOOKUP(G151,'LV-Codes'!J:K,2,FALSE)*52.18,""))</f>
        <v>1558.0947999999999</v>
      </c>
      <c r="J151" s="27">
        <f>IFERROR(I151/VLOOKUP(G151,'LV-Codes'!$A$5:$I$31,9,FALSE()),"")</f>
        <v>8.6560822222222207</v>
      </c>
      <c r="K151" s="90"/>
      <c r="L151" s="10">
        <f t="shared" si="3"/>
        <v>0</v>
      </c>
    </row>
    <row r="152" spans="1:12" ht="15" customHeight="1" x14ac:dyDescent="0.25">
      <c r="A152" s="11" t="s">
        <v>179</v>
      </c>
      <c r="B152" s="12" t="s">
        <v>18</v>
      </c>
      <c r="C152" s="11" t="s">
        <v>269</v>
      </c>
      <c r="D152" s="11">
        <v>406</v>
      </c>
      <c r="E152" s="13" t="s">
        <v>330</v>
      </c>
      <c r="F152" s="12" t="s">
        <v>21</v>
      </c>
      <c r="G152" s="14" t="s">
        <v>466</v>
      </c>
      <c r="H152" s="15">
        <v>14.93</v>
      </c>
      <c r="I152" s="84">
        <f>IF(OR(G152="",G152="KR"),"",IFERROR(H152*VLOOKUP(G152,'LV-Codes'!J:K,2,FALSE)*52.18,""))</f>
        <v>1558.0947999999999</v>
      </c>
      <c r="J152" s="27">
        <f>IFERROR(I152/VLOOKUP(G152,'LV-Codes'!$A$5:$I$31,9,FALSE()),"")</f>
        <v>8.6560822222222207</v>
      </c>
      <c r="K152" s="90"/>
      <c r="L152" s="10">
        <f t="shared" si="3"/>
        <v>0</v>
      </c>
    </row>
    <row r="153" spans="1:12" ht="15" customHeight="1" x14ac:dyDescent="0.25">
      <c r="A153" s="5" t="s">
        <v>181</v>
      </c>
      <c r="B153" s="6" t="s">
        <v>18</v>
      </c>
      <c r="C153" s="5" t="s">
        <v>269</v>
      </c>
      <c r="D153" s="5">
        <v>407</v>
      </c>
      <c r="E153" s="7" t="s">
        <v>330</v>
      </c>
      <c r="F153" s="6" t="s">
        <v>21</v>
      </c>
      <c r="G153" s="8" t="s">
        <v>466</v>
      </c>
      <c r="H153" s="9">
        <v>14.93</v>
      </c>
      <c r="I153" s="9">
        <f>IF(OR(G153="",G153="KR"),"",IFERROR(H153*VLOOKUP(G153,'LV-Codes'!J:K,2,FALSE)*52.18,""))</f>
        <v>1558.0947999999999</v>
      </c>
      <c r="J153" s="27">
        <f>IFERROR(I153/VLOOKUP(G153,'LV-Codes'!$A$5:$I$31,9,FALSE()),"")</f>
        <v>8.6560822222222207</v>
      </c>
      <c r="K153" s="90"/>
      <c r="L153" s="10">
        <f t="shared" si="3"/>
        <v>0</v>
      </c>
    </row>
    <row r="154" spans="1:12" ht="15" customHeight="1" x14ac:dyDescent="0.25">
      <c r="A154" s="11" t="s">
        <v>182</v>
      </c>
      <c r="B154" s="12" t="s">
        <v>18</v>
      </c>
      <c r="C154" s="11" t="s">
        <v>269</v>
      </c>
      <c r="D154" s="11">
        <v>408</v>
      </c>
      <c r="E154" s="13" t="s">
        <v>330</v>
      </c>
      <c r="F154" s="12" t="s">
        <v>21</v>
      </c>
      <c r="G154" s="14" t="s">
        <v>466</v>
      </c>
      <c r="H154" s="15">
        <v>14.93</v>
      </c>
      <c r="I154" s="84">
        <f>IF(OR(G154="",G154="KR"),"",IFERROR(H154*VLOOKUP(G154,'LV-Codes'!J:K,2,FALSE)*52.18,""))</f>
        <v>1558.0947999999999</v>
      </c>
      <c r="J154" s="27">
        <f>IFERROR(I154/VLOOKUP(G154,'LV-Codes'!$A$5:$I$31,9,FALSE()),"")</f>
        <v>8.6560822222222207</v>
      </c>
      <c r="K154" s="90"/>
      <c r="L154" s="10">
        <f t="shared" si="3"/>
        <v>0</v>
      </c>
    </row>
    <row r="155" spans="1:12" ht="15" customHeight="1" x14ac:dyDescent="0.25">
      <c r="A155" s="5" t="s">
        <v>184</v>
      </c>
      <c r="B155" s="6" t="s">
        <v>18</v>
      </c>
      <c r="C155" s="5" t="s">
        <v>269</v>
      </c>
      <c r="D155" s="5">
        <v>409</v>
      </c>
      <c r="E155" s="7" t="s">
        <v>330</v>
      </c>
      <c r="F155" s="6" t="s">
        <v>21</v>
      </c>
      <c r="G155" s="8" t="s">
        <v>466</v>
      </c>
      <c r="H155" s="9">
        <v>14.93</v>
      </c>
      <c r="I155" s="9">
        <f>IF(OR(G155="",G155="KR"),"",IFERROR(H155*VLOOKUP(G155,'LV-Codes'!J:K,2,FALSE)*52.18,""))</f>
        <v>1558.0947999999999</v>
      </c>
      <c r="J155" s="27">
        <f>IFERROR(I155/VLOOKUP(G155,'LV-Codes'!$A$5:$I$31,9,FALSE()),"")</f>
        <v>8.6560822222222207</v>
      </c>
      <c r="K155" s="90"/>
      <c r="L155" s="10">
        <f t="shared" si="3"/>
        <v>0</v>
      </c>
    </row>
    <row r="156" spans="1:12" ht="15" customHeight="1" x14ac:dyDescent="0.25">
      <c r="A156" s="11" t="s">
        <v>185</v>
      </c>
      <c r="B156" s="12" t="s">
        <v>18</v>
      </c>
      <c r="C156" s="11" t="s">
        <v>269</v>
      </c>
      <c r="D156" s="11">
        <v>410</v>
      </c>
      <c r="E156" s="13" t="s">
        <v>330</v>
      </c>
      <c r="F156" s="12" t="s">
        <v>21</v>
      </c>
      <c r="G156" s="14" t="s">
        <v>466</v>
      </c>
      <c r="H156" s="15">
        <v>14.93</v>
      </c>
      <c r="I156" s="84">
        <f>IF(OR(G156="",G156="KR"),"",IFERROR(H156*VLOOKUP(G156,'LV-Codes'!J:K,2,FALSE)*52.18,""))</f>
        <v>1558.0947999999999</v>
      </c>
      <c r="J156" s="27">
        <f>IFERROR(I156/VLOOKUP(G156,'LV-Codes'!$A$5:$I$31,9,FALSE()),"")</f>
        <v>8.6560822222222207</v>
      </c>
      <c r="K156" s="90"/>
      <c r="L156" s="10">
        <f t="shared" si="3"/>
        <v>0</v>
      </c>
    </row>
    <row r="157" spans="1:12" ht="15" customHeight="1" x14ac:dyDescent="0.25">
      <c r="A157" s="5" t="s">
        <v>186</v>
      </c>
      <c r="B157" s="6" t="s">
        <v>18</v>
      </c>
      <c r="C157" s="5" t="s">
        <v>269</v>
      </c>
      <c r="D157" s="5">
        <v>411</v>
      </c>
      <c r="E157" s="7" t="s">
        <v>330</v>
      </c>
      <c r="F157" s="6" t="s">
        <v>21</v>
      </c>
      <c r="G157" s="8" t="s">
        <v>466</v>
      </c>
      <c r="H157" s="9">
        <v>14.93</v>
      </c>
      <c r="I157" s="9">
        <f>IF(OR(G157="",G157="KR"),"",IFERROR(H157*VLOOKUP(G157,'LV-Codes'!J:K,2,FALSE)*52.18,""))</f>
        <v>1558.0947999999999</v>
      </c>
      <c r="J157" s="27">
        <f>IFERROR(I157/VLOOKUP(G157,'LV-Codes'!$A$5:$I$31,9,FALSE()),"")</f>
        <v>8.6560822222222207</v>
      </c>
      <c r="K157" s="90"/>
      <c r="L157" s="10">
        <f t="shared" si="3"/>
        <v>0</v>
      </c>
    </row>
    <row r="158" spans="1:12" ht="15" customHeight="1" x14ac:dyDescent="0.25">
      <c r="A158" s="11" t="s">
        <v>187</v>
      </c>
      <c r="B158" s="12" t="s">
        <v>18</v>
      </c>
      <c r="C158" s="11" t="s">
        <v>269</v>
      </c>
      <c r="D158" s="11">
        <v>412</v>
      </c>
      <c r="E158" s="13" t="s">
        <v>330</v>
      </c>
      <c r="F158" s="12" t="s">
        <v>21</v>
      </c>
      <c r="G158" s="14" t="s">
        <v>466</v>
      </c>
      <c r="H158" s="15">
        <v>14.93</v>
      </c>
      <c r="I158" s="84">
        <f>IF(OR(G158="",G158="KR"),"",IFERROR(H158*VLOOKUP(G158,'LV-Codes'!J:K,2,FALSE)*52.18,""))</f>
        <v>1558.0947999999999</v>
      </c>
      <c r="J158" s="27">
        <f>IFERROR(I158/VLOOKUP(G158,'LV-Codes'!$A$5:$I$31,9,FALSE()),"")</f>
        <v>8.6560822222222207</v>
      </c>
      <c r="K158" s="90"/>
      <c r="L158" s="10">
        <f t="shared" si="3"/>
        <v>0</v>
      </c>
    </row>
    <row r="159" spans="1:12" ht="15" customHeight="1" x14ac:dyDescent="0.25">
      <c r="A159" s="5" t="s">
        <v>188</v>
      </c>
      <c r="B159" s="6" t="s">
        <v>18</v>
      </c>
      <c r="C159" s="5" t="s">
        <v>269</v>
      </c>
      <c r="D159" s="5">
        <v>413</v>
      </c>
      <c r="E159" s="7" t="s">
        <v>330</v>
      </c>
      <c r="F159" s="6" t="s">
        <v>21</v>
      </c>
      <c r="G159" s="8" t="s">
        <v>466</v>
      </c>
      <c r="H159" s="9">
        <v>14.93</v>
      </c>
      <c r="I159" s="9">
        <f>IF(OR(G159="",G159="KR"),"",IFERROR(H159*VLOOKUP(G159,'LV-Codes'!J:K,2,FALSE)*52.18,""))</f>
        <v>1558.0947999999999</v>
      </c>
      <c r="J159" s="27">
        <f>IFERROR(I159/VLOOKUP(G159,'LV-Codes'!$A$5:$I$31,9,FALSE()),"")</f>
        <v>8.6560822222222207</v>
      </c>
      <c r="K159" s="90"/>
      <c r="L159" s="10">
        <f t="shared" si="3"/>
        <v>0</v>
      </c>
    </row>
    <row r="160" spans="1:12" ht="15" customHeight="1" x14ac:dyDescent="0.25">
      <c r="A160" s="11" t="s">
        <v>189</v>
      </c>
      <c r="B160" s="12" t="s">
        <v>18</v>
      </c>
      <c r="C160" s="11" t="s">
        <v>269</v>
      </c>
      <c r="D160" s="11">
        <v>414</v>
      </c>
      <c r="E160" s="13" t="s">
        <v>330</v>
      </c>
      <c r="F160" s="12" t="s">
        <v>21</v>
      </c>
      <c r="G160" s="14" t="s">
        <v>466</v>
      </c>
      <c r="H160" s="15">
        <v>14.93</v>
      </c>
      <c r="I160" s="84">
        <f>IF(OR(G160="",G160="KR"),"",IFERROR(H160*VLOOKUP(G160,'LV-Codes'!J:K,2,FALSE)*52.18,""))</f>
        <v>1558.0947999999999</v>
      </c>
      <c r="J160" s="27">
        <f>IFERROR(I160/VLOOKUP(G160,'LV-Codes'!$A$5:$I$31,9,FALSE()),"")</f>
        <v>8.6560822222222207</v>
      </c>
      <c r="K160" s="90"/>
      <c r="L160" s="10">
        <f t="shared" si="3"/>
        <v>0</v>
      </c>
    </row>
    <row r="161" spans="1:12" ht="15" customHeight="1" x14ac:dyDescent="0.25">
      <c r="A161" s="5" t="s">
        <v>190</v>
      </c>
      <c r="B161" s="6" t="s">
        <v>18</v>
      </c>
      <c r="C161" s="5" t="s">
        <v>269</v>
      </c>
      <c r="D161" s="5">
        <v>415</v>
      </c>
      <c r="E161" s="7" t="s">
        <v>356</v>
      </c>
      <c r="F161" s="6" t="s">
        <v>21</v>
      </c>
      <c r="G161" s="8" t="s">
        <v>467</v>
      </c>
      <c r="H161" s="9">
        <v>14.93</v>
      </c>
      <c r="I161" s="9">
        <f>IF(OR(G161="",G161="KR"),"",IFERROR(H161*VLOOKUP(G161,'LV-Codes'!J:K,2,FALSE)*52.18,""))</f>
        <v>3895.2370000000001</v>
      </c>
      <c r="J161" s="27">
        <f>IFERROR(I161/VLOOKUP(G161,'LV-Codes'!$A$5:$I$31,9,FALSE()),"")</f>
        <v>21.640205555555557</v>
      </c>
      <c r="K161" s="90"/>
      <c r="L161" s="10">
        <f t="shared" si="3"/>
        <v>0</v>
      </c>
    </row>
    <row r="162" spans="1:12" ht="15" customHeight="1" x14ac:dyDescent="0.25">
      <c r="A162" s="23" t="s">
        <v>191</v>
      </c>
      <c r="B162" s="25" t="s">
        <v>18</v>
      </c>
      <c r="C162" s="23" t="s">
        <v>269</v>
      </c>
      <c r="D162" s="23">
        <v>416</v>
      </c>
      <c r="E162" s="26" t="s">
        <v>274</v>
      </c>
      <c r="F162" s="25"/>
      <c r="G162" s="24" t="s">
        <v>222</v>
      </c>
      <c r="H162" s="22"/>
      <c r="I162" s="22"/>
      <c r="J162" s="27" t="str">
        <f>IFERROR(I162/VLOOKUP(G162,'LV-Codes'!$A$5:$I$31,9,FALSE()),"")</f>
        <v/>
      </c>
      <c r="K162" s="89"/>
      <c r="L162" s="87" t="str">
        <f t="shared" si="3"/>
        <v/>
      </c>
    </row>
    <row r="163" spans="1:12" ht="15" customHeight="1" x14ac:dyDescent="0.25">
      <c r="A163" s="5" t="s">
        <v>192</v>
      </c>
      <c r="B163" s="6" t="s">
        <v>18</v>
      </c>
      <c r="C163" s="5" t="s">
        <v>269</v>
      </c>
      <c r="D163" s="5">
        <v>418</v>
      </c>
      <c r="E163" s="7" t="s">
        <v>330</v>
      </c>
      <c r="F163" s="6" t="s">
        <v>21</v>
      </c>
      <c r="G163" s="8" t="s">
        <v>466</v>
      </c>
      <c r="H163" s="9">
        <v>15.42</v>
      </c>
      <c r="I163" s="9">
        <f>IF(OR(G163="",G163="KR"),"",IFERROR(H163*VLOOKUP(G163,'LV-Codes'!J:K,2,FALSE)*52.18,""))</f>
        <v>1609.2311999999999</v>
      </c>
      <c r="J163" s="27">
        <f>IFERROR(I163/VLOOKUP(G163,'LV-Codes'!$A$5:$I$31,9,FALSE()),"")</f>
        <v>8.9401733333333322</v>
      </c>
      <c r="K163" s="90"/>
      <c r="L163" s="10">
        <f t="shared" si="3"/>
        <v>0</v>
      </c>
    </row>
    <row r="164" spans="1:12" ht="15" customHeight="1" x14ac:dyDescent="0.25">
      <c r="A164" s="11" t="s">
        <v>193</v>
      </c>
      <c r="B164" s="12" t="s">
        <v>18</v>
      </c>
      <c r="C164" s="11" t="s">
        <v>269</v>
      </c>
      <c r="D164" s="11">
        <v>419</v>
      </c>
      <c r="E164" s="13" t="s">
        <v>330</v>
      </c>
      <c r="F164" s="12" t="s">
        <v>21</v>
      </c>
      <c r="G164" s="14" t="s">
        <v>466</v>
      </c>
      <c r="H164" s="15">
        <v>16.39</v>
      </c>
      <c r="I164" s="84">
        <f>IF(OR(G164="",G164="KR"),"",IFERROR(H164*VLOOKUP(G164,'LV-Codes'!J:K,2,FALSE)*52.18,""))</f>
        <v>1710.4604000000002</v>
      </c>
      <c r="J164" s="27">
        <f>IFERROR(I164/VLOOKUP(G164,'LV-Codes'!$A$5:$I$31,9,FALSE()),"")</f>
        <v>9.5025577777777794</v>
      </c>
      <c r="K164" s="90"/>
      <c r="L164" s="10">
        <f t="shared" si="3"/>
        <v>0</v>
      </c>
    </row>
    <row r="165" spans="1:12" ht="15" customHeight="1" x14ac:dyDescent="0.25">
      <c r="A165" s="5" t="s">
        <v>194</v>
      </c>
      <c r="B165" s="6" t="s">
        <v>18</v>
      </c>
      <c r="C165" s="5" t="s">
        <v>269</v>
      </c>
      <c r="D165" s="5">
        <v>421</v>
      </c>
      <c r="E165" s="7" t="s">
        <v>330</v>
      </c>
      <c r="F165" s="6" t="s">
        <v>21</v>
      </c>
      <c r="G165" s="8" t="s">
        <v>466</v>
      </c>
      <c r="H165" s="9">
        <v>22.29</v>
      </c>
      <c r="I165" s="9">
        <f>IF(OR(G165="",G165="KR"),"",IFERROR(H165*VLOOKUP(G165,'LV-Codes'!J:K,2,FALSE)*52.18,""))</f>
        <v>2326.1844000000001</v>
      </c>
      <c r="J165" s="27">
        <f>IFERROR(I165/VLOOKUP(G165,'LV-Codes'!$A$5:$I$31,9,FALSE()),"")</f>
        <v>12.923246666666667</v>
      </c>
      <c r="K165" s="90"/>
      <c r="L165" s="10">
        <f t="shared" si="3"/>
        <v>0</v>
      </c>
    </row>
    <row r="166" spans="1:12" ht="15" customHeight="1" x14ac:dyDescent="0.25">
      <c r="A166" s="11" t="s">
        <v>195</v>
      </c>
      <c r="B166" s="12" t="s">
        <v>18</v>
      </c>
      <c r="C166" s="11" t="s">
        <v>269</v>
      </c>
      <c r="D166" s="11">
        <v>422</v>
      </c>
      <c r="E166" s="13" t="s">
        <v>330</v>
      </c>
      <c r="F166" s="12" t="s">
        <v>21</v>
      </c>
      <c r="G166" s="14" t="s">
        <v>466</v>
      </c>
      <c r="H166" s="15">
        <v>213</v>
      </c>
      <c r="I166" s="84">
        <f>IF(OR(G166="",G166="KR"),"",IFERROR(H166*VLOOKUP(G166,'LV-Codes'!J:K,2,FALSE)*52.18,""))</f>
        <v>22228.68</v>
      </c>
      <c r="J166" s="27">
        <f>IFERROR(I166/VLOOKUP(G166,'LV-Codes'!$A$5:$I$31,9,FALSE()),"")</f>
        <v>123.49266666666666</v>
      </c>
      <c r="K166" s="90"/>
      <c r="L166" s="10">
        <f t="shared" si="3"/>
        <v>0</v>
      </c>
    </row>
    <row r="167" spans="1:12" ht="15" customHeight="1" x14ac:dyDescent="0.25">
      <c r="A167" s="5" t="s">
        <v>196</v>
      </c>
      <c r="B167" s="6" t="s">
        <v>18</v>
      </c>
      <c r="C167" s="5" t="s">
        <v>269</v>
      </c>
      <c r="D167" s="5">
        <v>425</v>
      </c>
      <c r="E167" s="7" t="s">
        <v>278</v>
      </c>
      <c r="F167" s="6" t="s">
        <v>29</v>
      </c>
      <c r="G167" s="8" t="s">
        <v>234</v>
      </c>
      <c r="H167" s="9">
        <v>15.01</v>
      </c>
      <c r="I167" s="9">
        <f>IF(OR(G167="",G167="KR"),"",IFERROR(H167*VLOOKUP(G167,'LV-Codes'!J:K,2,FALSE)*52.18,""))</f>
        <v>3916.1089999999999</v>
      </c>
      <c r="J167" s="27">
        <f>IFERROR(I167/VLOOKUP(G167,'LV-Codes'!$A$5:$I$31,9,FALSE()),"")</f>
        <v>39.161090000000002</v>
      </c>
      <c r="K167" s="90"/>
      <c r="L167" s="10">
        <f t="shared" si="3"/>
        <v>0</v>
      </c>
    </row>
    <row r="168" spans="1:12" ht="15" customHeight="1" x14ac:dyDescent="0.25">
      <c r="A168" s="23" t="s">
        <v>197</v>
      </c>
      <c r="B168" s="25" t="s">
        <v>18</v>
      </c>
      <c r="C168" s="23" t="s">
        <v>269</v>
      </c>
      <c r="D168" s="23">
        <v>426</v>
      </c>
      <c r="E168" s="26" t="s">
        <v>27</v>
      </c>
      <c r="F168" s="25" t="s">
        <v>21</v>
      </c>
      <c r="G168" s="24" t="s">
        <v>222</v>
      </c>
      <c r="H168" s="22">
        <v>4.95</v>
      </c>
      <c r="I168" s="22" t="str">
        <f>IF(OR(G168="",G168="KR"),"",IFERROR(H168*VLOOKUP(G168,'LV-Codes'!J:K,2,FALSE)*52.18,""))</f>
        <v/>
      </c>
      <c r="J168" s="27" t="str">
        <f>IFERROR(I168/VLOOKUP(G168,'LV-Codes'!$A$5:$I$31,9,FALSE()),"")</f>
        <v/>
      </c>
      <c r="K168" s="89"/>
      <c r="L168" s="87" t="str">
        <f t="shared" ref="L168:L204" si="4">IF(G168="KR","",IFERROR(I168*K168,""))</f>
        <v/>
      </c>
    </row>
    <row r="169" spans="1:12" ht="15" customHeight="1" x14ac:dyDescent="0.25">
      <c r="A169" s="23" t="s">
        <v>198</v>
      </c>
      <c r="B169" s="25" t="s">
        <v>18</v>
      </c>
      <c r="C169" s="23" t="s">
        <v>269</v>
      </c>
      <c r="D169" s="23">
        <v>427</v>
      </c>
      <c r="E169" s="26" t="s">
        <v>47</v>
      </c>
      <c r="F169" s="25" t="s">
        <v>21</v>
      </c>
      <c r="G169" s="24" t="s">
        <v>222</v>
      </c>
      <c r="H169" s="22">
        <v>2.85</v>
      </c>
      <c r="I169" s="22" t="str">
        <f>IF(OR(G169="",G169="KR"),"",IFERROR(H169*VLOOKUP(G169,'LV-Codes'!J:K,2,FALSE)*52.18,""))</f>
        <v/>
      </c>
      <c r="J169" s="27" t="str">
        <f>IFERROR(I169/VLOOKUP(G169,'LV-Codes'!$A$5:$I$31,9,FALSE()),"")</f>
        <v/>
      </c>
      <c r="K169" s="89"/>
      <c r="L169" s="87" t="str">
        <f t="shared" si="4"/>
        <v/>
      </c>
    </row>
    <row r="170" spans="1:12" ht="15" customHeight="1" x14ac:dyDescent="0.25">
      <c r="A170" s="11" t="s">
        <v>199</v>
      </c>
      <c r="B170" s="12" t="s">
        <v>18</v>
      </c>
      <c r="C170" s="11" t="s">
        <v>269</v>
      </c>
      <c r="D170" s="11">
        <v>428</v>
      </c>
      <c r="E170" s="13" t="s">
        <v>278</v>
      </c>
      <c r="F170" s="12" t="s">
        <v>29</v>
      </c>
      <c r="G170" s="14" t="s">
        <v>234</v>
      </c>
      <c r="H170" s="15">
        <v>17.03</v>
      </c>
      <c r="I170" s="84">
        <f>IF(OR(G170="",G170="KR"),"",IFERROR(H170*VLOOKUP(G170,'LV-Codes'!J:K,2,FALSE)*52.18,""))</f>
        <v>4443.1270000000004</v>
      </c>
      <c r="J170" s="27">
        <f>IFERROR(I170/VLOOKUP(G170,'LV-Codes'!$A$5:$I$31,9,FALSE()),"")</f>
        <v>44.431270000000005</v>
      </c>
      <c r="K170" s="90"/>
      <c r="L170" s="10">
        <f t="shared" si="4"/>
        <v>0</v>
      </c>
    </row>
    <row r="171" spans="1:12" ht="15" customHeight="1" x14ac:dyDescent="0.25">
      <c r="A171" s="5" t="s">
        <v>200</v>
      </c>
      <c r="B171" s="6" t="s">
        <v>18</v>
      </c>
      <c r="C171" s="5" t="s">
        <v>269</v>
      </c>
      <c r="D171" s="5">
        <v>429</v>
      </c>
      <c r="E171" s="7" t="s">
        <v>330</v>
      </c>
      <c r="F171" s="6" t="s">
        <v>21</v>
      </c>
      <c r="G171" s="8" t="s">
        <v>466</v>
      </c>
      <c r="H171" s="9">
        <v>20.07</v>
      </c>
      <c r="I171" s="9">
        <f>IF(OR(G171="",G171="KR"),"",IFERROR(H171*VLOOKUP(G171,'LV-Codes'!J:K,2,FALSE)*52.18,""))</f>
        <v>2094.5052000000001</v>
      </c>
      <c r="J171" s="27">
        <f>IFERROR(I171/VLOOKUP(G171,'LV-Codes'!$A$5:$I$31,9,FALSE()),"")</f>
        <v>11.636140000000001</v>
      </c>
      <c r="K171" s="90"/>
      <c r="L171" s="10">
        <f t="shared" si="4"/>
        <v>0</v>
      </c>
    </row>
    <row r="172" spans="1:12" ht="15" customHeight="1" x14ac:dyDescent="0.25">
      <c r="A172" s="11" t="s">
        <v>201</v>
      </c>
      <c r="B172" s="12" t="s">
        <v>18</v>
      </c>
      <c r="C172" s="11" t="s">
        <v>269</v>
      </c>
      <c r="D172" s="11">
        <v>430</v>
      </c>
      <c r="E172" s="13" t="s">
        <v>330</v>
      </c>
      <c r="F172" s="12" t="s">
        <v>21</v>
      </c>
      <c r="G172" s="14" t="s">
        <v>466</v>
      </c>
      <c r="H172" s="15">
        <v>14.81</v>
      </c>
      <c r="I172" s="84">
        <f>IF(OR(G172="",G172="KR"),"",IFERROR(H172*VLOOKUP(G172,'LV-Codes'!J:K,2,FALSE)*52.18,""))</f>
        <v>1545.5716</v>
      </c>
      <c r="J172" s="27">
        <f>IFERROR(I172/VLOOKUP(G172,'LV-Codes'!$A$5:$I$31,9,FALSE()),"")</f>
        <v>8.5865088888888881</v>
      </c>
      <c r="K172" s="90"/>
      <c r="L172" s="10">
        <f t="shared" si="4"/>
        <v>0</v>
      </c>
    </row>
    <row r="173" spans="1:12" ht="15" customHeight="1" x14ac:dyDescent="0.25">
      <c r="A173" s="5" t="s">
        <v>202</v>
      </c>
      <c r="B173" s="6" t="s">
        <v>18</v>
      </c>
      <c r="C173" s="5" t="s">
        <v>269</v>
      </c>
      <c r="D173" s="5" t="s">
        <v>357</v>
      </c>
      <c r="E173" s="7" t="s">
        <v>330</v>
      </c>
      <c r="F173" s="6" t="s">
        <v>21</v>
      </c>
      <c r="G173" s="8" t="s">
        <v>466</v>
      </c>
      <c r="H173" s="9">
        <v>18.440000000000001</v>
      </c>
      <c r="I173" s="9">
        <f>IF(OR(G173="",G173="KR"),"",IFERROR(H173*VLOOKUP(G173,'LV-Codes'!J:K,2,FALSE)*52.18,""))</f>
        <v>1924.3984</v>
      </c>
      <c r="J173" s="27">
        <f>IFERROR(I173/VLOOKUP(G173,'LV-Codes'!$A$5:$I$31,9,FALSE()),"")</f>
        <v>10.691102222222222</v>
      </c>
      <c r="K173" s="90"/>
      <c r="L173" s="10">
        <f t="shared" si="4"/>
        <v>0</v>
      </c>
    </row>
    <row r="174" spans="1:12" ht="15" customHeight="1" x14ac:dyDescent="0.25">
      <c r="A174" s="11" t="s">
        <v>203</v>
      </c>
      <c r="B174" s="12" t="s">
        <v>18</v>
      </c>
      <c r="C174" s="11" t="s">
        <v>269</v>
      </c>
      <c r="D174" s="11" t="s">
        <v>358</v>
      </c>
      <c r="E174" s="13" t="s">
        <v>86</v>
      </c>
      <c r="F174" s="12" t="s">
        <v>21</v>
      </c>
      <c r="G174" s="14" t="s">
        <v>451</v>
      </c>
      <c r="H174" s="15">
        <v>2</v>
      </c>
      <c r="I174" s="84">
        <f>IF(OR(G174="",G174="KR"),"",IFERROR(H174*VLOOKUP(G174,'LV-Codes'!J:K,2,FALSE)*52.18,""))</f>
        <v>521.79999999999995</v>
      </c>
      <c r="J174" s="27">
        <f>IFERROR(I174/VLOOKUP(G174,'LV-Codes'!$A$5:$I$31,9,FALSE()),"")</f>
        <v>6.5224999999999991</v>
      </c>
      <c r="K174" s="90"/>
      <c r="L174" s="10">
        <f t="shared" si="4"/>
        <v>0</v>
      </c>
    </row>
    <row r="175" spans="1:12" ht="15" customHeight="1" x14ac:dyDescent="0.25">
      <c r="A175" s="5" t="s">
        <v>204</v>
      </c>
      <c r="B175" s="6" t="s">
        <v>18</v>
      </c>
      <c r="C175" s="5" t="s">
        <v>269</v>
      </c>
      <c r="D175" s="5">
        <v>435</v>
      </c>
      <c r="E175" s="7" t="s">
        <v>330</v>
      </c>
      <c r="F175" s="6" t="s">
        <v>21</v>
      </c>
      <c r="G175" s="8" t="s">
        <v>466</v>
      </c>
      <c r="H175" s="9">
        <v>20.329999999999998</v>
      </c>
      <c r="I175" s="9">
        <f>IF(OR(G175="",G175="KR"),"",IFERROR(H175*VLOOKUP(G175,'LV-Codes'!J:K,2,FALSE)*52.18,""))</f>
        <v>2121.6387999999997</v>
      </c>
      <c r="J175" s="27">
        <f>IFERROR(I175/VLOOKUP(G175,'LV-Codes'!$A$5:$I$31,9,FALSE()),"")</f>
        <v>11.786882222222221</v>
      </c>
      <c r="K175" s="90"/>
      <c r="L175" s="10">
        <f t="shared" si="4"/>
        <v>0</v>
      </c>
    </row>
    <row r="176" spans="1:12" ht="15" customHeight="1" x14ac:dyDescent="0.25">
      <c r="A176" s="11" t="s">
        <v>205</v>
      </c>
      <c r="B176" s="12" t="s">
        <v>18</v>
      </c>
      <c r="C176" s="11" t="s">
        <v>269</v>
      </c>
      <c r="D176" s="11">
        <v>436</v>
      </c>
      <c r="E176" s="13" t="s">
        <v>330</v>
      </c>
      <c r="F176" s="12" t="s">
        <v>21</v>
      </c>
      <c r="G176" s="14" t="s">
        <v>466</v>
      </c>
      <c r="H176" s="15">
        <v>20.07</v>
      </c>
      <c r="I176" s="84">
        <f>IF(OR(G176="",G176="KR"),"",IFERROR(H176*VLOOKUP(G176,'LV-Codes'!J:K,2,FALSE)*52.18,""))</f>
        <v>2094.5052000000001</v>
      </c>
      <c r="J176" s="27">
        <f>IFERROR(I176/VLOOKUP(G176,'LV-Codes'!$A$5:$I$31,9,FALSE()),"")</f>
        <v>11.636140000000001</v>
      </c>
      <c r="K176" s="90"/>
      <c r="L176" s="10">
        <f t="shared" si="4"/>
        <v>0</v>
      </c>
    </row>
    <row r="177" spans="1:12" ht="15" customHeight="1" x14ac:dyDescent="0.25">
      <c r="A177" s="5" t="s">
        <v>206</v>
      </c>
      <c r="B177" s="6" t="s">
        <v>18</v>
      </c>
      <c r="C177" s="5" t="s">
        <v>269</v>
      </c>
      <c r="D177" s="5">
        <v>437</v>
      </c>
      <c r="E177" s="7" t="s">
        <v>330</v>
      </c>
      <c r="F177" s="6" t="s">
        <v>21</v>
      </c>
      <c r="G177" s="8" t="s">
        <v>466</v>
      </c>
      <c r="H177" s="9">
        <v>14.81</v>
      </c>
      <c r="I177" s="9">
        <f>IF(OR(G177="",G177="KR"),"",IFERROR(H177*VLOOKUP(G177,'LV-Codes'!J:K,2,FALSE)*52.18,""))</f>
        <v>1545.5716</v>
      </c>
      <c r="J177" s="27">
        <f>IFERROR(I177/VLOOKUP(G177,'LV-Codes'!$A$5:$I$31,9,FALSE()),"")</f>
        <v>8.5865088888888881</v>
      </c>
      <c r="K177" s="90"/>
      <c r="L177" s="10">
        <f t="shared" si="4"/>
        <v>0</v>
      </c>
    </row>
    <row r="178" spans="1:12" ht="15" customHeight="1" x14ac:dyDescent="0.25">
      <c r="A178" s="11" t="s">
        <v>207</v>
      </c>
      <c r="B178" s="12" t="s">
        <v>18</v>
      </c>
      <c r="C178" s="11" t="s">
        <v>269</v>
      </c>
      <c r="D178" s="11" t="s">
        <v>359</v>
      </c>
      <c r="E178" s="13" t="s">
        <v>330</v>
      </c>
      <c r="F178" s="12" t="s">
        <v>21</v>
      </c>
      <c r="G178" s="14" t="s">
        <v>466</v>
      </c>
      <c r="H178" s="15">
        <v>18.440000000000001</v>
      </c>
      <c r="I178" s="84">
        <f>IF(OR(G178="",G178="KR"),"",IFERROR(H178*VLOOKUP(G178,'LV-Codes'!J:K,2,FALSE)*52.18,""))</f>
        <v>1924.3984</v>
      </c>
      <c r="J178" s="27">
        <f>IFERROR(I178/VLOOKUP(G178,'LV-Codes'!$A$5:$I$31,9,FALSE()),"")</f>
        <v>10.691102222222222</v>
      </c>
      <c r="K178" s="90"/>
      <c r="L178" s="10">
        <f t="shared" si="4"/>
        <v>0</v>
      </c>
    </row>
    <row r="179" spans="1:12" ht="15" customHeight="1" x14ac:dyDescent="0.25">
      <c r="A179" s="23" t="s">
        <v>208</v>
      </c>
      <c r="B179" s="25" t="s">
        <v>18</v>
      </c>
      <c r="C179" s="23" t="s">
        <v>269</v>
      </c>
      <c r="D179" s="23" t="s">
        <v>360</v>
      </c>
      <c r="E179" s="26" t="s">
        <v>47</v>
      </c>
      <c r="F179" s="25" t="s">
        <v>21</v>
      </c>
      <c r="G179" s="24" t="s">
        <v>222</v>
      </c>
      <c r="H179" s="22">
        <v>2</v>
      </c>
      <c r="I179" s="22" t="str">
        <f>IF(OR(G179="",G179="KR"),"",IFERROR(H179*VLOOKUP(G179,'LV-Codes'!J:K,2,FALSE)*52.18,""))</f>
        <v/>
      </c>
      <c r="J179" s="27" t="str">
        <f>IFERROR(I179/VLOOKUP(G179,'LV-Codes'!$A$5:$I$31,9,FALSE()),"")</f>
        <v/>
      </c>
      <c r="K179" s="89"/>
      <c r="L179" s="87" t="str">
        <f t="shared" si="4"/>
        <v/>
      </c>
    </row>
    <row r="180" spans="1:12" ht="15" customHeight="1" x14ac:dyDescent="0.25">
      <c r="A180" s="11" t="s">
        <v>209</v>
      </c>
      <c r="B180" s="12" t="s">
        <v>18</v>
      </c>
      <c r="C180" s="11" t="s">
        <v>269</v>
      </c>
      <c r="D180" s="11">
        <v>442</v>
      </c>
      <c r="E180" s="13" t="s">
        <v>330</v>
      </c>
      <c r="F180" s="12" t="s">
        <v>21</v>
      </c>
      <c r="G180" s="14" t="s">
        <v>466</v>
      </c>
      <c r="H180" s="15">
        <v>20.329999999999998</v>
      </c>
      <c r="I180" s="84">
        <f>IF(OR(G180="",G180="KR"),"",IFERROR(H180*VLOOKUP(G180,'LV-Codes'!J:K,2,FALSE)*52.18,""))</f>
        <v>2121.6387999999997</v>
      </c>
      <c r="J180" s="27">
        <f>IFERROR(I180/VLOOKUP(G180,'LV-Codes'!$A$5:$I$31,9,FALSE()),"")</f>
        <v>11.786882222222221</v>
      </c>
      <c r="K180" s="90"/>
      <c r="L180" s="10">
        <f t="shared" si="4"/>
        <v>0</v>
      </c>
    </row>
    <row r="181" spans="1:12" ht="15" customHeight="1" x14ac:dyDescent="0.25">
      <c r="A181" s="5" t="s">
        <v>210</v>
      </c>
      <c r="B181" s="6" t="s">
        <v>18</v>
      </c>
      <c r="C181" s="5" t="s">
        <v>269</v>
      </c>
      <c r="D181" s="5">
        <v>443</v>
      </c>
      <c r="E181" s="7" t="s">
        <v>330</v>
      </c>
      <c r="F181" s="6" t="s">
        <v>21</v>
      </c>
      <c r="G181" s="8" t="s">
        <v>466</v>
      </c>
      <c r="H181" s="9">
        <v>213</v>
      </c>
      <c r="I181" s="9">
        <f>IF(OR(G181="",G181="KR"),"",IFERROR(H181*VLOOKUP(G181,'LV-Codes'!J:K,2,FALSE)*52.18,""))</f>
        <v>22228.68</v>
      </c>
      <c r="J181" s="27">
        <f>IFERROR(I181/VLOOKUP(G181,'LV-Codes'!$A$5:$I$31,9,FALSE()),"")</f>
        <v>123.49266666666666</v>
      </c>
      <c r="K181" s="90"/>
      <c r="L181" s="10">
        <f t="shared" si="4"/>
        <v>0</v>
      </c>
    </row>
    <row r="182" spans="1:12" ht="15" customHeight="1" x14ac:dyDescent="0.25">
      <c r="A182" s="11" t="s">
        <v>211</v>
      </c>
      <c r="B182" s="12" t="s">
        <v>18</v>
      </c>
      <c r="C182" s="11" t="s">
        <v>270</v>
      </c>
      <c r="D182" s="11"/>
      <c r="E182" s="13" t="s">
        <v>217</v>
      </c>
      <c r="F182" s="12" t="s">
        <v>361</v>
      </c>
      <c r="G182" s="14" t="s">
        <v>411</v>
      </c>
      <c r="H182" s="15">
        <v>103.88</v>
      </c>
      <c r="I182" s="84">
        <f>IF(OR(G182="",G182="KR"),"",IFERROR(H182*VLOOKUP(G182,'LV-Codes'!J:K,2,FALSE)*52.18,""))</f>
        <v>16261.375199999999</v>
      </c>
      <c r="J182" s="27">
        <f>IFERROR(I182/VLOOKUP(G182,'LV-Codes'!$A$5:$I$31,9,FALSE()),"")</f>
        <v>65.045500799999999</v>
      </c>
      <c r="K182" s="90"/>
      <c r="L182" s="10">
        <f t="shared" si="4"/>
        <v>0</v>
      </c>
    </row>
    <row r="183" spans="1:12" ht="15" customHeight="1" x14ac:dyDescent="0.25">
      <c r="A183" s="5" t="s">
        <v>212</v>
      </c>
      <c r="B183" s="6" t="s">
        <v>18</v>
      </c>
      <c r="C183" s="5" t="s">
        <v>270</v>
      </c>
      <c r="D183" s="5"/>
      <c r="E183" s="7" t="s">
        <v>349</v>
      </c>
      <c r="F183" s="6" t="s">
        <v>324</v>
      </c>
      <c r="G183" s="8" t="s">
        <v>418</v>
      </c>
      <c r="H183" s="9">
        <v>27</v>
      </c>
      <c r="I183" s="9">
        <f>IF(OR(G183="",G183="KR"),"",IFERROR(H183*VLOOKUP(G183,'LV-Codes'!J:K,2,FALSE)*52.18,""))</f>
        <v>2817.72</v>
      </c>
      <c r="J183" s="27">
        <f>IFERROR(I183/VLOOKUP(G183,'LV-Codes'!$A$5:$I$31,9,FALSE()),"")</f>
        <v>25.615636363636362</v>
      </c>
      <c r="K183" s="90"/>
      <c r="L183" s="10">
        <f t="shared" si="4"/>
        <v>0</v>
      </c>
    </row>
    <row r="184" spans="1:12" ht="15" customHeight="1" x14ac:dyDescent="0.25">
      <c r="A184" s="11" t="s">
        <v>213</v>
      </c>
      <c r="B184" s="12" t="s">
        <v>18</v>
      </c>
      <c r="C184" s="11" t="s">
        <v>270</v>
      </c>
      <c r="D184" s="11"/>
      <c r="E184" s="13" t="s">
        <v>349</v>
      </c>
      <c r="F184" s="12" t="s">
        <v>329</v>
      </c>
      <c r="G184" s="8" t="s">
        <v>418</v>
      </c>
      <c r="H184" s="15">
        <v>27</v>
      </c>
      <c r="I184" s="84">
        <f>IF(OR(G184="",G184="KR"),"",IFERROR(H184*VLOOKUP(G184,'LV-Codes'!J:K,2,FALSE)*52.18,""))</f>
        <v>2817.72</v>
      </c>
      <c r="J184" s="27">
        <f>IFERROR(I184/VLOOKUP(G184,'LV-Codes'!$A$5:$I$31,9,FALSE()),"")</f>
        <v>25.615636363636362</v>
      </c>
      <c r="K184" s="90"/>
      <c r="L184" s="10">
        <f t="shared" si="4"/>
        <v>0</v>
      </c>
    </row>
    <row r="185" spans="1:12" ht="15" customHeight="1" x14ac:dyDescent="0.25">
      <c r="A185" s="5" t="s">
        <v>214</v>
      </c>
      <c r="B185" s="6" t="s">
        <v>18</v>
      </c>
      <c r="C185" s="5" t="s">
        <v>270</v>
      </c>
      <c r="D185" s="5">
        <v>501</v>
      </c>
      <c r="E185" s="7" t="s">
        <v>330</v>
      </c>
      <c r="F185" s="6" t="s">
        <v>21</v>
      </c>
      <c r="G185" s="8" t="s">
        <v>466</v>
      </c>
      <c r="H185" s="9">
        <v>213</v>
      </c>
      <c r="I185" s="9">
        <f>IF(OR(G185="",G185="KR"),"",IFERROR(H185*VLOOKUP(G185,'LV-Codes'!J:K,2,FALSE)*52.18,""))</f>
        <v>22228.68</v>
      </c>
      <c r="J185" s="27">
        <f>IFERROR(I185/VLOOKUP(G185,'LV-Codes'!$A$5:$I$31,9,FALSE()),"")</f>
        <v>123.49266666666666</v>
      </c>
      <c r="K185" s="90"/>
      <c r="L185" s="10">
        <f t="shared" si="4"/>
        <v>0</v>
      </c>
    </row>
    <row r="186" spans="1:12" ht="15" customHeight="1" x14ac:dyDescent="0.25">
      <c r="A186" s="11" t="s">
        <v>215</v>
      </c>
      <c r="B186" s="12" t="s">
        <v>18</v>
      </c>
      <c r="C186" s="11" t="s">
        <v>270</v>
      </c>
      <c r="D186" s="11">
        <v>502</v>
      </c>
      <c r="E186" s="13" t="s">
        <v>330</v>
      </c>
      <c r="F186" s="12" t="s">
        <v>21</v>
      </c>
      <c r="G186" s="14" t="s">
        <v>466</v>
      </c>
      <c r="H186" s="15">
        <v>22.29</v>
      </c>
      <c r="I186" s="84">
        <f>IF(OR(G186="",G186="KR"),"",IFERROR(H186*VLOOKUP(G186,'LV-Codes'!J:K,2,FALSE)*52.18,""))</f>
        <v>2326.1844000000001</v>
      </c>
      <c r="J186" s="27">
        <f>IFERROR(I186/VLOOKUP(G186,'LV-Codes'!$A$5:$I$31,9,FALSE()),"")</f>
        <v>12.923246666666667</v>
      </c>
      <c r="K186" s="90"/>
      <c r="L186" s="10">
        <f t="shared" si="4"/>
        <v>0</v>
      </c>
    </row>
    <row r="187" spans="1:12" ht="15" customHeight="1" x14ac:dyDescent="0.25">
      <c r="A187" s="5" t="s">
        <v>216</v>
      </c>
      <c r="B187" s="6" t="s">
        <v>18</v>
      </c>
      <c r="C187" s="5" t="s">
        <v>270</v>
      </c>
      <c r="D187" s="5">
        <v>504</v>
      </c>
      <c r="E187" s="7" t="s">
        <v>330</v>
      </c>
      <c r="F187" s="6" t="s">
        <v>21</v>
      </c>
      <c r="G187" s="8" t="s">
        <v>466</v>
      </c>
      <c r="H187" s="9">
        <v>16.39</v>
      </c>
      <c r="I187" s="9">
        <f>IF(OR(G187="",G187="KR"),"",IFERROR(H187*VLOOKUP(G187,'LV-Codes'!J:K,2,FALSE)*52.18,""))</f>
        <v>1710.4604000000002</v>
      </c>
      <c r="J187" s="27">
        <f>IFERROR(I187/VLOOKUP(G187,'LV-Codes'!$A$5:$I$31,9,FALSE()),"")</f>
        <v>9.5025577777777794</v>
      </c>
      <c r="K187" s="90"/>
      <c r="L187" s="10">
        <f t="shared" si="4"/>
        <v>0</v>
      </c>
    </row>
    <row r="188" spans="1:12" ht="15" customHeight="1" x14ac:dyDescent="0.25">
      <c r="A188" s="11" t="s">
        <v>218</v>
      </c>
      <c r="B188" s="12" t="s">
        <v>18</v>
      </c>
      <c r="C188" s="11" t="s">
        <v>270</v>
      </c>
      <c r="D188" s="11">
        <v>505</v>
      </c>
      <c r="E188" s="13" t="s">
        <v>330</v>
      </c>
      <c r="F188" s="12" t="s">
        <v>21</v>
      </c>
      <c r="G188" s="14" t="s">
        <v>466</v>
      </c>
      <c r="H188" s="15">
        <v>14.93</v>
      </c>
      <c r="I188" s="84">
        <f>IF(OR(G188="",G188="KR"),"",IFERROR(H188*VLOOKUP(G188,'LV-Codes'!J:K,2,FALSE)*52.18,""))</f>
        <v>1558.0947999999999</v>
      </c>
      <c r="J188" s="27">
        <f>IFERROR(I188/VLOOKUP(G188,'LV-Codes'!$A$5:$I$31,9,FALSE()),"")</f>
        <v>8.6560822222222207</v>
      </c>
      <c r="K188" s="90"/>
      <c r="L188" s="10">
        <f t="shared" si="4"/>
        <v>0</v>
      </c>
    </row>
    <row r="189" spans="1:12" ht="15" customHeight="1" x14ac:dyDescent="0.25">
      <c r="A189" s="5" t="s">
        <v>219</v>
      </c>
      <c r="B189" s="6" t="s">
        <v>18</v>
      </c>
      <c r="C189" s="5" t="s">
        <v>270</v>
      </c>
      <c r="D189" s="5">
        <v>506</v>
      </c>
      <c r="E189" s="7" t="s">
        <v>330</v>
      </c>
      <c r="F189" s="6" t="s">
        <v>21</v>
      </c>
      <c r="G189" s="8" t="s">
        <v>466</v>
      </c>
      <c r="H189" s="9">
        <v>14.93</v>
      </c>
      <c r="I189" s="9">
        <f>IF(OR(G189="",G189="KR"),"",IFERROR(H189*VLOOKUP(G189,'LV-Codes'!J:K,2,FALSE)*52.18,""))</f>
        <v>1558.0947999999999</v>
      </c>
      <c r="J189" s="27">
        <f>IFERROR(I189/VLOOKUP(G189,'LV-Codes'!$A$5:$I$31,9,FALSE()),"")</f>
        <v>8.6560822222222207</v>
      </c>
      <c r="K189" s="90"/>
      <c r="L189" s="10">
        <f t="shared" si="4"/>
        <v>0</v>
      </c>
    </row>
    <row r="190" spans="1:12" ht="15" customHeight="1" x14ac:dyDescent="0.25">
      <c r="A190" s="11" t="s">
        <v>239</v>
      </c>
      <c r="B190" s="12" t="s">
        <v>18</v>
      </c>
      <c r="C190" s="11" t="s">
        <v>270</v>
      </c>
      <c r="D190" s="11">
        <v>507</v>
      </c>
      <c r="E190" s="13" t="s">
        <v>330</v>
      </c>
      <c r="F190" s="12" t="s">
        <v>21</v>
      </c>
      <c r="G190" s="14" t="s">
        <v>466</v>
      </c>
      <c r="H190" s="15">
        <v>14.93</v>
      </c>
      <c r="I190" s="84">
        <f>IF(OR(G190="",G190="KR"),"",IFERROR(H190*VLOOKUP(G190,'LV-Codes'!J:K,2,FALSE)*52.18,""))</f>
        <v>1558.0947999999999</v>
      </c>
      <c r="J190" s="27">
        <f>IFERROR(I190/VLOOKUP(G190,'LV-Codes'!$A$5:$I$31,9,FALSE()),"")</f>
        <v>8.6560822222222207</v>
      </c>
      <c r="K190" s="90"/>
      <c r="L190" s="10">
        <f t="shared" si="4"/>
        <v>0</v>
      </c>
    </row>
    <row r="191" spans="1:12" ht="15" customHeight="1" x14ac:dyDescent="0.25">
      <c r="A191" s="5" t="s">
        <v>240</v>
      </c>
      <c r="B191" s="6" t="s">
        <v>18</v>
      </c>
      <c r="C191" s="5" t="s">
        <v>270</v>
      </c>
      <c r="D191" s="5">
        <v>508</v>
      </c>
      <c r="E191" s="7" t="s">
        <v>330</v>
      </c>
      <c r="F191" s="6" t="s">
        <v>21</v>
      </c>
      <c r="G191" s="8" t="s">
        <v>466</v>
      </c>
      <c r="H191" s="9">
        <v>14.93</v>
      </c>
      <c r="I191" s="9">
        <f>IF(OR(G191="",G191="KR"),"",IFERROR(H191*VLOOKUP(G191,'LV-Codes'!J:K,2,FALSE)*52.18,""))</f>
        <v>1558.0947999999999</v>
      </c>
      <c r="J191" s="27">
        <f>IFERROR(I191/VLOOKUP(G191,'LV-Codes'!$A$5:$I$31,9,FALSE()),"")</f>
        <v>8.6560822222222207</v>
      </c>
      <c r="K191" s="90"/>
      <c r="L191" s="10">
        <f t="shared" si="4"/>
        <v>0</v>
      </c>
    </row>
    <row r="192" spans="1:12" ht="15" customHeight="1" x14ac:dyDescent="0.25">
      <c r="A192" s="11" t="s">
        <v>241</v>
      </c>
      <c r="B192" s="12" t="s">
        <v>18</v>
      </c>
      <c r="C192" s="11" t="s">
        <v>270</v>
      </c>
      <c r="D192" s="11">
        <v>509</v>
      </c>
      <c r="E192" s="13" t="s">
        <v>330</v>
      </c>
      <c r="F192" s="12" t="s">
        <v>21</v>
      </c>
      <c r="G192" s="14" t="s">
        <v>466</v>
      </c>
      <c r="H192" s="15">
        <v>14.93</v>
      </c>
      <c r="I192" s="84">
        <f>IF(OR(G192="",G192="KR"),"",IFERROR(H192*VLOOKUP(G192,'LV-Codes'!J:K,2,FALSE)*52.18,""))</f>
        <v>1558.0947999999999</v>
      </c>
      <c r="J192" s="27">
        <f>IFERROR(I192/VLOOKUP(G192,'LV-Codes'!$A$5:$I$31,9,FALSE()),"")</f>
        <v>8.6560822222222207</v>
      </c>
      <c r="K192" s="90"/>
      <c r="L192" s="10">
        <f t="shared" si="4"/>
        <v>0</v>
      </c>
    </row>
    <row r="193" spans="1:12" ht="15" customHeight="1" x14ac:dyDescent="0.25">
      <c r="A193" s="5" t="s">
        <v>242</v>
      </c>
      <c r="B193" s="6" t="s">
        <v>18</v>
      </c>
      <c r="C193" s="5" t="s">
        <v>270</v>
      </c>
      <c r="D193" s="5">
        <v>510</v>
      </c>
      <c r="E193" s="7" t="s">
        <v>330</v>
      </c>
      <c r="F193" s="6" t="s">
        <v>21</v>
      </c>
      <c r="G193" s="8" t="s">
        <v>466</v>
      </c>
      <c r="H193" s="9">
        <v>14.93</v>
      </c>
      <c r="I193" s="9">
        <f>IF(OR(G193="",G193="KR"),"",IFERROR(H193*VLOOKUP(G193,'LV-Codes'!J:K,2,FALSE)*52.18,""))</f>
        <v>1558.0947999999999</v>
      </c>
      <c r="J193" s="27">
        <f>IFERROR(I193/VLOOKUP(G193,'LV-Codes'!$A$5:$I$31,9,FALSE()),"")</f>
        <v>8.6560822222222207</v>
      </c>
      <c r="K193" s="90"/>
      <c r="L193" s="10">
        <f t="shared" si="4"/>
        <v>0</v>
      </c>
    </row>
    <row r="194" spans="1:12" ht="15" customHeight="1" x14ac:dyDescent="0.25">
      <c r="A194" s="11" t="s">
        <v>243</v>
      </c>
      <c r="B194" s="12" t="s">
        <v>18</v>
      </c>
      <c r="C194" s="11" t="s">
        <v>270</v>
      </c>
      <c r="D194" s="11">
        <v>511</v>
      </c>
      <c r="E194" s="13" t="s">
        <v>330</v>
      </c>
      <c r="F194" s="12" t="s">
        <v>21</v>
      </c>
      <c r="G194" s="14" t="s">
        <v>466</v>
      </c>
      <c r="H194" s="15">
        <v>14.93</v>
      </c>
      <c r="I194" s="84">
        <f>IF(OR(G194="",G194="KR"),"",IFERROR(H194*VLOOKUP(G194,'LV-Codes'!J:K,2,FALSE)*52.18,""))</f>
        <v>1558.0947999999999</v>
      </c>
      <c r="J194" s="27">
        <f>IFERROR(I194/VLOOKUP(G194,'LV-Codes'!$A$5:$I$31,9,FALSE()),"")</f>
        <v>8.6560822222222207</v>
      </c>
      <c r="K194" s="90"/>
      <c r="L194" s="10">
        <f t="shared" si="4"/>
        <v>0</v>
      </c>
    </row>
    <row r="195" spans="1:12" ht="15" customHeight="1" x14ac:dyDescent="0.25">
      <c r="A195" s="5" t="s">
        <v>244</v>
      </c>
      <c r="B195" s="6" t="s">
        <v>18</v>
      </c>
      <c r="C195" s="5" t="s">
        <v>270</v>
      </c>
      <c r="D195" s="5">
        <v>512</v>
      </c>
      <c r="E195" s="7" t="s">
        <v>330</v>
      </c>
      <c r="F195" s="6" t="s">
        <v>21</v>
      </c>
      <c r="G195" s="8" t="s">
        <v>466</v>
      </c>
      <c r="H195" s="9">
        <v>14.93</v>
      </c>
      <c r="I195" s="9">
        <f>IF(OR(G195="",G195="KR"),"",IFERROR(H195*VLOOKUP(G195,'LV-Codes'!J:K,2,FALSE)*52.18,""))</f>
        <v>1558.0947999999999</v>
      </c>
      <c r="J195" s="27">
        <f>IFERROR(I195/VLOOKUP(G195,'LV-Codes'!$A$5:$I$31,9,FALSE()),"")</f>
        <v>8.6560822222222207</v>
      </c>
      <c r="K195" s="90"/>
      <c r="L195" s="10">
        <f t="shared" si="4"/>
        <v>0</v>
      </c>
    </row>
    <row r="196" spans="1:12" ht="15" customHeight="1" x14ac:dyDescent="0.25">
      <c r="A196" s="11" t="s">
        <v>245</v>
      </c>
      <c r="B196" s="12" t="s">
        <v>18</v>
      </c>
      <c r="C196" s="11" t="s">
        <v>270</v>
      </c>
      <c r="D196" s="11">
        <v>513</v>
      </c>
      <c r="E196" s="13" t="s">
        <v>330</v>
      </c>
      <c r="F196" s="12" t="s">
        <v>21</v>
      </c>
      <c r="G196" s="14" t="s">
        <v>466</v>
      </c>
      <c r="H196" s="15">
        <v>14.93</v>
      </c>
      <c r="I196" s="84">
        <f>IF(OR(G196="",G196="KR"),"",IFERROR(H196*VLOOKUP(G196,'LV-Codes'!J:K,2,FALSE)*52.18,""))</f>
        <v>1558.0947999999999</v>
      </c>
      <c r="J196" s="27">
        <f>IFERROR(I196/VLOOKUP(G196,'LV-Codes'!$A$5:$I$31,9,FALSE()),"")</f>
        <v>8.6560822222222207</v>
      </c>
      <c r="K196" s="90"/>
      <c r="L196" s="10">
        <f t="shared" si="4"/>
        <v>0</v>
      </c>
    </row>
    <row r="197" spans="1:12" ht="15" customHeight="1" x14ac:dyDescent="0.25">
      <c r="A197" s="5" t="s">
        <v>246</v>
      </c>
      <c r="B197" s="6" t="s">
        <v>18</v>
      </c>
      <c r="C197" s="5" t="s">
        <v>270</v>
      </c>
      <c r="D197" s="5">
        <v>514</v>
      </c>
      <c r="E197" s="7" t="s">
        <v>330</v>
      </c>
      <c r="F197" s="6" t="s">
        <v>21</v>
      </c>
      <c r="G197" s="8" t="s">
        <v>466</v>
      </c>
      <c r="H197" s="9">
        <v>14.93</v>
      </c>
      <c r="I197" s="9">
        <f>IF(OR(G197="",G197="KR"),"",IFERROR(H197*VLOOKUP(G197,'LV-Codes'!J:K,2,FALSE)*52.18,""))</f>
        <v>1558.0947999999999</v>
      </c>
      <c r="J197" s="27">
        <f>IFERROR(I197/VLOOKUP(G197,'LV-Codes'!$A$5:$I$31,9,FALSE()),"")</f>
        <v>8.6560822222222207</v>
      </c>
      <c r="K197" s="90"/>
      <c r="L197" s="10">
        <f t="shared" si="4"/>
        <v>0</v>
      </c>
    </row>
    <row r="198" spans="1:12" ht="15" customHeight="1" x14ac:dyDescent="0.25">
      <c r="A198" s="11" t="s">
        <v>247</v>
      </c>
      <c r="B198" s="12" t="s">
        <v>18</v>
      </c>
      <c r="C198" s="11" t="s">
        <v>270</v>
      </c>
      <c r="D198" s="11">
        <v>515</v>
      </c>
      <c r="E198" s="13" t="s">
        <v>351</v>
      </c>
      <c r="F198" s="12" t="s">
        <v>21</v>
      </c>
      <c r="G198" s="14" t="s">
        <v>467</v>
      </c>
      <c r="H198" s="15">
        <v>14.93</v>
      </c>
      <c r="I198" s="84">
        <f>IF(OR(G198="",G198="KR"),"",IFERROR(H198*VLOOKUP(G198,'LV-Codes'!J:K,2,FALSE)*52.18,""))</f>
        <v>3895.2370000000001</v>
      </c>
      <c r="J198" s="27">
        <f>IFERROR(I198/VLOOKUP(G198,'LV-Codes'!$A$5:$I$31,9,FALSE()),"")</f>
        <v>21.640205555555557</v>
      </c>
      <c r="K198" s="90"/>
      <c r="L198" s="10">
        <f t="shared" si="4"/>
        <v>0</v>
      </c>
    </row>
    <row r="199" spans="1:12" ht="15" customHeight="1" x14ac:dyDescent="0.25">
      <c r="A199" s="23" t="s">
        <v>248</v>
      </c>
      <c r="B199" s="25" t="s">
        <v>18</v>
      </c>
      <c r="C199" s="23" t="s">
        <v>270</v>
      </c>
      <c r="D199" s="23">
        <v>516</v>
      </c>
      <c r="E199" s="26" t="s">
        <v>274</v>
      </c>
      <c r="F199" s="25"/>
      <c r="G199" s="24" t="s">
        <v>222</v>
      </c>
      <c r="H199" s="22"/>
      <c r="I199" s="22"/>
      <c r="J199" s="27" t="str">
        <f>IFERROR(I199/VLOOKUP(G199,'LV-Codes'!$A$5:$I$31,9,FALSE()),"")</f>
        <v/>
      </c>
      <c r="K199" s="89"/>
      <c r="L199" s="87" t="str">
        <f t="shared" si="4"/>
        <v/>
      </c>
    </row>
    <row r="200" spans="1:12" ht="15" customHeight="1" x14ac:dyDescent="0.25">
      <c r="A200" s="11" t="s">
        <v>249</v>
      </c>
      <c r="B200" s="12" t="s">
        <v>18</v>
      </c>
      <c r="C200" s="11" t="s">
        <v>270</v>
      </c>
      <c r="D200" s="11">
        <v>518</v>
      </c>
      <c r="E200" s="13" t="s">
        <v>330</v>
      </c>
      <c r="F200" s="12" t="s">
        <v>21</v>
      </c>
      <c r="G200" s="14" t="s">
        <v>466</v>
      </c>
      <c r="H200" s="15">
        <v>15.42</v>
      </c>
      <c r="I200" s="84">
        <f>IF(OR(G200="",G200="KR"),"",IFERROR(H200*VLOOKUP(G200,'LV-Codes'!J:K,2,FALSE)*52.18,""))</f>
        <v>1609.2311999999999</v>
      </c>
      <c r="J200" s="27">
        <f>IFERROR(I200/VLOOKUP(G200,'LV-Codes'!$A$5:$I$31,9,FALSE()),"")</f>
        <v>8.9401733333333322</v>
      </c>
      <c r="K200" s="90"/>
      <c r="L200" s="10">
        <f t="shared" si="4"/>
        <v>0</v>
      </c>
    </row>
    <row r="201" spans="1:12" ht="15" customHeight="1" x14ac:dyDescent="0.25">
      <c r="A201" s="5" t="s">
        <v>250</v>
      </c>
      <c r="B201" s="6" t="s">
        <v>18</v>
      </c>
      <c r="C201" s="5" t="s">
        <v>270</v>
      </c>
      <c r="D201" s="5">
        <v>519</v>
      </c>
      <c r="E201" s="7" t="s">
        <v>330</v>
      </c>
      <c r="F201" s="6" t="s">
        <v>21</v>
      </c>
      <c r="G201" s="8" t="s">
        <v>466</v>
      </c>
      <c r="H201" s="9">
        <v>16.39</v>
      </c>
      <c r="I201" s="9">
        <f>IF(OR(G201="",G201="KR"),"",IFERROR(H201*VLOOKUP(G201,'LV-Codes'!J:K,2,FALSE)*52.18,""))</f>
        <v>1710.4604000000002</v>
      </c>
      <c r="J201" s="27">
        <f>IFERROR(I201/VLOOKUP(G201,'LV-Codes'!$A$5:$I$31,9,FALSE()),"")</f>
        <v>9.5025577777777794</v>
      </c>
      <c r="K201" s="90"/>
      <c r="L201" s="10">
        <f t="shared" si="4"/>
        <v>0</v>
      </c>
    </row>
    <row r="202" spans="1:12" ht="15" customHeight="1" x14ac:dyDescent="0.25">
      <c r="A202" s="11" t="s">
        <v>251</v>
      </c>
      <c r="B202" s="12" t="s">
        <v>18</v>
      </c>
      <c r="C202" s="11" t="s">
        <v>270</v>
      </c>
      <c r="D202" s="11">
        <v>521</v>
      </c>
      <c r="E202" s="13" t="s">
        <v>330</v>
      </c>
      <c r="F202" s="12" t="s">
        <v>21</v>
      </c>
      <c r="G202" s="14" t="s">
        <v>466</v>
      </c>
      <c r="H202" s="15">
        <v>22.29</v>
      </c>
      <c r="I202" s="84">
        <f>IF(OR(G202="",G202="KR"),"",IFERROR(H202*VLOOKUP(G202,'LV-Codes'!J:K,2,FALSE)*52.18,""))</f>
        <v>2326.1844000000001</v>
      </c>
      <c r="J202" s="27">
        <f>IFERROR(I202/VLOOKUP(G202,'LV-Codes'!$A$5:$I$31,9,FALSE()),"")</f>
        <v>12.923246666666667</v>
      </c>
      <c r="K202" s="90"/>
      <c r="L202" s="10">
        <f t="shared" si="4"/>
        <v>0</v>
      </c>
    </row>
    <row r="203" spans="1:12" ht="15" customHeight="1" x14ac:dyDescent="0.25">
      <c r="A203" s="5" t="s">
        <v>252</v>
      </c>
      <c r="B203" s="6" t="s">
        <v>18</v>
      </c>
      <c r="C203" s="5" t="s">
        <v>270</v>
      </c>
      <c r="D203" s="5">
        <v>522</v>
      </c>
      <c r="E203" s="7" t="s">
        <v>330</v>
      </c>
      <c r="F203" s="6" t="s">
        <v>21</v>
      </c>
      <c r="G203" s="8" t="s">
        <v>466</v>
      </c>
      <c r="H203" s="9">
        <v>213</v>
      </c>
      <c r="I203" s="9">
        <f>IF(OR(G203="",G203="KR"),"",IFERROR(H203*VLOOKUP(G203,'LV-Codes'!J:K,2,FALSE)*52.18,""))</f>
        <v>22228.68</v>
      </c>
      <c r="J203" s="27">
        <f>IFERROR(I203/VLOOKUP(G203,'LV-Codes'!$A$5:$I$31,9,FALSE()),"")</f>
        <v>123.49266666666666</v>
      </c>
      <c r="K203" s="90"/>
      <c r="L203" s="10">
        <f t="shared" si="4"/>
        <v>0</v>
      </c>
    </row>
    <row r="204" spans="1:12" ht="15" customHeight="1" x14ac:dyDescent="0.25">
      <c r="A204" s="11" t="s">
        <v>253</v>
      </c>
      <c r="B204" s="12" t="s">
        <v>18</v>
      </c>
      <c r="C204" s="11" t="s">
        <v>270</v>
      </c>
      <c r="D204" s="11">
        <v>525</v>
      </c>
      <c r="E204" s="13" t="s">
        <v>278</v>
      </c>
      <c r="F204" s="12" t="s">
        <v>29</v>
      </c>
      <c r="G204" s="14" t="s">
        <v>234</v>
      </c>
      <c r="H204" s="15">
        <v>15.01</v>
      </c>
      <c r="I204" s="84">
        <f>IF(OR(G204="",G204="KR"),"",IFERROR(H204*VLOOKUP(G204,'LV-Codes'!J:K,2,FALSE)*52.18,""))</f>
        <v>3916.1089999999999</v>
      </c>
      <c r="J204" s="27">
        <f>IFERROR(I204/VLOOKUP(G204,'LV-Codes'!$A$5:$I$31,9,FALSE()),"")</f>
        <v>39.161090000000002</v>
      </c>
      <c r="K204" s="90"/>
      <c r="L204" s="10">
        <f t="shared" si="4"/>
        <v>0</v>
      </c>
    </row>
    <row r="205" spans="1:12" ht="15" customHeight="1" x14ac:dyDescent="0.25">
      <c r="A205" s="23" t="s">
        <v>254</v>
      </c>
      <c r="B205" s="25" t="s">
        <v>18</v>
      </c>
      <c r="C205" s="23" t="s">
        <v>270</v>
      </c>
      <c r="D205" s="23">
        <v>526</v>
      </c>
      <c r="E205" s="26" t="s">
        <v>27</v>
      </c>
      <c r="F205" s="25" t="s">
        <v>21</v>
      </c>
      <c r="G205" s="24" t="s">
        <v>222</v>
      </c>
      <c r="H205" s="22">
        <v>4.95</v>
      </c>
      <c r="I205" s="22" t="str">
        <f>IF(OR(G205="",G205="KR"),"",IFERROR(H205*VLOOKUP(G205,'LV-Codes'!J:K,2,FALSE)*52.18,""))</f>
        <v/>
      </c>
      <c r="J205" s="27" t="str">
        <f>IFERROR(I205/VLOOKUP(G205,'LV-Codes'!$A$5:$I$31,9,FALSE()),"")</f>
        <v/>
      </c>
      <c r="K205" s="89"/>
      <c r="L205" s="87" t="str">
        <f t="shared" ref="L205:L218" si="5">IF(G205="KR","",IFERROR(I205*K205,""))</f>
        <v/>
      </c>
    </row>
    <row r="206" spans="1:12" ht="15" customHeight="1" x14ac:dyDescent="0.25">
      <c r="A206" s="23" t="s">
        <v>255</v>
      </c>
      <c r="B206" s="25" t="s">
        <v>18</v>
      </c>
      <c r="C206" s="23" t="s">
        <v>270</v>
      </c>
      <c r="D206" s="23">
        <v>527</v>
      </c>
      <c r="E206" s="26" t="s">
        <v>47</v>
      </c>
      <c r="F206" s="25" t="s">
        <v>21</v>
      </c>
      <c r="G206" s="24" t="s">
        <v>222</v>
      </c>
      <c r="H206" s="22">
        <v>2.85</v>
      </c>
      <c r="I206" s="22" t="str">
        <f>IF(OR(G206="",G206="KR"),"",IFERROR(H206*VLOOKUP(G206,'LV-Codes'!J:K,2,FALSE)*52.18,""))</f>
        <v/>
      </c>
      <c r="J206" s="27" t="str">
        <f>IFERROR(I206/VLOOKUP(G206,'LV-Codes'!$A$5:$I$31,9,FALSE()),"")</f>
        <v/>
      </c>
      <c r="K206" s="89"/>
      <c r="L206" s="87" t="str">
        <f t="shared" si="5"/>
        <v/>
      </c>
    </row>
    <row r="207" spans="1:12" ht="15" customHeight="1" x14ac:dyDescent="0.25">
      <c r="A207" s="5" t="s">
        <v>256</v>
      </c>
      <c r="B207" s="6" t="s">
        <v>18</v>
      </c>
      <c r="C207" s="5" t="s">
        <v>270</v>
      </c>
      <c r="D207" s="5">
        <v>528</v>
      </c>
      <c r="E207" s="7" t="s">
        <v>278</v>
      </c>
      <c r="F207" s="6" t="s">
        <v>29</v>
      </c>
      <c r="G207" s="8" t="s">
        <v>234</v>
      </c>
      <c r="H207" s="9">
        <v>17.03</v>
      </c>
      <c r="I207" s="9">
        <f>IF(OR(G207="",G207="KR"),"",IFERROR(H207*VLOOKUP(G207,'LV-Codes'!J:K,2,FALSE)*52.18,""))</f>
        <v>4443.1270000000004</v>
      </c>
      <c r="J207" s="27">
        <f>IFERROR(I207/VLOOKUP(G207,'LV-Codes'!$A$5:$I$31,9,FALSE()),"")</f>
        <v>44.431270000000005</v>
      </c>
      <c r="K207" s="90"/>
      <c r="L207" s="10">
        <f t="shared" si="5"/>
        <v>0</v>
      </c>
    </row>
    <row r="208" spans="1:12" ht="15" customHeight="1" x14ac:dyDescent="0.25">
      <c r="A208" s="11" t="s">
        <v>257</v>
      </c>
      <c r="B208" s="12" t="s">
        <v>18</v>
      </c>
      <c r="C208" s="11" t="s">
        <v>270</v>
      </c>
      <c r="D208" s="11">
        <v>529</v>
      </c>
      <c r="E208" s="13" t="s">
        <v>330</v>
      </c>
      <c r="F208" s="12" t="s">
        <v>21</v>
      </c>
      <c r="G208" s="14" t="s">
        <v>466</v>
      </c>
      <c r="H208" s="15">
        <v>20.07</v>
      </c>
      <c r="I208" s="84">
        <f>IF(OR(G208="",G208="KR"),"",IFERROR(H208*VLOOKUP(G208,'LV-Codes'!J:K,2,FALSE)*52.18,""))</f>
        <v>2094.5052000000001</v>
      </c>
      <c r="J208" s="27">
        <f>IFERROR(I208/VLOOKUP(G208,'LV-Codes'!$A$5:$I$31,9,FALSE()),"")</f>
        <v>11.636140000000001</v>
      </c>
      <c r="K208" s="90"/>
      <c r="L208" s="10">
        <f t="shared" si="5"/>
        <v>0</v>
      </c>
    </row>
    <row r="209" spans="1:12" ht="15" customHeight="1" x14ac:dyDescent="0.25">
      <c r="A209" s="5" t="s">
        <v>258</v>
      </c>
      <c r="B209" s="6" t="s">
        <v>18</v>
      </c>
      <c r="C209" s="5" t="s">
        <v>270</v>
      </c>
      <c r="D209" s="5">
        <v>530</v>
      </c>
      <c r="E209" s="7" t="s">
        <v>330</v>
      </c>
      <c r="F209" s="6" t="s">
        <v>21</v>
      </c>
      <c r="G209" s="8" t="s">
        <v>466</v>
      </c>
      <c r="H209" s="9">
        <v>14.81</v>
      </c>
      <c r="I209" s="9">
        <f>IF(OR(G209="",G209="KR"),"",IFERROR(H209*VLOOKUP(G209,'LV-Codes'!J:K,2,FALSE)*52.18,""))</f>
        <v>1545.5716</v>
      </c>
      <c r="J209" s="27">
        <f>IFERROR(I209/VLOOKUP(G209,'LV-Codes'!$A$5:$I$31,9,FALSE()),"")</f>
        <v>8.5865088888888881</v>
      </c>
      <c r="K209" s="90"/>
      <c r="L209" s="10">
        <f t="shared" si="5"/>
        <v>0</v>
      </c>
    </row>
    <row r="210" spans="1:12" ht="15" customHeight="1" x14ac:dyDescent="0.25">
      <c r="A210" s="11" t="s">
        <v>259</v>
      </c>
      <c r="B210" s="12" t="s">
        <v>18</v>
      </c>
      <c r="C210" s="11" t="s">
        <v>270</v>
      </c>
      <c r="D210" s="11" t="s">
        <v>362</v>
      </c>
      <c r="E210" s="13" t="s">
        <v>330</v>
      </c>
      <c r="F210" s="12" t="s">
        <v>21</v>
      </c>
      <c r="G210" s="14" t="s">
        <v>466</v>
      </c>
      <c r="H210" s="15">
        <v>18.440000000000001</v>
      </c>
      <c r="I210" s="84">
        <f>IF(OR(G210="",G210="KR"),"",IFERROR(H210*VLOOKUP(G210,'LV-Codes'!J:K,2,FALSE)*52.18,""))</f>
        <v>1924.3984</v>
      </c>
      <c r="J210" s="27">
        <f>IFERROR(I210/VLOOKUP(G210,'LV-Codes'!$A$5:$I$31,9,FALSE()),"")</f>
        <v>10.691102222222222</v>
      </c>
      <c r="K210" s="90"/>
      <c r="L210" s="10">
        <f t="shared" si="5"/>
        <v>0</v>
      </c>
    </row>
    <row r="211" spans="1:12" ht="15" customHeight="1" x14ac:dyDescent="0.25">
      <c r="A211" s="5" t="s">
        <v>260</v>
      </c>
      <c r="B211" s="6" t="s">
        <v>18</v>
      </c>
      <c r="C211" s="5" t="s">
        <v>270</v>
      </c>
      <c r="D211" s="5" t="s">
        <v>363</v>
      </c>
      <c r="E211" s="7" t="s">
        <v>86</v>
      </c>
      <c r="F211" s="6" t="s">
        <v>21</v>
      </c>
      <c r="G211" s="8" t="s">
        <v>451</v>
      </c>
      <c r="H211" s="9">
        <v>2</v>
      </c>
      <c r="I211" s="9">
        <f>IF(OR(G211="",G211="KR"),"",IFERROR(H211*VLOOKUP(G211,'LV-Codes'!J:K,2,FALSE)*52.18,""))</f>
        <v>521.79999999999995</v>
      </c>
      <c r="J211" s="27">
        <f>IFERROR(I211/VLOOKUP(G211,'LV-Codes'!$A$5:$I$31,9,FALSE()),"")</f>
        <v>6.5224999999999991</v>
      </c>
      <c r="K211" s="90"/>
      <c r="L211" s="10">
        <f t="shared" si="5"/>
        <v>0</v>
      </c>
    </row>
    <row r="212" spans="1:12" ht="15" customHeight="1" x14ac:dyDescent="0.25">
      <c r="A212" s="11" t="s">
        <v>261</v>
      </c>
      <c r="B212" s="12" t="s">
        <v>18</v>
      </c>
      <c r="C212" s="11" t="s">
        <v>270</v>
      </c>
      <c r="D212" s="11">
        <v>535</v>
      </c>
      <c r="E212" s="13" t="s">
        <v>62</v>
      </c>
      <c r="F212" s="12" t="s">
        <v>21</v>
      </c>
      <c r="G212" s="14" t="s">
        <v>467</v>
      </c>
      <c r="H212" s="15">
        <v>20.329999999999998</v>
      </c>
      <c r="I212" s="84">
        <f>IF(OR(G212="",G212="KR"),"",IFERROR(H212*VLOOKUP(G212,'LV-Codes'!J:K,2,FALSE)*52.18,""))</f>
        <v>5304.0969999999998</v>
      </c>
      <c r="J212" s="27">
        <f>IFERROR(I212/VLOOKUP(G212,'LV-Codes'!$A$5:$I$31,9,FALSE()),"")</f>
        <v>29.467205555555555</v>
      </c>
      <c r="K212" s="90"/>
      <c r="L212" s="10">
        <f t="shared" si="5"/>
        <v>0</v>
      </c>
    </row>
    <row r="213" spans="1:12" ht="15" customHeight="1" x14ac:dyDescent="0.25">
      <c r="A213" s="5" t="s">
        <v>262</v>
      </c>
      <c r="B213" s="6" t="s">
        <v>18</v>
      </c>
      <c r="C213" s="5" t="s">
        <v>270</v>
      </c>
      <c r="D213" s="5">
        <v>536</v>
      </c>
      <c r="E213" s="7" t="s">
        <v>330</v>
      </c>
      <c r="F213" s="6" t="s">
        <v>21</v>
      </c>
      <c r="G213" s="8" t="s">
        <v>466</v>
      </c>
      <c r="H213" s="9">
        <v>20.07</v>
      </c>
      <c r="I213" s="9">
        <f>IF(OR(G213="",G213="KR"),"",IFERROR(H213*VLOOKUP(G213,'LV-Codes'!J:K,2,FALSE)*52.18,""))</f>
        <v>2094.5052000000001</v>
      </c>
      <c r="J213" s="27">
        <f>IFERROR(I213/VLOOKUP(G213,'LV-Codes'!$A$5:$I$31,9,FALSE()),"")</f>
        <v>11.636140000000001</v>
      </c>
      <c r="K213" s="90"/>
      <c r="L213" s="10">
        <f t="shared" si="5"/>
        <v>0</v>
      </c>
    </row>
    <row r="214" spans="1:12" ht="15" customHeight="1" x14ac:dyDescent="0.25">
      <c r="A214" s="11" t="s">
        <v>263</v>
      </c>
      <c r="B214" s="12" t="s">
        <v>18</v>
      </c>
      <c r="C214" s="11" t="s">
        <v>270</v>
      </c>
      <c r="D214" s="11">
        <v>537</v>
      </c>
      <c r="E214" s="13" t="s">
        <v>330</v>
      </c>
      <c r="F214" s="12" t="s">
        <v>21</v>
      </c>
      <c r="G214" s="14" t="s">
        <v>466</v>
      </c>
      <c r="H214" s="15">
        <v>14.81</v>
      </c>
      <c r="I214" s="84">
        <f>IF(OR(G214="",G214="KR"),"",IFERROR(H214*VLOOKUP(G214,'LV-Codes'!J:K,2,FALSE)*52.18,""))</f>
        <v>1545.5716</v>
      </c>
      <c r="J214" s="27">
        <f>IFERROR(I214/VLOOKUP(G214,'LV-Codes'!$A$5:$I$31,9,FALSE()),"")</f>
        <v>8.5865088888888881</v>
      </c>
      <c r="K214" s="90"/>
      <c r="L214" s="10">
        <f t="shared" si="5"/>
        <v>0</v>
      </c>
    </row>
    <row r="215" spans="1:12" ht="15" customHeight="1" x14ac:dyDescent="0.25">
      <c r="A215" s="5" t="s">
        <v>264</v>
      </c>
      <c r="B215" s="6" t="s">
        <v>18</v>
      </c>
      <c r="C215" s="5" t="s">
        <v>270</v>
      </c>
      <c r="D215" s="5" t="s">
        <v>364</v>
      </c>
      <c r="E215" s="7" t="s">
        <v>330</v>
      </c>
      <c r="F215" s="6" t="s">
        <v>21</v>
      </c>
      <c r="G215" s="8" t="s">
        <v>466</v>
      </c>
      <c r="H215" s="9">
        <v>18.440000000000001</v>
      </c>
      <c r="I215" s="9">
        <f>IF(OR(G215="",G215="KR"),"",IFERROR(H215*VLOOKUP(G215,'LV-Codes'!J:K,2,FALSE)*52.18,""))</f>
        <v>1924.3984</v>
      </c>
      <c r="J215" s="27">
        <f>IFERROR(I215/VLOOKUP(G215,'LV-Codes'!$A$5:$I$31,9,FALSE()),"")</f>
        <v>10.691102222222222</v>
      </c>
      <c r="K215" s="90"/>
      <c r="L215" s="10">
        <f t="shared" si="5"/>
        <v>0</v>
      </c>
    </row>
    <row r="216" spans="1:12" ht="15" customHeight="1" x14ac:dyDescent="0.25">
      <c r="A216" s="23" t="s">
        <v>265</v>
      </c>
      <c r="B216" s="25" t="s">
        <v>18</v>
      </c>
      <c r="C216" s="23" t="s">
        <v>270</v>
      </c>
      <c r="D216" s="23" t="s">
        <v>365</v>
      </c>
      <c r="E216" s="26" t="s">
        <v>47</v>
      </c>
      <c r="F216" s="25" t="s">
        <v>21</v>
      </c>
      <c r="G216" s="24" t="s">
        <v>222</v>
      </c>
      <c r="H216" s="22">
        <v>2</v>
      </c>
      <c r="I216" s="22" t="str">
        <f>IF(OR(G216="",G216="KR"),"",IFERROR(H216*VLOOKUP(G216,'LV-Codes'!J:K,2,FALSE)*52.18,""))</f>
        <v/>
      </c>
      <c r="J216" s="27" t="str">
        <f>IFERROR(I216/VLOOKUP(G216,'LV-Codes'!$A$5:$I$31,9,FALSE()),"")</f>
        <v/>
      </c>
      <c r="K216" s="89"/>
      <c r="L216" s="87" t="str">
        <f t="shared" si="5"/>
        <v/>
      </c>
    </row>
    <row r="217" spans="1:12" ht="15" customHeight="1" x14ac:dyDescent="0.25">
      <c r="A217" s="5" t="s">
        <v>266</v>
      </c>
      <c r="B217" s="6" t="s">
        <v>18</v>
      </c>
      <c r="C217" s="5" t="s">
        <v>270</v>
      </c>
      <c r="D217" s="5">
        <v>542</v>
      </c>
      <c r="E217" s="7" t="s">
        <v>330</v>
      </c>
      <c r="F217" s="6" t="s">
        <v>21</v>
      </c>
      <c r="G217" s="8" t="s">
        <v>466</v>
      </c>
      <c r="H217" s="9">
        <v>20.329999999999998</v>
      </c>
      <c r="I217" s="9">
        <f>IF(OR(G217="",G217="KR"),"",IFERROR(H217*VLOOKUP(G217,'LV-Codes'!J:K,2,FALSE)*52.18,""))</f>
        <v>2121.6387999999997</v>
      </c>
      <c r="J217" s="27">
        <f>IFERROR(I217/VLOOKUP(G217,'LV-Codes'!$A$5:$I$31,9,FALSE()),"")</f>
        <v>11.786882222222221</v>
      </c>
      <c r="K217" s="90"/>
      <c r="L217" s="10">
        <f t="shared" si="5"/>
        <v>0</v>
      </c>
    </row>
    <row r="218" spans="1:12" ht="15" customHeight="1" x14ac:dyDescent="0.25">
      <c r="A218" s="11" t="s">
        <v>267</v>
      </c>
      <c r="B218" s="12" t="s">
        <v>18</v>
      </c>
      <c r="C218" s="11" t="s">
        <v>270</v>
      </c>
      <c r="D218" s="11">
        <v>543</v>
      </c>
      <c r="E218" s="13" t="s">
        <v>330</v>
      </c>
      <c r="F218" s="12" t="s">
        <v>21</v>
      </c>
      <c r="G218" s="14" t="s">
        <v>466</v>
      </c>
      <c r="H218" s="15">
        <v>213</v>
      </c>
      <c r="I218" s="84">
        <f>IF(OR(G218="",G218="KR"),"",IFERROR(H218*VLOOKUP(G218,'LV-Codes'!J:K,2,FALSE)*52.18,""))</f>
        <v>22228.68</v>
      </c>
      <c r="J218" s="27">
        <f>IFERROR(I218/VLOOKUP(G218,'LV-Codes'!$A$5:$I$31,9,FALSE()),"")</f>
        <v>123.49266666666666</v>
      </c>
      <c r="K218" s="90"/>
      <c r="L218" s="10">
        <f t="shared" si="5"/>
        <v>0</v>
      </c>
    </row>
    <row r="219" spans="1:12" ht="24" customHeight="1" x14ac:dyDescent="0.25">
      <c r="A219" s="16" t="s">
        <v>220</v>
      </c>
      <c r="B219" s="16"/>
      <c r="C219" s="16"/>
      <c r="D219" s="16"/>
      <c r="E219" s="16"/>
      <c r="F219" s="16"/>
      <c r="G219" s="16"/>
      <c r="H219" s="17">
        <f>SUM(H8:H218)</f>
        <v>6724.0300000000043</v>
      </c>
      <c r="I219" s="17">
        <f>SUM(I8:I218)</f>
        <v>696584.78918000008</v>
      </c>
      <c r="J219" s="18">
        <f>SUM(J8:J218)</f>
        <v>4060.2775576615895</v>
      </c>
      <c r="K219" s="19"/>
      <c r="L219" s="20">
        <f>SUM(L8:L218)</f>
        <v>0</v>
      </c>
    </row>
    <row r="221" spans="1:12" ht="15.75" customHeight="1" x14ac:dyDescent="0.25">
      <c r="A221" s="98" t="s">
        <v>221</v>
      </c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</row>
    <row r="222" spans="1:12" ht="13.5" customHeight="1" x14ac:dyDescent="0.25">
      <c r="A222" s="21" t="s">
        <v>222</v>
      </c>
      <c r="B222" s="97" t="s">
        <v>223</v>
      </c>
      <c r="C222" s="97"/>
      <c r="D222" s="97"/>
      <c r="E222" s="97"/>
      <c r="F222" s="97"/>
      <c r="G222" s="97"/>
      <c r="H222" s="97"/>
      <c r="I222" s="97"/>
      <c r="J222" s="97"/>
      <c r="K222" s="97"/>
      <c r="L222" s="97"/>
    </row>
    <row r="223" spans="1:12" ht="13.5" customHeight="1" x14ac:dyDescent="0.25">
      <c r="A223" s="21" t="s">
        <v>224</v>
      </c>
      <c r="B223" s="97" t="s">
        <v>225</v>
      </c>
      <c r="C223" s="97"/>
      <c r="D223" s="97"/>
      <c r="E223" s="97"/>
      <c r="F223" s="97"/>
      <c r="G223" s="97"/>
      <c r="H223" s="97"/>
      <c r="I223" s="97"/>
      <c r="J223" s="97"/>
      <c r="K223" s="97"/>
      <c r="L223" s="97"/>
    </row>
    <row r="224" spans="1:12" ht="13.5" customHeight="1" x14ac:dyDescent="0.25">
      <c r="A224" s="21" t="s">
        <v>226</v>
      </c>
      <c r="B224" s="97" t="s">
        <v>227</v>
      </c>
      <c r="C224" s="97"/>
      <c r="D224" s="97"/>
      <c r="E224" s="97"/>
      <c r="F224" s="97"/>
      <c r="G224" s="97"/>
      <c r="H224" s="97"/>
      <c r="I224" s="97"/>
      <c r="J224" s="97"/>
      <c r="K224" s="97"/>
      <c r="L224" s="97"/>
    </row>
    <row r="225" spans="1:12" ht="24.75" x14ac:dyDescent="0.25">
      <c r="A225" s="83" t="s">
        <v>472</v>
      </c>
      <c r="B225" s="97" t="s">
        <v>228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</row>
    <row r="226" spans="1:12" ht="13.5" customHeight="1" x14ac:dyDescent="0.25">
      <c r="A226" s="21" t="s">
        <v>229</v>
      </c>
      <c r="B226" s="97" t="s">
        <v>484</v>
      </c>
      <c r="C226" s="97"/>
      <c r="D226" s="97"/>
      <c r="E226" s="97"/>
      <c r="F226" s="97"/>
      <c r="G226" s="97"/>
      <c r="H226" s="97"/>
      <c r="I226" s="97"/>
      <c r="J226" s="97"/>
      <c r="K226" s="97"/>
      <c r="L226" s="97"/>
    </row>
    <row r="227" spans="1:12" ht="13.5" customHeight="1" x14ac:dyDescent="0.25">
      <c r="A227" s="21" t="s">
        <v>12</v>
      </c>
      <c r="B227" s="97" t="s">
        <v>230</v>
      </c>
      <c r="C227" s="97"/>
      <c r="D227" s="97"/>
      <c r="E227" s="97"/>
      <c r="F227" s="97"/>
      <c r="G227" s="97"/>
      <c r="H227" s="97"/>
      <c r="I227" s="97"/>
      <c r="J227" s="97"/>
      <c r="K227" s="97"/>
      <c r="L227" s="97"/>
    </row>
  </sheetData>
  <sheetProtection algorithmName="SHA-512" hashValue="cxMfyO/deiqdYTVbn2dQ7WsdTo+lJMvPTvdW1uNO/qNGK3ZC19R1v7DwuiTmIJpxbwJs/Qn5r50uqqTpJR//yA==" saltValue="/VVa09Eammdrbrx899LK7g==" spinCount="100000" sheet="1" objects="1" scenarios="1" autoFilter="0"/>
  <autoFilter ref="A7:L219" xr:uid="{00000000-0009-0000-0000-000000000000}"/>
  <mergeCells count="16">
    <mergeCell ref="B226:L226"/>
    <mergeCell ref="B227:L227"/>
    <mergeCell ref="A221:L221"/>
    <mergeCell ref="B222:L222"/>
    <mergeCell ref="B223:L223"/>
    <mergeCell ref="B224:L224"/>
    <mergeCell ref="B225:L225"/>
    <mergeCell ref="A5:L5"/>
    <mergeCell ref="A8:L8"/>
    <mergeCell ref="A1:L1"/>
    <mergeCell ref="B2:D2"/>
    <mergeCell ref="F2:H2"/>
    <mergeCell ref="J2:L2"/>
    <mergeCell ref="B3:D3"/>
    <mergeCell ref="F3:H3"/>
    <mergeCell ref="J3:L3"/>
  </mergeCells>
  <phoneticPr fontId="10" type="noConversion"/>
  <pageMargins left="0.75" right="0.75" top="1" bottom="1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zoomScaleNormal="100" workbookViewId="0">
      <pane ySplit="4" topLeftCell="A5" activePane="bottomLeft" state="frozen"/>
      <selection pane="bottomLeft" activeCell="D9" sqref="D9"/>
    </sheetView>
  </sheetViews>
  <sheetFormatPr baseColWidth="10" defaultColWidth="8.7109375" defaultRowHeight="15" x14ac:dyDescent="0.25"/>
  <cols>
    <col min="1" max="1" width="9" customWidth="1"/>
    <col min="2" max="2" width="29.28515625" customWidth="1"/>
    <col min="3" max="3" width="16" customWidth="1"/>
    <col min="4" max="4" width="32" customWidth="1"/>
    <col min="5" max="5" width="22" customWidth="1"/>
    <col min="6" max="6" width="26" customWidth="1"/>
    <col min="7" max="7" width="20" customWidth="1"/>
    <col min="8" max="8" width="30" customWidth="1"/>
    <col min="9" max="9" width="12" customWidth="1"/>
    <col min="10" max="11" width="8.7109375" hidden="1" customWidth="1"/>
  </cols>
  <sheetData>
    <row r="1" spans="1:11" ht="30" customHeight="1" x14ac:dyDescent="0.25">
      <c r="A1" s="101" t="s">
        <v>481</v>
      </c>
      <c r="B1" s="101"/>
      <c r="C1" s="101"/>
      <c r="D1" s="101"/>
      <c r="E1" s="101"/>
      <c r="F1" s="101"/>
      <c r="G1" s="101"/>
      <c r="H1" s="101"/>
      <c r="I1" s="101"/>
    </row>
    <row r="2" spans="1:11" ht="27.75" customHeight="1" x14ac:dyDescent="0.25">
      <c r="A2" s="102" t="s">
        <v>485</v>
      </c>
      <c r="B2" s="102"/>
      <c r="C2" s="102"/>
      <c r="D2" s="102"/>
      <c r="E2" s="102"/>
      <c r="F2" s="102"/>
      <c r="G2" s="102"/>
      <c r="H2" s="102"/>
      <c r="I2" s="102"/>
    </row>
    <row r="3" spans="1:11" ht="6" customHeight="1" x14ac:dyDescent="0.25"/>
    <row r="4" spans="1:11" ht="45.75" customHeight="1" thickBot="1" x14ac:dyDescent="0.3">
      <c r="A4" s="3" t="s">
        <v>366</v>
      </c>
      <c r="B4" s="3" t="s">
        <v>367</v>
      </c>
      <c r="C4" s="3" t="s">
        <v>11</v>
      </c>
      <c r="D4" s="3" t="s">
        <v>368</v>
      </c>
      <c r="E4" s="3" t="s">
        <v>369</v>
      </c>
      <c r="F4" s="3" t="s">
        <v>370</v>
      </c>
      <c r="G4" s="3" t="s">
        <v>371</v>
      </c>
      <c r="H4" s="3" t="s">
        <v>372</v>
      </c>
      <c r="I4" s="3" t="s">
        <v>373</v>
      </c>
    </row>
    <row r="5" spans="1:11" ht="18" customHeight="1" thickBot="1" x14ac:dyDescent="0.3">
      <c r="A5" s="99" t="s">
        <v>471</v>
      </c>
      <c r="B5" s="99"/>
      <c r="C5" s="99"/>
      <c r="D5" s="99"/>
      <c r="E5" s="99"/>
      <c r="F5" s="99"/>
      <c r="G5" s="99"/>
      <c r="H5" s="99"/>
      <c r="I5" s="99"/>
      <c r="J5" t="s">
        <v>473</v>
      </c>
      <c r="K5" t="s">
        <v>474</v>
      </c>
    </row>
    <row r="6" spans="1:11" ht="48" x14ac:dyDescent="0.25">
      <c r="A6" s="28" t="s">
        <v>231</v>
      </c>
      <c r="B6" s="29" t="s">
        <v>374</v>
      </c>
      <c r="C6" s="30" t="s">
        <v>375</v>
      </c>
      <c r="D6" s="31" t="s">
        <v>376</v>
      </c>
      <c r="E6" s="32" t="s">
        <v>377</v>
      </c>
      <c r="F6" s="31" t="s">
        <v>378</v>
      </c>
      <c r="G6" s="32" t="s">
        <v>379</v>
      </c>
      <c r="H6" s="33" t="s">
        <v>380</v>
      </c>
      <c r="I6" s="34">
        <v>180</v>
      </c>
      <c r="J6" t="s">
        <v>231</v>
      </c>
      <c r="K6">
        <v>0.5</v>
      </c>
    </row>
    <row r="7" spans="1:11" ht="48" x14ac:dyDescent="0.25">
      <c r="A7" s="28" t="s">
        <v>381</v>
      </c>
      <c r="B7" s="29" t="s">
        <v>382</v>
      </c>
      <c r="C7" s="30" t="s">
        <v>375</v>
      </c>
      <c r="D7" s="31" t="s">
        <v>383</v>
      </c>
      <c r="E7" s="32" t="s">
        <v>384</v>
      </c>
      <c r="F7" s="31" t="s">
        <v>378</v>
      </c>
      <c r="G7" s="32" t="s">
        <v>379</v>
      </c>
      <c r="H7" s="33" t="s">
        <v>385</v>
      </c>
      <c r="I7" s="34">
        <v>180</v>
      </c>
      <c r="J7" t="s">
        <v>381</v>
      </c>
      <c r="K7">
        <v>2</v>
      </c>
    </row>
    <row r="8" spans="1:11" ht="60" x14ac:dyDescent="0.25">
      <c r="A8" s="28" t="s">
        <v>386</v>
      </c>
      <c r="B8" s="29" t="s">
        <v>387</v>
      </c>
      <c r="C8" s="30" t="s">
        <v>375</v>
      </c>
      <c r="D8" s="31" t="s">
        <v>388</v>
      </c>
      <c r="E8" s="32" t="s">
        <v>389</v>
      </c>
      <c r="F8" s="31" t="s">
        <v>390</v>
      </c>
      <c r="G8" s="32" t="s">
        <v>391</v>
      </c>
      <c r="H8" s="33" t="s">
        <v>392</v>
      </c>
      <c r="I8" s="34">
        <v>180</v>
      </c>
      <c r="J8" t="s">
        <v>386</v>
      </c>
      <c r="K8">
        <v>5</v>
      </c>
    </row>
    <row r="9" spans="1:11" ht="48" x14ac:dyDescent="0.25">
      <c r="A9" s="28" t="s">
        <v>465</v>
      </c>
      <c r="B9" s="29" t="s">
        <v>374</v>
      </c>
      <c r="C9" s="30" t="s">
        <v>401</v>
      </c>
      <c r="D9" s="31" t="s">
        <v>468</v>
      </c>
      <c r="E9" s="32" t="s">
        <v>377</v>
      </c>
      <c r="F9" s="31" t="s">
        <v>378</v>
      </c>
      <c r="G9" s="32" t="s">
        <v>379</v>
      </c>
      <c r="H9" s="33" t="s">
        <v>380</v>
      </c>
      <c r="I9" s="34">
        <v>180</v>
      </c>
      <c r="J9" t="s">
        <v>465</v>
      </c>
      <c r="K9">
        <v>0.5</v>
      </c>
    </row>
    <row r="10" spans="1:11" ht="48" x14ac:dyDescent="0.25">
      <c r="A10" s="28" t="s">
        <v>466</v>
      </c>
      <c r="B10" s="29" t="s">
        <v>382</v>
      </c>
      <c r="C10" s="30" t="s">
        <v>401</v>
      </c>
      <c r="D10" s="31" t="s">
        <v>469</v>
      </c>
      <c r="E10" s="32" t="s">
        <v>384</v>
      </c>
      <c r="F10" s="31" t="s">
        <v>378</v>
      </c>
      <c r="G10" s="32" t="s">
        <v>379</v>
      </c>
      <c r="H10" s="33" t="s">
        <v>385</v>
      </c>
      <c r="I10" s="34">
        <v>180</v>
      </c>
      <c r="J10" t="s">
        <v>466</v>
      </c>
      <c r="K10">
        <v>2</v>
      </c>
    </row>
    <row r="11" spans="1:11" ht="60" x14ac:dyDescent="0.25">
      <c r="A11" s="28" t="s">
        <v>467</v>
      </c>
      <c r="B11" s="29" t="s">
        <v>387</v>
      </c>
      <c r="C11" s="30" t="s">
        <v>401</v>
      </c>
      <c r="D11" s="31" t="s">
        <v>470</v>
      </c>
      <c r="E11" s="32" t="s">
        <v>389</v>
      </c>
      <c r="F11" s="31" t="s">
        <v>390</v>
      </c>
      <c r="G11" s="32" t="s">
        <v>391</v>
      </c>
      <c r="H11" s="33" t="s">
        <v>392</v>
      </c>
      <c r="I11" s="34">
        <v>180</v>
      </c>
      <c r="J11" t="s">
        <v>467</v>
      </c>
      <c r="K11">
        <v>5</v>
      </c>
    </row>
    <row r="12" spans="1:11" ht="18" customHeight="1" thickBot="1" x14ac:dyDescent="0.3">
      <c r="A12" s="99" t="s">
        <v>393</v>
      </c>
      <c r="B12" s="99"/>
      <c r="C12" s="99"/>
      <c r="D12" s="99"/>
      <c r="E12" s="99"/>
      <c r="F12" s="99"/>
      <c r="G12" s="99"/>
      <c r="H12" s="99"/>
      <c r="I12" s="99"/>
    </row>
    <row r="13" spans="1:11" ht="48" x14ac:dyDescent="0.25">
      <c r="A13" s="35" t="s">
        <v>232</v>
      </c>
      <c r="B13" s="36" t="s">
        <v>394</v>
      </c>
      <c r="C13" s="37" t="s">
        <v>375</v>
      </c>
      <c r="D13" s="38" t="s">
        <v>395</v>
      </c>
      <c r="E13" s="39" t="s">
        <v>396</v>
      </c>
      <c r="F13" s="38" t="s">
        <v>397</v>
      </c>
      <c r="G13" s="39" t="s">
        <v>398</v>
      </c>
      <c r="H13" s="40" t="s">
        <v>399</v>
      </c>
      <c r="I13" s="41">
        <v>300</v>
      </c>
      <c r="J13" t="s">
        <v>232</v>
      </c>
      <c r="K13">
        <v>0.08</v>
      </c>
    </row>
    <row r="14" spans="1:11" ht="48" x14ac:dyDescent="0.25">
      <c r="A14" s="35" t="s">
        <v>233</v>
      </c>
      <c r="B14" s="36" t="s">
        <v>400</v>
      </c>
      <c r="C14" s="37" t="s">
        <v>401</v>
      </c>
      <c r="D14" s="38" t="s">
        <v>402</v>
      </c>
      <c r="E14" s="39" t="s">
        <v>396</v>
      </c>
      <c r="F14" s="38" t="s">
        <v>403</v>
      </c>
      <c r="G14" s="39" t="s">
        <v>398</v>
      </c>
      <c r="H14" s="40" t="s">
        <v>399</v>
      </c>
      <c r="I14" s="41">
        <v>300</v>
      </c>
      <c r="J14" t="s">
        <v>233</v>
      </c>
      <c r="K14">
        <v>0.08</v>
      </c>
    </row>
    <row r="15" spans="1:11" ht="48" x14ac:dyDescent="0.25">
      <c r="A15" s="78" t="s">
        <v>463</v>
      </c>
      <c r="B15" s="79" t="s">
        <v>464</v>
      </c>
      <c r="C15" s="80" t="s">
        <v>401</v>
      </c>
      <c r="D15" s="38" t="s">
        <v>402</v>
      </c>
      <c r="E15" s="39" t="s">
        <v>396</v>
      </c>
      <c r="F15" s="38" t="s">
        <v>397</v>
      </c>
      <c r="G15" s="39" t="s">
        <v>398</v>
      </c>
      <c r="H15" s="81" t="s">
        <v>399</v>
      </c>
      <c r="I15" s="88">
        <v>140</v>
      </c>
      <c r="J15" t="s">
        <v>463</v>
      </c>
      <c r="K15">
        <v>0.08</v>
      </c>
    </row>
    <row r="16" spans="1:11" ht="18" customHeight="1" thickBot="1" x14ac:dyDescent="0.3">
      <c r="A16" s="99" t="s">
        <v>404</v>
      </c>
      <c r="B16" s="99"/>
      <c r="C16" s="99"/>
      <c r="D16" s="99"/>
      <c r="E16" s="99"/>
      <c r="F16" s="99"/>
      <c r="G16" s="99"/>
      <c r="H16" s="99"/>
      <c r="I16" s="99"/>
    </row>
    <row r="17" spans="1:11" ht="45" x14ac:dyDescent="0.25">
      <c r="A17" s="42" t="s">
        <v>405</v>
      </c>
      <c r="B17" s="43" t="s">
        <v>406</v>
      </c>
      <c r="C17" s="44" t="s">
        <v>407</v>
      </c>
      <c r="D17" s="45" t="s">
        <v>408</v>
      </c>
      <c r="E17" s="46" t="s">
        <v>384</v>
      </c>
      <c r="F17" s="45" t="s">
        <v>409</v>
      </c>
      <c r="G17" s="46" t="s">
        <v>379</v>
      </c>
      <c r="H17" s="47" t="s">
        <v>410</v>
      </c>
      <c r="I17" s="48">
        <v>250</v>
      </c>
      <c r="J17" t="s">
        <v>405</v>
      </c>
      <c r="K17">
        <v>2</v>
      </c>
    </row>
    <row r="18" spans="1:11" ht="60" x14ac:dyDescent="0.25">
      <c r="A18" s="42" t="s">
        <v>411</v>
      </c>
      <c r="B18" s="43" t="s">
        <v>412</v>
      </c>
      <c r="C18" s="44" t="s">
        <v>407</v>
      </c>
      <c r="D18" s="45" t="s">
        <v>413</v>
      </c>
      <c r="E18" s="46" t="s">
        <v>414</v>
      </c>
      <c r="F18" s="45" t="s">
        <v>415</v>
      </c>
      <c r="G18" s="46" t="s">
        <v>379</v>
      </c>
      <c r="H18" s="47" t="s">
        <v>416</v>
      </c>
      <c r="I18" s="48">
        <v>250</v>
      </c>
      <c r="J18" t="s">
        <v>411</v>
      </c>
      <c r="K18">
        <v>3</v>
      </c>
    </row>
    <row r="19" spans="1:11" ht="45" x14ac:dyDescent="0.25">
      <c r="A19" s="42" t="s">
        <v>475</v>
      </c>
      <c r="B19" s="43" t="s">
        <v>406</v>
      </c>
      <c r="C19" s="44" t="s">
        <v>375</v>
      </c>
      <c r="D19" s="85" t="s">
        <v>476</v>
      </c>
      <c r="E19" s="86" t="s">
        <v>384</v>
      </c>
      <c r="F19" s="85" t="s">
        <v>409</v>
      </c>
      <c r="G19" s="86" t="s">
        <v>379</v>
      </c>
      <c r="H19" s="47" t="s">
        <v>410</v>
      </c>
      <c r="I19" s="48">
        <v>250</v>
      </c>
      <c r="J19" t="s">
        <v>475</v>
      </c>
      <c r="K19">
        <v>2</v>
      </c>
    </row>
    <row r="20" spans="1:11" ht="60" x14ac:dyDescent="0.25">
      <c r="A20" s="42" t="s">
        <v>477</v>
      </c>
      <c r="B20" s="43" t="s">
        <v>412</v>
      </c>
      <c r="C20" s="44" t="s">
        <v>375</v>
      </c>
      <c r="D20" s="85" t="s">
        <v>478</v>
      </c>
      <c r="E20" s="86" t="s">
        <v>414</v>
      </c>
      <c r="F20" s="85" t="s">
        <v>415</v>
      </c>
      <c r="G20" s="86" t="s">
        <v>379</v>
      </c>
      <c r="H20" s="47" t="s">
        <v>416</v>
      </c>
      <c r="I20" s="48">
        <v>250</v>
      </c>
      <c r="J20" t="s">
        <v>477</v>
      </c>
      <c r="K20">
        <v>3</v>
      </c>
    </row>
    <row r="21" spans="1:11" ht="18" customHeight="1" thickBot="1" x14ac:dyDescent="0.3">
      <c r="A21" s="99" t="s">
        <v>417</v>
      </c>
      <c r="B21" s="99"/>
      <c r="C21" s="99"/>
      <c r="D21" s="99"/>
      <c r="E21" s="99"/>
      <c r="F21" s="99"/>
      <c r="G21" s="99"/>
      <c r="H21" s="99"/>
      <c r="I21" s="99"/>
    </row>
    <row r="22" spans="1:11" ht="48" x14ac:dyDescent="0.25">
      <c r="A22" s="49" t="s">
        <v>418</v>
      </c>
      <c r="B22" s="50" t="s">
        <v>419</v>
      </c>
      <c r="C22" s="51" t="s">
        <v>420</v>
      </c>
      <c r="D22" s="52" t="s">
        <v>421</v>
      </c>
      <c r="E22" s="53" t="s">
        <v>384</v>
      </c>
      <c r="F22" s="52" t="s">
        <v>422</v>
      </c>
      <c r="G22" s="53" t="s">
        <v>379</v>
      </c>
      <c r="H22" s="54" t="s">
        <v>423</v>
      </c>
      <c r="I22" s="55">
        <v>110</v>
      </c>
      <c r="J22" t="s">
        <v>418</v>
      </c>
      <c r="K22">
        <v>2</v>
      </c>
    </row>
    <row r="23" spans="1:11" ht="60" x14ac:dyDescent="0.25">
      <c r="A23" s="49" t="s">
        <v>424</v>
      </c>
      <c r="B23" s="50" t="s">
        <v>425</v>
      </c>
      <c r="C23" s="51" t="s">
        <v>426</v>
      </c>
      <c r="D23" s="52" t="s">
        <v>427</v>
      </c>
      <c r="E23" s="53" t="s">
        <v>414</v>
      </c>
      <c r="F23" s="52" t="s">
        <v>428</v>
      </c>
      <c r="G23" s="53" t="s">
        <v>379</v>
      </c>
      <c r="H23" s="54" t="s">
        <v>429</v>
      </c>
      <c r="I23" s="55">
        <v>110</v>
      </c>
      <c r="J23" t="s">
        <v>424</v>
      </c>
      <c r="K23">
        <v>3</v>
      </c>
    </row>
    <row r="24" spans="1:11" ht="48" x14ac:dyDescent="0.25">
      <c r="A24" s="49" t="s">
        <v>430</v>
      </c>
      <c r="B24" s="50" t="s">
        <v>431</v>
      </c>
      <c r="C24" s="51" t="s">
        <v>432</v>
      </c>
      <c r="D24" s="52" t="s">
        <v>433</v>
      </c>
      <c r="E24" s="53" t="s">
        <v>389</v>
      </c>
      <c r="F24" s="52" t="s">
        <v>434</v>
      </c>
      <c r="G24" s="53" t="s">
        <v>379</v>
      </c>
      <c r="H24" s="54" t="s">
        <v>435</v>
      </c>
      <c r="I24" s="55">
        <v>110</v>
      </c>
      <c r="J24" t="s">
        <v>430</v>
      </c>
      <c r="K24">
        <v>5</v>
      </c>
    </row>
    <row r="25" spans="1:11" ht="18" customHeight="1" thickBot="1" x14ac:dyDescent="0.3">
      <c r="A25" s="99" t="s">
        <v>436</v>
      </c>
      <c r="B25" s="99"/>
      <c r="C25" s="99"/>
      <c r="D25" s="99"/>
      <c r="E25" s="99"/>
      <c r="F25" s="99"/>
      <c r="G25" s="99"/>
      <c r="H25" s="99"/>
      <c r="I25" s="99"/>
    </row>
    <row r="26" spans="1:11" ht="60" x14ac:dyDescent="0.25">
      <c r="A26" s="56" t="s">
        <v>437</v>
      </c>
      <c r="B26" s="57" t="s">
        <v>438</v>
      </c>
      <c r="C26" s="58" t="s">
        <v>439</v>
      </c>
      <c r="D26" s="59" t="s">
        <v>440</v>
      </c>
      <c r="E26" s="60" t="s">
        <v>441</v>
      </c>
      <c r="F26" s="59" t="s">
        <v>442</v>
      </c>
      <c r="G26" s="60" t="s">
        <v>443</v>
      </c>
      <c r="H26" s="61" t="s">
        <v>444</v>
      </c>
      <c r="I26" s="62">
        <v>100</v>
      </c>
      <c r="J26" t="s">
        <v>437</v>
      </c>
      <c r="K26">
        <v>2</v>
      </c>
    </row>
    <row r="27" spans="1:11" ht="67.5" x14ac:dyDescent="0.25">
      <c r="A27" s="56" t="s">
        <v>234</v>
      </c>
      <c r="B27" s="57" t="s">
        <v>445</v>
      </c>
      <c r="C27" s="58" t="s">
        <v>439</v>
      </c>
      <c r="D27" s="59" t="s">
        <v>446</v>
      </c>
      <c r="E27" s="60" t="s">
        <v>447</v>
      </c>
      <c r="F27" s="59" t="s">
        <v>448</v>
      </c>
      <c r="G27" s="60" t="s">
        <v>443</v>
      </c>
      <c r="H27" s="63" t="s">
        <v>449</v>
      </c>
      <c r="I27" s="62">
        <v>100</v>
      </c>
      <c r="J27" t="s">
        <v>234</v>
      </c>
      <c r="K27">
        <v>5</v>
      </c>
    </row>
    <row r="28" spans="1:11" ht="18" customHeight="1" thickBot="1" x14ac:dyDescent="0.3">
      <c r="A28" s="99" t="s">
        <v>450</v>
      </c>
      <c r="B28" s="99"/>
      <c r="C28" s="99"/>
      <c r="D28" s="99"/>
      <c r="E28" s="99"/>
      <c r="F28" s="99"/>
      <c r="G28" s="99"/>
      <c r="H28" s="99"/>
      <c r="I28" s="99"/>
    </row>
    <row r="29" spans="1:11" ht="72" x14ac:dyDescent="0.25">
      <c r="A29" s="64" t="s">
        <v>451</v>
      </c>
      <c r="B29" s="65" t="s">
        <v>452</v>
      </c>
      <c r="C29" s="66" t="s">
        <v>453</v>
      </c>
      <c r="D29" s="67" t="s">
        <v>454</v>
      </c>
      <c r="E29" s="68" t="s">
        <v>455</v>
      </c>
      <c r="F29" s="67" t="s">
        <v>456</v>
      </c>
      <c r="G29" s="68" t="s">
        <v>379</v>
      </c>
      <c r="H29" s="69" t="s">
        <v>457</v>
      </c>
      <c r="I29" s="70">
        <v>80</v>
      </c>
      <c r="J29" t="s">
        <v>451</v>
      </c>
      <c r="K29">
        <v>5</v>
      </c>
    </row>
    <row r="30" spans="1:11" ht="18" customHeight="1" thickBot="1" x14ac:dyDescent="0.3">
      <c r="A30" s="100" t="s">
        <v>458</v>
      </c>
      <c r="B30" s="100"/>
      <c r="C30" s="100"/>
      <c r="D30" s="100"/>
      <c r="E30" s="100"/>
      <c r="F30" s="100"/>
      <c r="G30" s="100"/>
      <c r="H30" s="100"/>
      <c r="I30" s="100"/>
    </row>
    <row r="31" spans="1:11" ht="56.25" x14ac:dyDescent="0.25">
      <c r="A31" s="71" t="s">
        <v>222</v>
      </c>
      <c r="B31" s="72" t="s">
        <v>459</v>
      </c>
      <c r="C31" s="73" t="s">
        <v>460</v>
      </c>
      <c r="D31" s="74" t="s">
        <v>461</v>
      </c>
      <c r="E31" s="73" t="s">
        <v>460</v>
      </c>
      <c r="F31" s="74" t="s">
        <v>460</v>
      </c>
      <c r="G31" s="73" t="s">
        <v>460</v>
      </c>
      <c r="H31" s="75" t="s">
        <v>462</v>
      </c>
      <c r="I31" s="76" t="s">
        <v>460</v>
      </c>
    </row>
  </sheetData>
  <sheetProtection algorithmName="SHA-512" hashValue="uDjOS7LiLgrU8l/C9VmrqADibGXcH16ie6gyQK2v1hCpHerbDPQnaNxd+ze7La/ver49jc+g9FrvJjbZHVaVXg==" saltValue="CMydllIx+ShauhT9eQ1m5g==" spinCount="100000" sheet="1" objects="1" scenarios="1"/>
  <mergeCells count="9">
    <mergeCell ref="A25:I25"/>
    <mergeCell ref="A28:I28"/>
    <mergeCell ref="A30:I30"/>
    <mergeCell ref="A1:I1"/>
    <mergeCell ref="A2:I2"/>
    <mergeCell ref="A5:I5"/>
    <mergeCell ref="A12:I12"/>
    <mergeCell ref="A16:I16"/>
    <mergeCell ref="A21:I21"/>
  </mergeCells>
  <pageMargins left="0.75" right="0.75" top="1" bottom="1" header="0.511811023622047" footer="0.511811023622047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Raumbuch UR - Angebot</vt:lpstr>
      <vt:lpstr>LV-Codes</vt:lpstr>
      <vt:lpstr>'LV-Codes'!Drucktitel</vt:lpstr>
      <vt:lpstr>'Raumbuch UR - Angebot'!Drucktitel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Johannes Winter</cp:lastModifiedBy>
  <cp:revision>0</cp:revision>
  <dcterms:created xsi:type="dcterms:W3CDTF">2026-04-09T05:14:24Z</dcterms:created>
  <dcterms:modified xsi:type="dcterms:W3CDTF">2026-05-20T10:58:14Z</dcterms:modified>
  <dc:language>en-US</dc:language>
</cp:coreProperties>
</file>