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X:\11.80.Verwaltungsgebäude\05. Ausschreibungen Verw.gebäude gesamt\03. Reinigung\Unterhaltsreinigung\Ausschreibung_[Nr.]\02. Mengen und Objektdaten\Raumbücher\"/>
    </mc:Choice>
  </mc:AlternateContent>
  <xr:revisionPtr revIDLastSave="0" documentId="13_ncr:1_{752386E0-6617-40D4-88DA-43D28845DEF2}" xr6:coauthVersionLast="47" xr6:coauthVersionMax="47" xr10:uidLastSave="{00000000-0000-0000-0000-000000000000}"/>
  <bookViews>
    <workbookView xWindow="-120" yWindow="-120" windowWidth="29040" windowHeight="17520" tabRatio="500" xr2:uid="{00000000-000D-0000-FFFF-FFFF00000000}"/>
  </bookViews>
  <sheets>
    <sheet name="Raumbuch UR - Angebot" sheetId="1" r:id="rId1"/>
    <sheet name="LV-Codes" sheetId="2" r:id="rId2"/>
  </sheets>
  <definedNames>
    <definedName name="_xlnm._FilterDatabase" localSheetId="0" hidden="1">'Raumbuch UR - Angebot'!$A$7:$L$318</definedName>
    <definedName name="_xlnm.Print_Titles" localSheetId="1">'LV-Codes'!$1:$4</definedName>
    <definedName name="_xlnm.Print_Titles" localSheetId="0">'Raumbuch UR - Angebot'!$1:$7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L15" i="1" l="1"/>
  <c r="L20" i="1"/>
  <c r="L21" i="1"/>
  <c r="L22" i="1"/>
  <c r="L25" i="1"/>
  <c r="L27" i="1"/>
  <c r="L31" i="1"/>
  <c r="L74" i="1"/>
  <c r="L83" i="1"/>
  <c r="L94" i="1"/>
  <c r="L95" i="1"/>
  <c r="H318" i="1" l="1"/>
  <c r="I219" i="1"/>
  <c r="I220" i="1"/>
  <c r="I221" i="1"/>
  <c r="I222" i="1"/>
  <c r="I223" i="1"/>
  <c r="I224" i="1"/>
  <c r="I225" i="1"/>
  <c r="I226" i="1"/>
  <c r="L226" i="1" s="1"/>
  <c r="I227" i="1"/>
  <c r="I228" i="1"/>
  <c r="I229" i="1"/>
  <c r="I230" i="1"/>
  <c r="I231" i="1"/>
  <c r="I232" i="1"/>
  <c r="I233" i="1"/>
  <c r="I234" i="1"/>
  <c r="L234" i="1" s="1"/>
  <c r="I235" i="1"/>
  <c r="I236" i="1"/>
  <c r="I237" i="1"/>
  <c r="I238" i="1"/>
  <c r="I239" i="1"/>
  <c r="I240" i="1"/>
  <c r="I241" i="1"/>
  <c r="I242" i="1"/>
  <c r="L242" i="1" s="1"/>
  <c r="I243" i="1"/>
  <c r="I244" i="1"/>
  <c r="I245" i="1"/>
  <c r="I246" i="1"/>
  <c r="I247" i="1"/>
  <c r="I248" i="1"/>
  <c r="I249" i="1"/>
  <c r="I250" i="1"/>
  <c r="L250" i="1" s="1"/>
  <c r="I251" i="1"/>
  <c r="I252" i="1"/>
  <c r="I253" i="1"/>
  <c r="L253" i="1" s="1"/>
  <c r="I254" i="1"/>
  <c r="I255" i="1"/>
  <c r="I256" i="1"/>
  <c r="I257" i="1"/>
  <c r="I258" i="1"/>
  <c r="I259" i="1"/>
  <c r="I260" i="1"/>
  <c r="I261" i="1"/>
  <c r="L261" i="1" s="1"/>
  <c r="I262" i="1"/>
  <c r="I263" i="1"/>
  <c r="I264" i="1"/>
  <c r="I265" i="1"/>
  <c r="I266" i="1"/>
  <c r="I267" i="1"/>
  <c r="I268" i="1"/>
  <c r="I269" i="1"/>
  <c r="L269" i="1" s="1"/>
  <c r="I270" i="1"/>
  <c r="I271" i="1"/>
  <c r="I272" i="1"/>
  <c r="I273" i="1"/>
  <c r="I274" i="1"/>
  <c r="I275" i="1"/>
  <c r="I276" i="1"/>
  <c r="I277" i="1"/>
  <c r="L277" i="1" s="1"/>
  <c r="I278" i="1"/>
  <c r="I279" i="1"/>
  <c r="I280" i="1"/>
  <c r="I281" i="1"/>
  <c r="I282" i="1"/>
  <c r="I283" i="1"/>
  <c r="I284" i="1"/>
  <c r="I285" i="1"/>
  <c r="L285" i="1" s="1"/>
  <c r="I286" i="1"/>
  <c r="I287" i="1"/>
  <c r="I288" i="1"/>
  <c r="I289" i="1"/>
  <c r="I290" i="1"/>
  <c r="I291" i="1"/>
  <c r="I292" i="1"/>
  <c r="I293" i="1"/>
  <c r="L293" i="1" s="1"/>
  <c r="I294" i="1"/>
  <c r="I295" i="1"/>
  <c r="I296" i="1"/>
  <c r="I297" i="1"/>
  <c r="I298" i="1"/>
  <c r="I299" i="1"/>
  <c r="I300" i="1"/>
  <c r="I301" i="1"/>
  <c r="L301" i="1" s="1"/>
  <c r="I302" i="1"/>
  <c r="I303" i="1"/>
  <c r="I304" i="1"/>
  <c r="I305" i="1"/>
  <c r="I306" i="1"/>
  <c r="I307" i="1"/>
  <c r="I308" i="1"/>
  <c r="I309" i="1"/>
  <c r="L309" i="1" s="1"/>
  <c r="I310" i="1"/>
  <c r="I311" i="1"/>
  <c r="I312" i="1"/>
  <c r="I313" i="1"/>
  <c r="I314" i="1"/>
  <c r="I315" i="1"/>
  <c r="I316" i="1"/>
  <c r="I317" i="1"/>
  <c r="L317" i="1" s="1"/>
  <c r="I9" i="1"/>
  <c r="I10" i="1"/>
  <c r="I11" i="1"/>
  <c r="I12" i="1"/>
  <c r="I13" i="1"/>
  <c r="I14" i="1"/>
  <c r="I15" i="1"/>
  <c r="J15" i="1" s="1"/>
  <c r="I16" i="1"/>
  <c r="I17" i="1"/>
  <c r="I18" i="1"/>
  <c r="I19" i="1"/>
  <c r="I20" i="1"/>
  <c r="J20" i="1" s="1"/>
  <c r="I21" i="1"/>
  <c r="J21" i="1" s="1"/>
  <c r="I22" i="1"/>
  <c r="J22" i="1" s="1"/>
  <c r="I23" i="1"/>
  <c r="I24" i="1"/>
  <c r="I25" i="1"/>
  <c r="J25" i="1" s="1"/>
  <c r="I26" i="1"/>
  <c r="I27" i="1"/>
  <c r="J27" i="1" s="1"/>
  <c r="I28" i="1"/>
  <c r="I29" i="1"/>
  <c r="I30" i="1"/>
  <c r="I31" i="1"/>
  <c r="J31" i="1" s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J74" i="1" s="1"/>
  <c r="I75" i="1"/>
  <c r="I76" i="1"/>
  <c r="I77" i="1"/>
  <c r="I78" i="1"/>
  <c r="I79" i="1"/>
  <c r="I80" i="1"/>
  <c r="I81" i="1"/>
  <c r="I82" i="1"/>
  <c r="I83" i="1"/>
  <c r="J83" i="1" s="1"/>
  <c r="I84" i="1"/>
  <c r="I85" i="1"/>
  <c r="I86" i="1"/>
  <c r="I87" i="1"/>
  <c r="I88" i="1"/>
  <c r="I89" i="1"/>
  <c r="I90" i="1"/>
  <c r="I91" i="1"/>
  <c r="I92" i="1"/>
  <c r="I93" i="1"/>
  <c r="I94" i="1"/>
  <c r="J94" i="1" s="1"/>
  <c r="I95" i="1"/>
  <c r="J95" i="1" s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8" i="1"/>
  <c r="L218" i="1" s="1"/>
  <c r="I217" i="1"/>
  <c r="L217" i="1" s="1"/>
  <c r="J234" i="1" l="1"/>
  <c r="J226" i="1"/>
  <c r="J261" i="1"/>
  <c r="J99" i="1"/>
  <c r="L99" i="1"/>
  <c r="J98" i="1"/>
  <c r="L98" i="1"/>
  <c r="J97" i="1"/>
  <c r="L97" i="1"/>
  <c r="J96" i="1"/>
  <c r="L96" i="1"/>
  <c r="J93" i="1"/>
  <c r="L93" i="1"/>
  <c r="J92" i="1"/>
  <c r="L92" i="1"/>
  <c r="J91" i="1"/>
  <c r="L91" i="1"/>
  <c r="J90" i="1"/>
  <c r="L90" i="1"/>
  <c r="J89" i="1"/>
  <c r="L89" i="1"/>
  <c r="J88" i="1"/>
  <c r="L88" i="1"/>
  <c r="J87" i="1"/>
  <c r="L87" i="1"/>
  <c r="J86" i="1"/>
  <c r="L86" i="1"/>
  <c r="J85" i="1"/>
  <c r="L85" i="1"/>
  <c r="J84" i="1"/>
  <c r="L84" i="1"/>
  <c r="J82" i="1"/>
  <c r="L82" i="1"/>
  <c r="J81" i="1"/>
  <c r="L81" i="1"/>
  <c r="J80" i="1"/>
  <c r="L80" i="1"/>
  <c r="J79" i="1"/>
  <c r="L79" i="1"/>
  <c r="J78" i="1"/>
  <c r="L78" i="1"/>
  <c r="J77" i="1"/>
  <c r="L77" i="1"/>
  <c r="J76" i="1"/>
  <c r="L76" i="1"/>
  <c r="J75" i="1"/>
  <c r="L75" i="1"/>
  <c r="J73" i="1"/>
  <c r="L73" i="1"/>
  <c r="J72" i="1"/>
  <c r="L72" i="1"/>
  <c r="J71" i="1"/>
  <c r="L71" i="1"/>
  <c r="J70" i="1"/>
  <c r="L70" i="1"/>
  <c r="J69" i="1"/>
  <c r="L69" i="1"/>
  <c r="J68" i="1"/>
  <c r="L68" i="1"/>
  <c r="J67" i="1"/>
  <c r="L67" i="1"/>
  <c r="J66" i="1"/>
  <c r="L66" i="1"/>
  <c r="J65" i="1"/>
  <c r="L65" i="1"/>
  <c r="J64" i="1"/>
  <c r="L64" i="1"/>
  <c r="J63" i="1"/>
  <c r="L63" i="1"/>
  <c r="J62" i="1"/>
  <c r="L62" i="1"/>
  <c r="J61" i="1"/>
  <c r="L61" i="1"/>
  <c r="J60" i="1"/>
  <c r="L60" i="1"/>
  <c r="J59" i="1"/>
  <c r="L59" i="1"/>
  <c r="J58" i="1"/>
  <c r="L58" i="1"/>
  <c r="J57" i="1"/>
  <c r="L57" i="1"/>
  <c r="J56" i="1"/>
  <c r="L56" i="1"/>
  <c r="J55" i="1"/>
  <c r="L55" i="1"/>
  <c r="J54" i="1"/>
  <c r="L54" i="1"/>
  <c r="J53" i="1"/>
  <c r="L53" i="1"/>
  <c r="J52" i="1"/>
  <c r="L52" i="1"/>
  <c r="J51" i="1"/>
  <c r="L51" i="1"/>
  <c r="J50" i="1"/>
  <c r="L50" i="1"/>
  <c r="J49" i="1"/>
  <c r="L49" i="1"/>
  <c r="J48" i="1"/>
  <c r="L48" i="1"/>
  <c r="J47" i="1"/>
  <c r="L47" i="1"/>
  <c r="J46" i="1"/>
  <c r="L46" i="1"/>
  <c r="J45" i="1"/>
  <c r="L45" i="1"/>
  <c r="J44" i="1"/>
  <c r="L44" i="1"/>
  <c r="J43" i="1"/>
  <c r="L43" i="1"/>
  <c r="J42" i="1"/>
  <c r="L42" i="1"/>
  <c r="J41" i="1"/>
  <c r="L41" i="1"/>
  <c r="J40" i="1"/>
  <c r="L40" i="1"/>
  <c r="J39" i="1"/>
  <c r="L39" i="1"/>
  <c r="J38" i="1"/>
  <c r="L38" i="1"/>
  <c r="J37" i="1"/>
  <c r="L37" i="1"/>
  <c r="J36" i="1"/>
  <c r="L36" i="1"/>
  <c r="J35" i="1"/>
  <c r="L35" i="1"/>
  <c r="J34" i="1"/>
  <c r="L34" i="1"/>
  <c r="J33" i="1"/>
  <c r="L33" i="1"/>
  <c r="J32" i="1"/>
  <c r="L32" i="1"/>
  <c r="J30" i="1"/>
  <c r="L30" i="1"/>
  <c r="J29" i="1"/>
  <c r="L29" i="1"/>
  <c r="J28" i="1"/>
  <c r="L28" i="1"/>
  <c r="J26" i="1"/>
  <c r="L26" i="1"/>
  <c r="J24" i="1"/>
  <c r="L24" i="1"/>
  <c r="J23" i="1"/>
  <c r="L23" i="1"/>
  <c r="J17" i="1"/>
  <c r="L17" i="1"/>
  <c r="J16" i="1"/>
  <c r="L16" i="1"/>
  <c r="J19" i="1"/>
  <c r="L19" i="1"/>
  <c r="J18" i="1"/>
  <c r="L18" i="1"/>
  <c r="J14" i="1"/>
  <c r="L14" i="1"/>
  <c r="J13" i="1"/>
  <c r="L13" i="1"/>
  <c r="J12" i="1"/>
  <c r="L12" i="1"/>
  <c r="J11" i="1"/>
  <c r="L11" i="1"/>
  <c r="J10" i="1"/>
  <c r="L10" i="1"/>
  <c r="J9" i="1"/>
  <c r="L9" i="1"/>
  <c r="J317" i="1"/>
  <c r="J316" i="1"/>
  <c r="L316" i="1"/>
  <c r="J315" i="1"/>
  <c r="L315" i="1"/>
  <c r="J314" i="1"/>
  <c r="L314" i="1"/>
  <c r="J313" i="1"/>
  <c r="L313" i="1"/>
  <c r="J312" i="1"/>
  <c r="L312" i="1"/>
  <c r="J311" i="1"/>
  <c r="L311" i="1"/>
  <c r="J310" i="1"/>
  <c r="L310" i="1"/>
  <c r="J309" i="1"/>
  <c r="J308" i="1"/>
  <c r="L308" i="1"/>
  <c r="J307" i="1"/>
  <c r="L307" i="1"/>
  <c r="J306" i="1"/>
  <c r="L306" i="1"/>
  <c r="J305" i="1"/>
  <c r="L305" i="1"/>
  <c r="J304" i="1"/>
  <c r="L304" i="1"/>
  <c r="J303" i="1"/>
  <c r="L303" i="1"/>
  <c r="J302" i="1"/>
  <c r="L302" i="1"/>
  <c r="J301" i="1"/>
  <c r="J300" i="1"/>
  <c r="L300" i="1"/>
  <c r="J299" i="1"/>
  <c r="L299" i="1"/>
  <c r="J298" i="1"/>
  <c r="L298" i="1"/>
  <c r="J297" i="1"/>
  <c r="L297" i="1"/>
  <c r="J296" i="1"/>
  <c r="L296" i="1"/>
  <c r="J295" i="1"/>
  <c r="L295" i="1"/>
  <c r="J294" i="1"/>
  <c r="L294" i="1"/>
  <c r="J293" i="1"/>
  <c r="J292" i="1"/>
  <c r="L292" i="1"/>
  <c r="J291" i="1"/>
  <c r="L291" i="1"/>
  <c r="J290" i="1"/>
  <c r="L290" i="1"/>
  <c r="J289" i="1"/>
  <c r="L289" i="1"/>
  <c r="J288" i="1"/>
  <c r="L288" i="1"/>
  <c r="J287" i="1"/>
  <c r="L287" i="1"/>
  <c r="J286" i="1"/>
  <c r="L286" i="1"/>
  <c r="J285" i="1"/>
  <c r="J284" i="1"/>
  <c r="L284" i="1"/>
  <c r="J283" i="1"/>
  <c r="L283" i="1"/>
  <c r="J282" i="1"/>
  <c r="L282" i="1"/>
  <c r="J281" i="1"/>
  <c r="L281" i="1"/>
  <c r="J280" i="1"/>
  <c r="L280" i="1"/>
  <c r="J279" i="1"/>
  <c r="L279" i="1"/>
  <c r="J278" i="1"/>
  <c r="L278" i="1"/>
  <c r="J277" i="1"/>
  <c r="J276" i="1"/>
  <c r="L276" i="1"/>
  <c r="J275" i="1"/>
  <c r="L275" i="1"/>
  <c r="J274" i="1"/>
  <c r="L274" i="1"/>
  <c r="J273" i="1"/>
  <c r="L273" i="1"/>
  <c r="J272" i="1"/>
  <c r="L272" i="1"/>
  <c r="J271" i="1"/>
  <c r="L271" i="1"/>
  <c r="J270" i="1"/>
  <c r="L270" i="1"/>
  <c r="J269" i="1"/>
  <c r="J268" i="1"/>
  <c r="L268" i="1"/>
  <c r="J267" i="1"/>
  <c r="L267" i="1"/>
  <c r="J266" i="1"/>
  <c r="L266" i="1"/>
  <c r="J265" i="1"/>
  <c r="L265" i="1"/>
  <c r="J264" i="1"/>
  <c r="L264" i="1"/>
  <c r="J263" i="1"/>
  <c r="L263" i="1"/>
  <c r="J262" i="1"/>
  <c r="L262" i="1"/>
  <c r="J260" i="1"/>
  <c r="L260" i="1"/>
  <c r="J259" i="1"/>
  <c r="L259" i="1"/>
  <c r="J258" i="1"/>
  <c r="L258" i="1"/>
  <c r="J257" i="1"/>
  <c r="L257" i="1"/>
  <c r="J256" i="1"/>
  <c r="L256" i="1"/>
  <c r="J255" i="1"/>
  <c r="L255" i="1"/>
  <c r="J254" i="1"/>
  <c r="L254" i="1"/>
  <c r="J253" i="1"/>
  <c r="J252" i="1"/>
  <c r="L252" i="1"/>
  <c r="J251" i="1"/>
  <c r="L251" i="1"/>
  <c r="J250" i="1"/>
  <c r="J249" i="1"/>
  <c r="L249" i="1"/>
  <c r="J248" i="1"/>
  <c r="L248" i="1"/>
  <c r="J247" i="1"/>
  <c r="L247" i="1"/>
  <c r="J246" i="1"/>
  <c r="L246" i="1"/>
  <c r="J245" i="1"/>
  <c r="L245" i="1"/>
  <c r="J244" i="1"/>
  <c r="L244" i="1"/>
  <c r="J243" i="1"/>
  <c r="L243" i="1"/>
  <c r="J242" i="1"/>
  <c r="J241" i="1"/>
  <c r="L241" i="1"/>
  <c r="J240" i="1"/>
  <c r="L240" i="1"/>
  <c r="J239" i="1"/>
  <c r="L239" i="1"/>
  <c r="J238" i="1"/>
  <c r="L238" i="1"/>
  <c r="J237" i="1"/>
  <c r="L237" i="1"/>
  <c r="J236" i="1"/>
  <c r="L236" i="1"/>
  <c r="J235" i="1"/>
  <c r="L235" i="1"/>
  <c r="J233" i="1"/>
  <c r="L233" i="1"/>
  <c r="J232" i="1"/>
  <c r="L232" i="1"/>
  <c r="J231" i="1"/>
  <c r="L231" i="1"/>
  <c r="J230" i="1"/>
  <c r="L230" i="1"/>
  <c r="J229" i="1"/>
  <c r="L229" i="1"/>
  <c r="J228" i="1"/>
  <c r="L228" i="1"/>
  <c r="J227" i="1"/>
  <c r="L227" i="1"/>
  <c r="J225" i="1"/>
  <c r="L225" i="1"/>
  <c r="J224" i="1"/>
  <c r="L224" i="1"/>
  <c r="J223" i="1"/>
  <c r="L223" i="1"/>
  <c r="J222" i="1"/>
  <c r="L222" i="1"/>
  <c r="J221" i="1"/>
  <c r="L221" i="1"/>
  <c r="J220" i="1"/>
  <c r="L220" i="1"/>
  <c r="J219" i="1"/>
  <c r="L219" i="1"/>
  <c r="J216" i="1"/>
  <c r="L216" i="1"/>
  <c r="J215" i="1"/>
  <c r="L215" i="1"/>
  <c r="J214" i="1"/>
  <c r="L214" i="1"/>
  <c r="J213" i="1"/>
  <c r="L213" i="1"/>
  <c r="J212" i="1"/>
  <c r="L212" i="1"/>
  <c r="J211" i="1"/>
  <c r="L211" i="1"/>
  <c r="J210" i="1"/>
  <c r="L210" i="1"/>
  <c r="J209" i="1"/>
  <c r="L209" i="1"/>
  <c r="J208" i="1"/>
  <c r="L208" i="1"/>
  <c r="J207" i="1"/>
  <c r="L207" i="1"/>
  <c r="J206" i="1"/>
  <c r="L206" i="1"/>
  <c r="J205" i="1"/>
  <c r="L205" i="1"/>
  <c r="J204" i="1"/>
  <c r="L204" i="1"/>
  <c r="J203" i="1"/>
  <c r="L203" i="1"/>
  <c r="J202" i="1"/>
  <c r="L202" i="1"/>
  <c r="J201" i="1"/>
  <c r="L201" i="1"/>
  <c r="J200" i="1"/>
  <c r="L200" i="1"/>
  <c r="J199" i="1"/>
  <c r="L199" i="1"/>
  <c r="J198" i="1"/>
  <c r="L198" i="1"/>
  <c r="J197" i="1"/>
  <c r="L197" i="1"/>
  <c r="J196" i="1"/>
  <c r="L196" i="1"/>
  <c r="J195" i="1"/>
  <c r="L195" i="1"/>
  <c r="J194" i="1"/>
  <c r="L194" i="1"/>
  <c r="J193" i="1"/>
  <c r="L193" i="1"/>
  <c r="J192" i="1"/>
  <c r="L192" i="1"/>
  <c r="J191" i="1"/>
  <c r="L191" i="1"/>
  <c r="J190" i="1"/>
  <c r="L190" i="1"/>
  <c r="J189" i="1"/>
  <c r="L189" i="1"/>
  <c r="J188" i="1"/>
  <c r="L188" i="1"/>
  <c r="J187" i="1"/>
  <c r="L187" i="1"/>
  <c r="J186" i="1"/>
  <c r="L186" i="1"/>
  <c r="J185" i="1"/>
  <c r="L185" i="1"/>
  <c r="J184" i="1"/>
  <c r="L184" i="1"/>
  <c r="J183" i="1"/>
  <c r="L183" i="1"/>
  <c r="J182" i="1"/>
  <c r="L182" i="1"/>
  <c r="J181" i="1"/>
  <c r="L181" i="1"/>
  <c r="J180" i="1"/>
  <c r="L180" i="1"/>
  <c r="J179" i="1"/>
  <c r="L179" i="1"/>
  <c r="J178" i="1"/>
  <c r="L178" i="1"/>
  <c r="J177" i="1"/>
  <c r="L177" i="1"/>
  <c r="J176" i="1"/>
  <c r="L176" i="1"/>
  <c r="J175" i="1"/>
  <c r="L175" i="1"/>
  <c r="J174" i="1"/>
  <c r="L174" i="1"/>
  <c r="J173" i="1"/>
  <c r="L173" i="1"/>
  <c r="J172" i="1"/>
  <c r="L172" i="1"/>
  <c r="J171" i="1"/>
  <c r="L171" i="1"/>
  <c r="J170" i="1"/>
  <c r="L170" i="1"/>
  <c r="J169" i="1"/>
  <c r="L169" i="1"/>
  <c r="J168" i="1"/>
  <c r="L168" i="1"/>
  <c r="J167" i="1"/>
  <c r="L167" i="1"/>
  <c r="J166" i="1"/>
  <c r="L166" i="1"/>
  <c r="J165" i="1"/>
  <c r="L165" i="1"/>
  <c r="J164" i="1"/>
  <c r="L164" i="1"/>
  <c r="J163" i="1"/>
  <c r="L163" i="1"/>
  <c r="J162" i="1"/>
  <c r="L162" i="1"/>
  <c r="J161" i="1"/>
  <c r="L161" i="1"/>
  <c r="J160" i="1"/>
  <c r="L160" i="1"/>
  <c r="J159" i="1"/>
  <c r="L159" i="1"/>
  <c r="J158" i="1"/>
  <c r="L158" i="1"/>
  <c r="J157" i="1"/>
  <c r="L157" i="1"/>
  <c r="J156" i="1"/>
  <c r="L156" i="1"/>
  <c r="J155" i="1"/>
  <c r="L155" i="1"/>
  <c r="J154" i="1"/>
  <c r="L154" i="1"/>
  <c r="J153" i="1"/>
  <c r="L153" i="1"/>
  <c r="J152" i="1"/>
  <c r="L152" i="1"/>
  <c r="J151" i="1"/>
  <c r="L151" i="1"/>
  <c r="J150" i="1"/>
  <c r="L150" i="1"/>
  <c r="J149" i="1"/>
  <c r="L149" i="1"/>
  <c r="J148" i="1"/>
  <c r="L148" i="1"/>
  <c r="J147" i="1"/>
  <c r="L147" i="1"/>
  <c r="J146" i="1"/>
  <c r="L146" i="1"/>
  <c r="J145" i="1"/>
  <c r="L145" i="1"/>
  <c r="J144" i="1"/>
  <c r="L144" i="1"/>
  <c r="J143" i="1"/>
  <c r="L143" i="1"/>
  <c r="J142" i="1"/>
  <c r="L142" i="1"/>
  <c r="J141" i="1"/>
  <c r="L141" i="1"/>
  <c r="J140" i="1"/>
  <c r="L140" i="1"/>
  <c r="J139" i="1"/>
  <c r="L139" i="1"/>
  <c r="J138" i="1"/>
  <c r="L138" i="1"/>
  <c r="J137" i="1"/>
  <c r="L137" i="1"/>
  <c r="J136" i="1"/>
  <c r="L136" i="1"/>
  <c r="J135" i="1"/>
  <c r="L135" i="1"/>
  <c r="J134" i="1"/>
  <c r="L134" i="1"/>
  <c r="J133" i="1"/>
  <c r="L133" i="1"/>
  <c r="J132" i="1"/>
  <c r="L132" i="1"/>
  <c r="J131" i="1"/>
  <c r="L131" i="1"/>
  <c r="J130" i="1"/>
  <c r="L130" i="1"/>
  <c r="J129" i="1"/>
  <c r="L129" i="1"/>
  <c r="J128" i="1"/>
  <c r="L128" i="1"/>
  <c r="J127" i="1"/>
  <c r="L127" i="1"/>
  <c r="J126" i="1"/>
  <c r="L126" i="1"/>
  <c r="J125" i="1"/>
  <c r="L125" i="1"/>
  <c r="J124" i="1"/>
  <c r="L124" i="1"/>
  <c r="J123" i="1"/>
  <c r="L123" i="1"/>
  <c r="J122" i="1"/>
  <c r="L122" i="1"/>
  <c r="J121" i="1"/>
  <c r="L121" i="1"/>
  <c r="J120" i="1"/>
  <c r="L120" i="1"/>
  <c r="J119" i="1"/>
  <c r="L119" i="1"/>
  <c r="J118" i="1"/>
  <c r="L118" i="1"/>
  <c r="J117" i="1"/>
  <c r="L117" i="1"/>
  <c r="J116" i="1"/>
  <c r="L116" i="1"/>
  <c r="J115" i="1"/>
  <c r="L115" i="1"/>
  <c r="J114" i="1"/>
  <c r="L114" i="1"/>
  <c r="J113" i="1"/>
  <c r="L113" i="1"/>
  <c r="J112" i="1"/>
  <c r="L112" i="1"/>
  <c r="J111" i="1"/>
  <c r="L111" i="1"/>
  <c r="J110" i="1"/>
  <c r="L110" i="1"/>
  <c r="J109" i="1"/>
  <c r="L109" i="1"/>
  <c r="J108" i="1"/>
  <c r="L108" i="1"/>
  <c r="J107" i="1"/>
  <c r="L107" i="1"/>
  <c r="J106" i="1"/>
  <c r="L106" i="1"/>
  <c r="J105" i="1"/>
  <c r="L105" i="1"/>
  <c r="J104" i="1"/>
  <c r="L104" i="1"/>
  <c r="J103" i="1"/>
  <c r="L103" i="1"/>
  <c r="J102" i="1"/>
  <c r="L102" i="1"/>
  <c r="J101" i="1"/>
  <c r="L101" i="1"/>
  <c r="J100" i="1"/>
  <c r="L100" i="1"/>
  <c r="I318" i="1"/>
  <c r="J218" i="1"/>
  <c r="J217" i="1"/>
  <c r="J318" i="1" l="1"/>
  <c r="L318" i="1"/>
</calcChain>
</file>

<file path=xl/sharedStrings.xml><?xml version="1.0" encoding="utf-8"?>
<sst xmlns="http://schemas.openxmlformats.org/spreadsheetml/2006/main" count="2127" uniqueCount="554">
  <si>
    <t>Objekt:</t>
  </si>
  <si>
    <t>Auftraggeber:</t>
  </si>
  <si>
    <t>Angebotsdatum:</t>
  </si>
  <si>
    <t>Anschrift:</t>
  </si>
  <si>
    <t>Ansprechpartner:</t>
  </si>
  <si>
    <t>Leistungsbeginn:</t>
  </si>
  <si>
    <t>Pos.</t>
  </si>
  <si>
    <t>Gebäude</t>
  </si>
  <si>
    <t>Etage</t>
  </si>
  <si>
    <t>R-Nr.</t>
  </si>
  <si>
    <t>Raumart</t>
  </si>
  <si>
    <t>Bodenbelag</t>
  </si>
  <si>
    <t>LV</t>
  </si>
  <si>
    <t>Grund-
fläche
(m²)</t>
  </si>
  <si>
    <t>Reinigungs-
fläche
(m²/Jahr)</t>
  </si>
  <si>
    <t>h /
Jahr
(Info)</t>
  </si>
  <si>
    <t>Hauptgebäude (HG)</t>
  </si>
  <si>
    <t>1.</t>
  </si>
  <si>
    <t>Hauptgebäude</t>
  </si>
  <si>
    <t>2.</t>
  </si>
  <si>
    <t>3.</t>
  </si>
  <si>
    <t>4.</t>
  </si>
  <si>
    <t>5.</t>
  </si>
  <si>
    <t>Reinigung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</si>
  <si>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</si>
  <si>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</si>
  <si>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</si>
  <si>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</si>
  <si>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</si>
  <si>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</si>
  <si>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</si>
  <si>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</si>
  <si>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</si>
  <si>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</si>
  <si>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</si>
  <si>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</si>
  <si>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</si>
  <si>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</si>
  <si>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</si>
  <si>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</si>
  <si>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</si>
  <si>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</si>
  <si>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</si>
  <si>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</si>
  <si>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</si>
  <si>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</si>
  <si>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</si>
  <si>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</si>
  <si>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</si>
  <si>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</si>
  <si>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</si>
  <si>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</si>
  <si>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Beratungsraum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</si>
  <si>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</si>
  <si>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</si>
  <si>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</si>
  <si>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</si>
  <si>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</si>
  <si>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</si>
  <si>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</si>
  <si>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</si>
  <si>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</si>
  <si>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</si>
  <si>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</si>
  <si>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</si>
  <si>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</si>
  <si>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</si>
  <si>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</si>
  <si>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</si>
  <si>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</si>
  <si>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</si>
  <si>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</si>
  <si>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</si>
  <si>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</si>
  <si>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</si>
  <si>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Teeküche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</si>
  <si>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</si>
  <si>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</si>
  <si>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</si>
  <si>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</si>
  <si>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</si>
  <si>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</si>
  <si>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</si>
  <si>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</si>
  <si>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</si>
  <si>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</si>
  <si>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</si>
  <si>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</si>
  <si>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</si>
  <si>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</si>
  <si>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</si>
  <si>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</si>
  <si>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</si>
  <si>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</si>
  <si>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</si>
  <si>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</si>
  <si>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</si>
  <si>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</si>
  <si>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</si>
  <si>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</si>
  <si>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</si>
  <si>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</si>
  <si>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</si>
  <si>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</si>
  <si>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</si>
  <si>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</si>
  <si>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</si>
  <si>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</si>
  <si>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</si>
  <si>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</si>
  <si>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</si>
  <si>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</si>
  <si>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</si>
  <si>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</si>
  <si>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</si>
  <si>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</si>
  <si>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</si>
  <si>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</si>
  <si>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</si>
  <si>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</si>
  <si>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</si>
  <si>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</si>
  <si>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</si>
  <si>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</si>
  <si>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</si>
  <si>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</si>
  <si>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</si>
  <si>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</si>
  <si>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</si>
  <si>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</si>
  <si>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</si>
  <si>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</si>
  <si>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</si>
  <si>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</si>
  <si>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</si>
  <si>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</si>
  <si>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</si>
  <si>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</si>
  <si>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</si>
  <si>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</si>
  <si>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</si>
  <si>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</si>
  <si>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</si>
  <si>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</si>
  <si>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</si>
  <si>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</si>
  <si>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</si>
  <si>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</si>
  <si>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Medienraum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</si>
  <si>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</si>
  <si>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</si>
  <si>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</si>
  <si>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</si>
  <si>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</si>
  <si>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</si>
  <si>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</si>
  <si>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</si>
  <si>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</si>
  <si>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</si>
  <si>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</si>
  <si>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</si>
  <si>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</si>
  <si>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</si>
  <si>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</si>
  <si>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</si>
  <si>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</si>
  <si>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</si>
  <si>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</si>
  <si>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</si>
  <si>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</si>
  <si>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</si>
  <si>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</si>
  <si>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</si>
  <si>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</si>
  <si>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</si>
  <si>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</si>
  <si>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</si>
  <si>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</si>
  <si>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</si>
  <si>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</si>
  <si>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</si>
  <si>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</si>
  <si>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</si>
  <si>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</si>
  <si>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</si>
  <si>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</si>
  <si>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</si>
  <si>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</si>
  <si>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</si>
  <si>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</si>
  <si>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</si>
  <si>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</si>
  <si>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</si>
  <si>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</si>
  <si>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</si>
  <si>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</si>
  <si>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</si>
  <si>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</si>
  <si>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</si>
  <si>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</si>
  <si>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</si>
  <si>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Flur</t>
  </si>
  <si>
    <t>180.</t>
  </si>
  <si>
    <t>181.</t>
  </si>
  <si>
    <t>GESAMTSUMME</t>
  </si>
  <si>
    <t>LEGENDE / HINWEISE</t>
  </si>
  <si>
    <t>KR</t>
  </si>
  <si>
    <t>Keine Reinigung – diese Position nicht bepreisen</t>
  </si>
  <si>
    <t>✎ EP-RG</t>
  </si>
  <si>
    <t>Einheitspreis pro Reinigung (netto, €) – einzige Eingabe des Bieters</t>
  </si>
  <si>
    <t>GP-Jahr</t>
  </si>
  <si>
    <t>Gesamtpreis pro Jahr = EP-RG × Bodenreinigungs-Turnus × 52,18 Wochen – automatisch berechnet</t>
  </si>
  <si>
    <t>Grundfläche × Turnus × 52,18 = jährliche Reinigungsfläche in m²</t>
  </si>
  <si>
    <t>h/Jahr (Info)</t>
  </si>
  <si>
    <t>Leistungsverzeichnis-Position – Leistungsart und Turnus, wird separat erläutert</t>
  </si>
  <si>
    <t>A1</t>
  </si>
  <si>
    <t>B1</t>
  </si>
  <si>
    <t>B2</t>
  </si>
  <si>
    <t>E2</t>
  </si>
  <si>
    <t>Virchowstr. 14-16, 16816 Neuruppin</t>
  </si>
  <si>
    <t>Landkreis Ostprignitz-Ruppin</t>
  </si>
  <si>
    <t>Winter, Johannes (03391 / 688 4086)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</si>
  <si>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</si>
  <si>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</si>
  <si>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</si>
  <si>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</si>
  <si>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</si>
  <si>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</si>
  <si>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</si>
  <si>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</si>
  <si>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</si>
  <si>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</si>
  <si>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</si>
  <si>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</si>
  <si>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</si>
  <si>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</si>
  <si>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</si>
  <si>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</si>
  <si>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</si>
  <si>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</si>
  <si>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</si>
  <si>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</si>
  <si>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</si>
  <si>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</si>
  <si>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</si>
  <si>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</si>
  <si>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</si>
  <si>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</si>
  <si>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</si>
  <si>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</si>
  <si>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</si>
  <si>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Sanitär</t>
  </si>
  <si>
    <t>Wartebereich</t>
  </si>
  <si>
    <t>LV-
Code</t>
  </si>
  <si>
    <t>Raumtyp</t>
  </si>
  <si>
    <t>Bodenreinigung
(Turnus / Methode)</t>
  </si>
  <si>
    <t>Müll leeren
(Turnus)</t>
  </si>
  <si>
    <t>Oberflächen-
reinigung
(Turnus / Methode)</t>
  </si>
  <si>
    <t>Fensterbretter /
Geländer
(Turnus)</t>
  </si>
  <si>
    <t>Besonderheiten /
Hinweise</t>
  </si>
  <si>
    <t>Richtwert
m²/h</t>
  </si>
  <si>
    <t>Büro
(gering frequentiert)</t>
  </si>
  <si>
    <t>Textil
(Teppich)</t>
  </si>
  <si>
    <r>
      <rPr>
        <b/>
        <sz val="9"/>
        <color rgb="FF000000"/>
        <rFont val="Arial"/>
        <family val="2"/>
      </rPr>
      <t xml:space="preserve">0,5 (alle 2 Wochen)
</t>
    </r>
    <r>
      <rPr>
        <sz val="9"/>
        <color rgb="FF000000"/>
        <rFont val="Arial"/>
        <family val="2"/>
      </rPr>
      <t>Staubsaugen der gesamten Bodenfläche inkl. Ecken und unter Möbeln, soweit zugänglich</t>
    </r>
  </si>
  <si>
    <t>1x / 2 Wochen
(bei Bedarf sofort)</t>
  </si>
  <si>
    <r>
      <rPr>
        <b/>
        <sz val="9"/>
        <color rgb="FF000000"/>
        <rFont val="Arial"/>
        <family val="2"/>
      </rPr>
      <t>1x / Woche</t>
    </r>
    <r>
      <rPr>
        <sz val="9"/>
        <color rgb="FF000000"/>
        <rFont val="Arial"/>
        <family val="2"/>
      </rPr>
      <t xml:space="preserve">
Schreibtische, erreichbare Ablagen trocken oder feucht abwischen (soweit freigeräumt)</t>
    </r>
  </si>
  <si>
    <t>1x / Monat
feucht abwischen</t>
  </si>
  <si>
    <t>Papierkorb leeren nur wenn gefüllt. Keine Reinigung bei abgeschlossenen Räumen ohne Zutritt.</t>
  </si>
  <si>
    <t>A2</t>
  </si>
  <si>
    <t>Büro
(normal frequentiert)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</si>
  <si>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Staubsaugen der gesamten Bodenfläche inkl. Ecken und unter Möbeln, soweit zugänglich</t>
    </r>
  </si>
  <si>
    <t>2x / Woche</t>
  </si>
  <si>
    <t>Büros mit starkem Kundenverkehr, Besprechungsräume mit regelmäßiger Nutzung. Tische nach Besprechungen abwischen.</t>
  </si>
  <si>
    <t>A3</t>
  </si>
  <si>
    <t>Büro / Beratungsraum
(stark frequentiert)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</si>
  <si>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Staubsaugen der gesamten Bodenfläche inkl. Ecken und unter Möbeln soweit zugänglich</t>
    </r>
  </si>
  <si>
    <t>5x / Woche (täglich)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</si>
  <si>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Schreibtische, Tische, Ablagen trocken oder feucht abwischen (soweit freigeräumt). Stühle abwischen.</t>
    </r>
  </si>
  <si>
    <t>1x / Woche
feucht abwischen</t>
  </si>
  <si>
    <t>Sitzungssäle, Beratungsräume mit täglicher Nutzung. Tische nach jeder Nutzung reinigen. Whiteboards auf Wunsch reinigen.</t>
  </si>
  <si>
    <t xml:space="preserve">  Lager-, Technik-, Abstellräume, Archive – nach Bedarf</t>
  </si>
  <si>
    <t>Lager / Archiv / Technik (Textilboden)</t>
  </si>
  <si>
    <r>
      <rPr>
        <b/>
        <sz val="9"/>
        <color rgb="FF000000"/>
        <rFont val="Arial"/>
        <family val="2"/>
      </rPr>
      <t>nach Bedarf (mind. 1x / Quartal)</t>
    </r>
    <r>
      <rPr>
        <sz val="9"/>
        <color rgb="FF000000"/>
        <rFont val="Arial"/>
        <family val="2"/>
      </rPr>
      <t xml:space="preserve">
Staubsaugen bei sichtbarer Verschmutzung oder mindestens 1x pro Quartal</t>
    </r>
  </si>
  <si>
    <t>1x / Monat
bei Bedarf sofort</t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</si>
  <si>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Oberflächen staubwischen soweit zugänglich</t>
    </r>
  </si>
  <si>
    <t>1x / Quartal</t>
  </si>
  <si>
    <t>Kein Zutritt ohne Absprache mit Hausmeister. Elektroanlagen und Serverräume nicht reinigen. Brandschutzabstände freihalten.</t>
  </si>
  <si>
    <t>Lager / Archiv / Technik (Nichttextilboden)</t>
  </si>
  <si>
    <t>Nichttextil
(Linoleum / Beton / Fliesen)</t>
  </si>
  <si>
    <r>
      <rPr>
        <b/>
        <sz val="9"/>
        <color rgb="FF000000"/>
        <rFont val="Arial"/>
        <family val="2"/>
      </rPr>
      <t>nach Bedarf (mind. 1x / Quartal)</t>
    </r>
    <r>
      <rPr>
        <sz val="9"/>
        <color rgb="FF000000"/>
        <rFont val="Arial"/>
        <family val="2"/>
      </rPr>
      <t xml:space="preserve">
Kehren und feucht wischen bei sichtbarer Verschmutzung oder mindestens 1x pro Quartal</t>
    </r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</si>
  <si>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Oberflächen staubwischen soweit zugänglich</t>
    </r>
  </si>
  <si>
    <t xml:space="preserve">  Flure, Verbinder, Eingangsbereiche – Nichttextilboden</t>
  </si>
  <si>
    <t>C1</t>
  </si>
  <si>
    <t>Flur / Nebengang
(gering frequentiert)</t>
  </si>
  <si>
    <t>Nichttextil
(Stein / Linoleum / Terr.)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</si>
  <si>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feucht wischen der gesamten Fläche inkl. Wandsockel</t>
    </r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</si>
  <si>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Geländer, Türgriffe, Lichtschalter feucht abwischen</t>
    </r>
  </si>
  <si>
    <t>Schmutzfangmatten beim Wischen hochnehmen und darunter reinigen. Türen und Glaselemente streifenfrei wischen.</t>
  </si>
  <si>
    <t>C2</t>
  </si>
  <si>
    <t>Flur / Hauptgang
(stark frequentiert)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</si>
  <si>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wischen der gesamten Fläche inkl. Wandsockel und Ecken</t>
    </r>
  </si>
  <si>
    <t>3x / Woche</t>
  </si>
  <si>
    <r>
      <rPr>
        <b/>
        <sz val="9"/>
        <color rgb="FF000000"/>
        <rFont val="Arial"/>
        <family val="2"/>
      </rPr>
      <t>1x / Quartal</t>
    </r>
    <r>
      <rPr>
        <sz val="9"/>
        <color rgb="FF000000"/>
        <rFont val="Arial"/>
        <family val="2"/>
      </rPr>
      <t xml:space="preserve">
Geländer, Türgriffe, Lichtschalter, Haltegriffe feucht abwischen. Bei Bedarf desinfizieren.</t>
    </r>
  </si>
  <si>
    <t>Hauptflure und Eingangsbereiche mit hohem Publikumsverkehr. Schmutzfangmatten täglich kontrollieren und bei Bedarf reinigen. Glasflächen streifenfrei.</t>
  </si>
  <si>
    <t xml:space="preserve">  Treppenhäuser, Podeste, Treppen – Nichttextilboden</t>
  </si>
  <si>
    <t>D1</t>
  </si>
  <si>
    <t>Treppenhaus
(Nebentreppe / gering frequentiert)</t>
  </si>
  <si>
    <t>Nichttextil
(Linoleum / Holz / Stein)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</si>
  <si>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Kehren und feucht wischen aller Stufenflächen, Podeste und Setzstufen soweit zugänglich</t>
    </r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</si>
  <si>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Handläufe, Geländerstäbe, Treppenpfosten feucht abwischen</t>
    </r>
  </si>
  <si>
    <t>Stolperfallen und Beschädigungen dem Hausmeister melden. Treppenhaus vollständig von oben nach unten reinigen.</t>
  </si>
  <si>
    <t>D2</t>
  </si>
  <si>
    <t>Treppenhaus
(Haupttreppe / stark frequentiert)</t>
  </si>
  <si>
    <t>Nichttextil
(Linoleum / Holz / Stein / Parkett)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</si>
  <si>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Kehren und feucht wischen aller Stufenflächen, Podeste und Setzstufen. Bei Parkett geeignetes Pflegemittel verwenden.</t>
    </r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</si>
  <si>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Handläufe, Geländerstäbe, Treppenpfosten und Wandflächen im Griffbereich feucht abwischen</t>
    </r>
  </si>
  <si>
    <t>Haupttreppe mit Publikumsverkehr. Parkett nur mit zugelassenen Pflegemitteln. Rutschgefahr nach Feucht­reinigung absichern (Warnschild).</t>
  </si>
  <si>
    <t>D3</t>
  </si>
  <si>
    <t>Treppenhaus
(stark frequentiert / täglich)</t>
  </si>
  <si>
    <t>Nichttextil
(Stein / Fliesen)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</si>
  <si>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Kehren und feucht wischen aller Stufenflächen, Podeste und Setzstufen täglich</t>
    </r>
  </si>
  <si>
    <r>
      <rPr>
        <b/>
        <sz val="9"/>
        <color rgb="FF000000"/>
        <rFont val="Arial"/>
        <family val="2"/>
      </rPr>
      <t>5x / Woche</t>
    </r>
    <r>
      <rPr>
        <sz val="9"/>
        <color rgb="FF000000"/>
        <rFont val="Arial"/>
        <family val="2"/>
      </rPr>
      <t xml:space="preserve">
Handläufe, Geländer, Türgriffe täglich feucht abwischen. Desinfektion nach Bedarf.</t>
    </r>
  </si>
  <si>
    <t>Nur für stark frequentierte Treppen (z.B. Haupteingang öffentlicher Bereich). Rutschgefahr absichern.</t>
  </si>
  <si>
    <t xml:space="preserve">  WC-Anlagen, Duschen, Umkleiden – Nichttextilboden</t>
  </si>
  <si>
    <t>E1</t>
  </si>
  <si>
    <t>WC-Anlage
(gering frequentiert)</t>
  </si>
  <si>
    <t>Nichttextil
(Fliesen)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</si>
  <si>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Feucht wischen / desinfizierendes Wischen der gesamten Bodenfläche inkl. Wandsockel und Fugen</t>
    </r>
  </si>
  <si>
    <t>2x / Woche
Papierkörbe, Hygienebehälter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</si>
  <si>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Waschbecken, Armaturen, Spiegel, WC-Becken innen und außen, Urinale, Türgriffe desinfizierend reinigen</t>
    </r>
  </si>
  <si>
    <t>1x / Monat</t>
  </si>
  <si>
    <t>Verbrauchsmaterial (Seife, Papierhandtücher, WC-Papier) auffüllen soweit vom AG gestellt. Hygienebehälter nur mit Handschutz entleeren. Schimmel sofort melden.</t>
  </si>
  <si>
    <t>WC-Anlage
(stark frequentiert / täglich)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</si>
  <si>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Tägliches desinfizierendes Feucht­wischen der gesamten Bodenfläche inkl. Wandsockel, Fugen und Ecken</t>
    </r>
  </si>
  <si>
    <t>5x / Woche (täglich)
Papierkörbe, Hygienebehälter</t>
  </si>
  <si>
    <r>
      <rPr>
        <b/>
        <sz val="9"/>
        <color rgb="FF000000"/>
        <rFont val="Arial"/>
        <family val="2"/>
      </rPr>
      <t xml:space="preserve">5x / Woche (täglich)
</t>
    </r>
    <r>
      <rPr>
        <sz val="9"/>
        <color rgb="FF000000"/>
        <rFont val="Arial"/>
        <family val="2"/>
      </rPr>
      <t>Waschbecken, Armaturen, Spiegel, WC-Becken innen und außen, Urinale, Türgriffe – alles desinfizierend</t>
    </r>
  </si>
  <si>
    <t>Verbrauchsmaterial (Seife, Papierhandtücher, WC-Papier) täglich kontrollieren und auffüllen soweit vom AG gestellt. Hygienebehälter nur mit Handschutz. Schimmel und Defekte sofort melden.</t>
  </si>
  <si>
    <t xml:space="preserve">  Teeküchen, Aufenthaltsküchen – Nichttextilboden</t>
  </si>
  <si>
    <t>F1</t>
  </si>
  <si>
    <t>Teeküche
(täglich)</t>
  </si>
  <si>
    <t>Nichttextil
(Linoleum / Fliesen)</t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</si>
  <si>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Tägliches feuchtes Wischen der gesamten Bodenfläche inkl. Wandsockel</t>
    </r>
  </si>
  <si>
    <t>3x / Woche (täglich)
Abfalleimer, Biomüll</t>
  </si>
  <si>
    <r>
      <rPr>
        <b/>
        <sz val="9"/>
        <color rgb="FF000000"/>
        <rFont val="Arial"/>
        <family val="2"/>
      </rPr>
      <t xml:space="preserve">3x / Woche (täglich)
</t>
    </r>
    <r>
      <rPr>
        <sz val="9"/>
        <color rgb="FF000000"/>
        <rFont val="Arial"/>
        <family val="2"/>
      </rPr>
      <t>Arbeitsflächen, Spüle, Armaturen, Außenflächen Kühlschrank und Mikrowelle feucht abwischen. Spritzer sofort entfernen.</t>
    </r>
  </si>
  <si>
    <t>Kühlschrank innen 1x / Monat reinigen (Inhalt ist Sache der Nutzer). Mikrowelle innen 1x / Woche. Keine Lebensmittel entsorgen ohne Absprache. Geschirrspüler nicht befüllen/entleeren.</t>
  </si>
  <si>
    <t xml:space="preserve">  Keine Reinigung</t>
  </si>
  <si>
    <t>Keine Unterhaltsreinigung</t>
  </si>
  <si>
    <t>–</t>
  </si>
  <si>
    <t>Nicht Bestandteil der Unterhaltsreinigung</t>
  </si>
  <si>
    <t>Diese Räume werden nicht gereinigt (z.B. Serverräume, Elektrolager, nicht zugängliche Technikräume). Sonderreinigung auf gesonderte Anforderung.</t>
  </si>
  <si>
    <t>B3</t>
  </si>
  <si>
    <t>Fachräume / Werkstätten
(Nichttextilboden)</t>
  </si>
  <si>
    <t>A4</t>
  </si>
  <si>
    <t>A5</t>
  </si>
  <si>
    <t>A6</t>
  </si>
  <si>
    <r>
      <rPr>
        <b/>
        <sz val="9"/>
        <color rgb="FF000000"/>
        <rFont val="Arial"/>
        <family val="2"/>
      </rPr>
      <t xml:space="preserve">0,5 (alle 2 Wochen)
</t>
    </r>
    <r>
      <rPr>
        <sz val="9"/>
        <color rgb="FF000000"/>
        <rFont val="Arial"/>
        <family val="2"/>
      </rPr>
      <t>Kehren und feucht wischen bei sichtbarer Verschmutzung inkl. Ecken und unter Möbeln, soweit zugänglich</t>
    </r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</si>
  <si>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Kehren und feucht wischen bei sichtbarer Verschmutzung inkl. Ecken und unter Möbeln, soweit zugänglich</t>
    </r>
  </si>
  <si>
    <r>
      <rPr>
        <b/>
        <sz val="9"/>
        <color rgb="FF000000"/>
        <rFont val="Arial"/>
        <family val="2"/>
      </rPr>
      <t>5x / Woche (täglich)</t>
    </r>
    <r>
      <rPr>
        <sz val="9"/>
        <color rgb="FF000000"/>
        <rFont val="Arial"/>
        <family val="2"/>
      </rPr>
      <t xml:space="preserve">
Kehren und feucht wischen bei sichtbarer Verschmutzung inkl. Ecken und unter Möbeln, soweit zugänglich</t>
    </r>
  </si>
  <si>
    <t xml:space="preserve">  Büros, Beratungs-, Schulungs-, Besprechungs- und Teamräume – Textilboden/Nichttextilboden</t>
  </si>
  <si>
    <t>Reinigungs-
fläche</t>
  </si>
  <si>
    <t>LV-Code</t>
  </si>
  <si>
    <t>Frequenz</t>
  </si>
  <si>
    <t>C3</t>
  </si>
  <si>
    <r>
      <rPr>
        <b/>
        <sz val="9"/>
        <color rgb="FF000000"/>
        <rFont val="Arial"/>
        <family val="2"/>
      </rPr>
      <t>2x / Woche</t>
    </r>
    <r>
      <rPr>
        <sz val="9"/>
        <color rgb="FF000000"/>
        <rFont val="Arial"/>
        <family val="2"/>
      </rPr>
      <t xml:space="preserve">
saugen der gesamten Fläche inkl. Wandsockel</t>
    </r>
  </si>
  <si>
    <t>C4</t>
  </si>
  <si>
    <r>
      <rPr>
        <b/>
        <sz val="9"/>
        <color rgb="FF000000"/>
        <rFont val="Arial"/>
        <family val="2"/>
      </rPr>
      <t>3x / Woche</t>
    </r>
    <r>
      <rPr>
        <sz val="9"/>
        <color rgb="FF000000"/>
        <rFont val="Arial"/>
        <family val="2"/>
      </rPr>
      <t xml:space="preserve">
saugen der gesamten Fläche inkl. Wandsockel und Ecken</t>
    </r>
  </si>
  <si>
    <t>Heinrich-Rau-Str. 27-30, 16816 Nrp.</t>
  </si>
  <si>
    <t>EG</t>
  </si>
  <si>
    <t>15a</t>
  </si>
  <si>
    <t>17a</t>
  </si>
  <si>
    <t>20a</t>
  </si>
  <si>
    <t>26a</t>
  </si>
  <si>
    <t>32a</t>
  </si>
  <si>
    <t>43a</t>
  </si>
  <si>
    <t>73a</t>
  </si>
  <si>
    <t>76a</t>
  </si>
  <si>
    <t>TH</t>
  </si>
  <si>
    <t>Treppenhaus 1</t>
  </si>
  <si>
    <t>Treppenhaus 2</t>
  </si>
  <si>
    <t>Treppenhaus 3</t>
  </si>
  <si>
    <t>Treppenhaus 4</t>
  </si>
  <si>
    <t>Kassenautomat</t>
  </si>
  <si>
    <t>Vorraum</t>
  </si>
  <si>
    <t>Büro</t>
  </si>
  <si>
    <t>K-Archiv</t>
  </si>
  <si>
    <t>W-Archiv</t>
  </si>
  <si>
    <t>Serverraum</t>
  </si>
  <si>
    <t>Lager TUIV</t>
  </si>
  <si>
    <t>STVA/Kamera</t>
  </si>
  <si>
    <t>E-Verteilung</t>
  </si>
  <si>
    <t>Abstellraum Reinigung</t>
  </si>
  <si>
    <t>BMZ</t>
  </si>
  <si>
    <t>Aufzug/ MA</t>
  </si>
  <si>
    <t>Medienanschlussraum</t>
  </si>
  <si>
    <t>TK-Anlage und Datentechnik</t>
  </si>
  <si>
    <t>TUIV-Büro</t>
  </si>
  <si>
    <t>Leseraum Archiv</t>
  </si>
  <si>
    <t>Büro Archiv</t>
  </si>
  <si>
    <t>Stahlschränke</t>
  </si>
  <si>
    <t>Beh.-WC</t>
  </si>
  <si>
    <t>A-Archiv</t>
  </si>
  <si>
    <t>Lager IT-Service</t>
  </si>
  <si>
    <t>Windfang</t>
  </si>
  <si>
    <t>Info/Post</t>
  </si>
  <si>
    <t>Flur / Halle</t>
  </si>
  <si>
    <t>Garage</t>
  </si>
  <si>
    <t>Werkstatt</t>
  </si>
  <si>
    <t>1. OG</t>
  </si>
  <si>
    <t>105/106</t>
  </si>
  <si>
    <t>115a</t>
  </si>
  <si>
    <t>121/122</t>
  </si>
  <si>
    <t>133/134</t>
  </si>
  <si>
    <t>Büro/Zul.</t>
  </si>
  <si>
    <t>Pausenraum</t>
  </si>
  <si>
    <t>Ausgabe</t>
  </si>
  <si>
    <t>Lagerraum</t>
  </si>
  <si>
    <t>Archiv STVA</t>
  </si>
  <si>
    <t>Kopierraum</t>
  </si>
  <si>
    <t>2. OG</t>
  </si>
  <si>
    <t>208a</t>
  </si>
  <si>
    <t>213/214</t>
  </si>
  <si>
    <t>222/223</t>
  </si>
  <si>
    <t>224/225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</si>
  <si>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</si>
  <si>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</si>
  <si>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</si>
  <si>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</si>
  <si>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</si>
  <si>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</si>
  <si>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</si>
  <si>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</si>
  <si>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</si>
  <si>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</si>
  <si>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</si>
  <si>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</si>
  <si>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</si>
  <si>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</si>
  <si>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</si>
  <si>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</si>
  <si>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</si>
  <si>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</si>
  <si>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</si>
  <si>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</si>
  <si>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</si>
  <si>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</si>
  <si>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</si>
  <si>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</si>
  <si>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</si>
  <si>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</si>
  <si>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</si>
  <si>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</si>
  <si>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</si>
  <si>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</si>
  <si>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</si>
  <si>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</si>
  <si>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</si>
  <si>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</si>
  <si>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</si>
  <si>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</si>
  <si>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</si>
  <si>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</si>
  <si>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</si>
  <si>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</si>
  <si>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</si>
  <si>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</si>
  <si>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</si>
  <si>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</si>
  <si>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</si>
  <si>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</si>
  <si>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</si>
  <si>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</si>
  <si>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</si>
  <si>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</si>
  <si>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</si>
  <si>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</si>
  <si>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</si>
  <si>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</si>
  <si>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</si>
  <si>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</si>
  <si>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</si>
  <si>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</si>
  <si>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</si>
  <si>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</si>
  <si>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</si>
  <si>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</si>
  <si>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</si>
  <si>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</si>
  <si>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</si>
  <si>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</si>
  <si>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</si>
  <si>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</si>
  <si>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</si>
  <si>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</si>
  <si>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</si>
  <si>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</si>
  <si>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</si>
  <si>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</si>
  <si>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</si>
  <si>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</si>
  <si>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</si>
  <si>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</si>
  <si>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</si>
  <si>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</si>
  <si>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</si>
  <si>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</si>
  <si>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</si>
  <si>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</si>
  <si>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</si>
  <si>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</si>
  <si>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</si>
  <si>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</si>
  <si>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</si>
  <si>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</si>
  <si>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</si>
  <si>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</si>
  <si>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</si>
  <si>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</si>
  <si>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</si>
  <si>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</si>
  <si>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</si>
  <si>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</si>
  <si>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</si>
  <si>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Schulungsraum</t>
  </si>
  <si>
    <t>Aktenraum</t>
  </si>
  <si>
    <t>Abstellraum</t>
  </si>
  <si>
    <t>3. OG</t>
  </si>
  <si>
    <t>354/354a</t>
  </si>
  <si>
    <t>354b</t>
  </si>
  <si>
    <t>354c</t>
  </si>
  <si>
    <t>354d</t>
  </si>
  <si>
    <t>354e</t>
  </si>
  <si>
    <t>361a</t>
  </si>
  <si>
    <t>368a</t>
  </si>
  <si>
    <t>368b</t>
  </si>
  <si>
    <t>373a</t>
  </si>
  <si>
    <t>373b</t>
  </si>
  <si>
    <t>374/375</t>
  </si>
  <si>
    <t>378a</t>
  </si>
  <si>
    <t>378b</t>
  </si>
  <si>
    <t>384/385</t>
  </si>
  <si>
    <t>Teeküche/Kopierraum</t>
  </si>
  <si>
    <t>Technikraum</t>
  </si>
  <si>
    <t>Preis/m²
(€, netto)
✎ ausfüllen</t>
  </si>
  <si>
    <t>GP-Jahr
(€) (Sp.I*Sp.K)</t>
  </si>
  <si>
    <t>PVC</t>
  </si>
  <si>
    <t>Beton</t>
  </si>
  <si>
    <t>Linoleum</t>
  </si>
  <si>
    <t>Teppich</t>
  </si>
  <si>
    <t>Fliesen</t>
  </si>
  <si>
    <t>RAUMBUCH – UNTERHALTSREINIGUNG</t>
  </si>
  <si>
    <t>⚠  Bitte tragen Sie Ihre Preise in die GELB markierte Spalte »EP-RG« ein (Einheitspreis je Reinigung, netto €). »GP-Jahr« berechnet sich automatisch. Räume mit »KR« (keine Reinigung) bitte nicht bepreisen. Spalte »LV« ist bereits vorgegeben.</t>
  </si>
  <si>
    <t>Orientierungswert - nicht Vertragsbestandteil</t>
  </si>
  <si>
    <t>Diese Tabelle ist verbindlicher Bestandteil der Ausschreibung. Der Bieter hat die beschriebenen Leistungen je LV-Code vollständig und in den angegebenen Turnussen zu erbringen. Abweichungen sind nur mit schriftlicher Genehmigung des Auftraggebers zulässig. Die Richtwerte m²/h dienen der Plausibilitätsprüfung.</t>
  </si>
  <si>
    <t>LEISTUNGSVERZEICHNIS – LV-CODES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</si>
</sst>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&quot; €&quot;"/>
  </numFmts>
  <fonts count="31" x14ac:knownFonts="1">
    <font>
      <sz val="11"/>
      <color theme="1"/>
      <name val="Calibri"/>
      <family val="2"/>
      <charset val="1"/>
    </font>
    <font>
      <b/>
      <sz val="14"/>
      <color rgb="FFFFFFFF"/>
      <name val="Arial"/>
      <family val="2"/>
    </font>
    <font>
      <b/>
      <sz val="10"/>
      <color rgb="FF1F3864"/>
      <name val="Arial"/>
      <family val="2"/>
    </font>
    <font>
      <i/>
      <sz val="9"/>
      <color rgb="FF7F0000"/>
      <name val="Arial"/>
      <family val="2"/>
    </font>
    <font>
      <b/>
      <sz val="9"/>
      <color rgb="FFFFFFFF"/>
      <name val="Arial"/>
      <family val="2"/>
    </font>
    <font>
      <b/>
      <sz val="11"/>
      <color rgb="FFFFFFFF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FFFFFF"/>
      <name val="Arial"/>
      <family val="2"/>
    </font>
    <font>
      <b/>
      <sz val="9"/>
      <color rgb="FF2F5496"/>
      <name val="Arial"/>
      <family val="2"/>
    </font>
    <font>
      <sz val="8"/>
      <name val="Calibri"/>
      <family val="2"/>
      <charset val="1"/>
    </font>
    <font>
      <i/>
      <sz val="9"/>
      <color rgb="FF777777"/>
      <name val="Arial"/>
      <family val="2"/>
    </font>
    <font>
      <b/>
      <sz val="11"/>
      <color rgb="FF2F5496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7F5A2F"/>
      <name val="Arial"/>
      <family val="2"/>
    </font>
    <font>
      <b/>
      <sz val="11"/>
      <color rgb="FF2D6A2D"/>
      <name val="Arial"/>
      <family val="2"/>
    </font>
    <font>
      <b/>
      <sz val="11"/>
      <color rgb="FFA0522D"/>
      <name val="Arial"/>
      <family val="2"/>
    </font>
    <font>
      <b/>
      <sz val="11"/>
      <color rgb="FF8B2252"/>
      <name val="Arial"/>
      <family val="2"/>
    </font>
    <font>
      <sz val="8"/>
      <color rgb="FF000000"/>
      <name val="Arial"/>
      <family val="2"/>
    </font>
    <font>
      <b/>
      <sz val="11"/>
      <color rgb="FF7D6608"/>
      <name val="Arial"/>
      <family val="2"/>
    </font>
    <font>
      <b/>
      <sz val="11"/>
      <color rgb="FF1F3864"/>
      <name val="Arial"/>
      <family val="2"/>
    </font>
    <font>
      <b/>
      <sz val="9"/>
      <color rgb="FF777777"/>
      <name val="Arial"/>
      <family val="2"/>
    </font>
    <font>
      <sz val="9"/>
      <color rgb="FF777777"/>
      <name val="Arial"/>
      <family val="2"/>
    </font>
    <font>
      <sz val="8"/>
      <color rgb="FF777777"/>
      <name val="Arial"/>
      <family val="2"/>
    </font>
    <font>
      <b/>
      <sz val="11"/>
      <color rgb="FF7F5A2F"/>
      <name val="Arial"/>
      <family val="2"/>
    </font>
    <font>
      <b/>
      <sz val="9"/>
      <name val="Arial"/>
      <family val="2"/>
    </font>
    <font>
      <sz val="9"/>
      <color rgb="FFAAAAAA"/>
      <name val="Arial"/>
      <family val="2"/>
    </font>
    <font>
      <b/>
      <sz val="9"/>
      <color rgb="FFAAAAAA"/>
      <name val="Arial"/>
      <family val="2"/>
    </font>
    <font>
      <sz val="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1F3864"/>
        <bgColor rgb="FF2E4057"/>
      </patternFill>
    </fill>
    <fill>
      <patternFill patternType="solid">
        <fgColor rgb="FFD6E4F0"/>
        <bgColor rgb="FFDDEEFF"/>
      </patternFill>
    </fill>
    <fill>
      <patternFill patternType="solid">
        <fgColor rgb="FFFFF2CC"/>
        <bgColor rgb="FFFFF3E0"/>
      </patternFill>
    </fill>
    <fill>
      <patternFill patternType="solid">
        <fgColor rgb="FF2F5496"/>
        <bgColor rgb="FF2E4057"/>
      </patternFill>
    </fill>
    <fill>
      <patternFill patternType="solid">
        <fgColor rgb="FFC55A11"/>
        <bgColor rgb="FFA0522D"/>
      </patternFill>
    </fill>
    <fill>
      <patternFill patternType="solid">
        <fgColor rgb="FF2E4057"/>
        <bgColor rgb="FF1F3864"/>
      </patternFill>
    </fill>
    <fill>
      <patternFill patternType="solid">
        <fgColor rgb="FFFFFFFF"/>
        <bgColor rgb="FFFEF9E7"/>
      </patternFill>
    </fill>
    <fill>
      <patternFill patternType="solid">
        <fgColor rgb="FFE8EEF6"/>
        <bgColor rgb="FFE8F0F7"/>
      </patternFill>
    </fill>
    <fill>
      <patternFill patternType="solid">
        <fgColor rgb="FFDDEEFF"/>
        <bgColor rgb="FFE8EEF6"/>
      </patternFill>
    </fill>
    <fill>
      <patternFill patternType="solid">
        <fgColor rgb="FFF2F2F2"/>
        <bgColor rgb="FFF3EFE8"/>
      </patternFill>
    </fill>
    <fill>
      <patternFill patternType="solid">
        <fgColor rgb="FFE8F0F7"/>
        <bgColor rgb="FFE8EEF6"/>
      </patternFill>
    </fill>
    <fill>
      <patternFill patternType="solid">
        <fgColor rgb="FFF3EFE8"/>
        <bgColor rgb="FFEDEDED"/>
      </patternFill>
    </fill>
    <fill>
      <patternFill patternType="solid">
        <fgColor rgb="FFEAF4EA"/>
        <bgColor rgb="FFF2F2F2"/>
      </patternFill>
    </fill>
    <fill>
      <patternFill patternType="solid">
        <fgColor rgb="FFFFF3E0"/>
        <bgColor rgb="FFFEF9E7"/>
      </patternFill>
    </fill>
    <fill>
      <patternFill patternType="solid">
        <fgColor rgb="FFFDEEF4"/>
        <bgColor rgb="FFF2F2F2"/>
      </patternFill>
    </fill>
    <fill>
      <patternFill patternType="solid">
        <fgColor rgb="FFFEF9E7"/>
        <bgColor rgb="FFFFF3E0"/>
      </patternFill>
    </fill>
    <fill>
      <patternFill patternType="solid">
        <fgColor theme="0" tint="-4.9989318521683403E-2"/>
        <bgColor rgb="FFFEF9E7"/>
      </patternFill>
    </fill>
    <fill>
      <patternFill patternType="solid">
        <fgColor rgb="FFEDEDED"/>
        <bgColor rgb="FFF3EFE8"/>
      </patternFill>
    </fill>
  </fills>
  <borders count="9">
    <border>
      <left/>
      <right/>
      <top/>
      <bottom/>
      <diagonal/>
    </border>
    <border>
      <left/>
      <right/>
      <top/>
      <bottom style="thin">
        <color rgb="FF888888"/>
      </bottom>
      <diagonal/>
    </border>
    <border>
      <left style="thin">
        <color rgb="FFAAAACC"/>
      </left>
      <right style="thin">
        <color rgb="FFAAAACC"/>
      </right>
      <top style="thin">
        <color rgb="FFAAAACC"/>
      </top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hair">
        <color rgb="FFCCCCCC"/>
      </right>
      <top/>
      <bottom style="hair">
        <color rgb="FFCCCCCC"/>
      </bottom>
      <diagonal/>
    </border>
    <border>
      <left/>
      <right style="thin">
        <color rgb="FF4472C4"/>
      </right>
      <top/>
      <bottom style="hair">
        <color rgb="FFCCCCCC"/>
      </bottom>
      <diagonal/>
    </border>
    <border>
      <left style="medium">
        <color rgb="FFC55A11"/>
      </left>
      <right style="medium">
        <color rgb="FFC55A11"/>
      </right>
      <top/>
      <bottom style="hair">
        <color rgb="FFCCCCCC"/>
      </bottom>
      <diagonal/>
    </border>
    <border>
      <left/>
      <right style="medium">
        <color rgb="FF1F3864"/>
      </right>
      <top/>
      <bottom style="hair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0" borderId="0" xfId="0" applyAlignment="1"/>
    <xf numFmtId="0" fontId="2" fillId="3" borderId="0" xfId="0" applyFont="1" applyFill="1" applyAlignment="1">
      <alignment horizontal="right" vertical="center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left" vertical="center"/>
    </xf>
    <xf numFmtId="0" fontId="7" fillId="8" borderId="4" xfId="0" applyFont="1" applyFill="1" applyBorder="1" applyAlignment="1">
      <alignment horizontal="left" vertical="center"/>
    </xf>
    <xf numFmtId="0" fontId="7" fillId="8" borderId="4" xfId="0" applyFont="1" applyFill="1" applyBorder="1" applyAlignment="1">
      <alignment horizontal="center" vertical="center"/>
    </xf>
    <xf numFmtId="4" fontId="6" fillId="8" borderId="4" xfId="0" applyNumberFormat="1" applyFont="1" applyFill="1" applyBorder="1" applyAlignment="1">
      <alignment horizontal="right" vertical="center"/>
    </xf>
    <xf numFmtId="165" fontId="6" fillId="10" borderId="7" xfId="0" applyNumberFormat="1" applyFont="1" applyFill="1" applyBorder="1" applyAlignment="1">
      <alignment horizontal="right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left" vertical="center"/>
    </xf>
    <xf numFmtId="0" fontId="7" fillId="11" borderId="4" xfId="0" applyFont="1" applyFill="1" applyBorder="1" applyAlignment="1">
      <alignment horizontal="left" vertical="center"/>
    </xf>
    <xf numFmtId="0" fontId="7" fillId="11" borderId="4" xfId="0" applyFont="1" applyFill="1" applyBorder="1" applyAlignment="1">
      <alignment horizontal="center" vertical="center"/>
    </xf>
    <xf numFmtId="4" fontId="6" fillId="11" borderId="4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4" fontId="8" fillId="2" borderId="0" xfId="0" applyNumberFormat="1" applyFont="1" applyFill="1" applyAlignment="1">
      <alignment horizontal="right" vertical="center"/>
    </xf>
    <xf numFmtId="164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165" fontId="8" fillId="2" borderId="0" xfId="0" applyNumberFormat="1" applyFont="1" applyFill="1" applyAlignment="1">
      <alignment horizontal="right" vertical="center"/>
    </xf>
    <xf numFmtId="0" fontId="9" fillId="0" borderId="0" xfId="0" applyFont="1" applyAlignment="1"/>
    <xf numFmtId="164" fontId="11" fillId="9" borderId="5" xfId="0" applyNumberFormat="1" applyFont="1" applyFill="1" applyBorder="1" applyAlignment="1">
      <alignment horizontal="right" vertical="center"/>
    </xf>
    <xf numFmtId="0" fontId="12" fillId="12" borderId="8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left" vertical="center" wrapText="1"/>
    </xf>
    <xf numFmtId="0" fontId="6" fillId="12" borderId="8" xfId="0" applyFont="1" applyFill="1" applyBorder="1" applyAlignment="1">
      <alignment horizontal="center" vertical="center" wrapText="1"/>
    </xf>
    <xf numFmtId="0" fontId="13" fillId="12" borderId="8" xfId="0" applyFont="1" applyFill="1" applyBorder="1" applyAlignment="1">
      <alignment horizontal="left" vertical="center" wrapText="1"/>
    </xf>
    <xf numFmtId="0" fontId="14" fillId="12" borderId="8" xfId="0" applyFont="1" applyFill="1" applyBorder="1" applyAlignment="1">
      <alignment horizontal="center" vertical="center" wrapText="1"/>
    </xf>
    <xf numFmtId="0" fontId="15" fillId="12" borderId="8" xfId="0" applyFont="1" applyFill="1" applyBorder="1" applyAlignment="1">
      <alignment horizontal="left" vertical="center" wrapText="1"/>
    </xf>
    <xf numFmtId="3" fontId="7" fillId="12" borderId="8" xfId="0" applyNumberFormat="1" applyFont="1" applyFill="1" applyBorder="1" applyAlignment="1">
      <alignment horizontal="center" vertical="center" wrapText="1"/>
    </xf>
    <xf numFmtId="0" fontId="16" fillId="13" borderId="8" xfId="0" applyFont="1" applyFill="1" applyBorder="1" applyAlignment="1">
      <alignment horizontal="center" vertical="center" wrapText="1"/>
    </xf>
    <xf numFmtId="0" fontId="7" fillId="13" borderId="8" xfId="0" applyFont="1" applyFill="1" applyBorder="1" applyAlignment="1">
      <alignment horizontal="left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13" fillId="13" borderId="8" xfId="0" applyFont="1" applyFill="1" applyBorder="1" applyAlignment="1">
      <alignment horizontal="left" vertical="center" wrapText="1"/>
    </xf>
    <xf numFmtId="0" fontId="14" fillId="13" borderId="8" xfId="0" applyFont="1" applyFill="1" applyBorder="1" applyAlignment="1">
      <alignment horizontal="center" vertical="center" wrapText="1"/>
    </xf>
    <xf numFmtId="0" fontId="15" fillId="13" borderId="8" xfId="0" applyFont="1" applyFill="1" applyBorder="1" applyAlignment="1">
      <alignment horizontal="left" vertical="center" wrapText="1"/>
    </xf>
    <xf numFmtId="3" fontId="7" fillId="13" borderId="8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left" vertical="center" wrapText="1"/>
    </xf>
    <xf numFmtId="0" fontId="6" fillId="14" borderId="8" xfId="0" applyFont="1" applyFill="1" applyBorder="1" applyAlignment="1">
      <alignment horizontal="center" vertical="center" wrapText="1"/>
    </xf>
    <xf numFmtId="0" fontId="13" fillId="14" borderId="8" xfId="0" applyFont="1" applyFill="1" applyBorder="1" applyAlignment="1">
      <alignment horizontal="left" vertical="center" wrapText="1"/>
    </xf>
    <xf numFmtId="0" fontId="14" fillId="14" borderId="8" xfId="0" applyFont="1" applyFill="1" applyBorder="1" applyAlignment="1">
      <alignment horizontal="center" vertical="center" wrapText="1"/>
    </xf>
    <xf numFmtId="0" fontId="15" fillId="14" borderId="8" xfId="0" applyFont="1" applyFill="1" applyBorder="1" applyAlignment="1">
      <alignment horizontal="left" vertical="center" wrapText="1"/>
    </xf>
    <xf numFmtId="3" fontId="7" fillId="14" borderId="8" xfId="0" applyNumberFormat="1" applyFont="1" applyFill="1" applyBorder="1" applyAlignment="1">
      <alignment horizontal="center" vertical="center" wrapText="1"/>
    </xf>
    <xf numFmtId="0" fontId="18" fillId="15" borderId="8" xfId="0" applyFont="1" applyFill="1" applyBorder="1" applyAlignment="1">
      <alignment horizontal="center" vertical="center" wrapText="1"/>
    </xf>
    <xf numFmtId="0" fontId="7" fillId="15" borderId="8" xfId="0" applyFont="1" applyFill="1" applyBorder="1" applyAlignment="1">
      <alignment horizontal="left" vertical="center" wrapText="1"/>
    </xf>
    <xf numFmtId="0" fontId="6" fillId="15" borderId="8" xfId="0" applyFont="1" applyFill="1" applyBorder="1" applyAlignment="1">
      <alignment horizontal="center" vertical="center" wrapText="1"/>
    </xf>
    <xf numFmtId="0" fontId="13" fillId="15" borderId="8" xfId="0" applyFont="1" applyFill="1" applyBorder="1" applyAlignment="1">
      <alignment horizontal="left" vertical="center" wrapText="1"/>
    </xf>
    <xf numFmtId="0" fontId="14" fillId="15" borderId="8" xfId="0" applyFont="1" applyFill="1" applyBorder="1" applyAlignment="1">
      <alignment horizontal="center" vertical="center" wrapText="1"/>
    </xf>
    <xf numFmtId="0" fontId="15" fillId="15" borderId="8" xfId="0" applyFont="1" applyFill="1" applyBorder="1" applyAlignment="1">
      <alignment horizontal="left" vertical="center" wrapText="1"/>
    </xf>
    <xf numFmtId="3" fontId="7" fillId="15" borderId="8" xfId="0" applyNumberFormat="1" applyFont="1" applyFill="1" applyBorder="1" applyAlignment="1">
      <alignment horizontal="center" vertical="center" wrapText="1"/>
    </xf>
    <xf numFmtId="0" fontId="19" fillId="16" borderId="8" xfId="0" applyFont="1" applyFill="1" applyBorder="1" applyAlignment="1">
      <alignment horizontal="center" vertical="center" wrapText="1"/>
    </xf>
    <xf numFmtId="0" fontId="7" fillId="16" borderId="8" xfId="0" applyFont="1" applyFill="1" applyBorder="1" applyAlignment="1">
      <alignment horizontal="left" vertical="center" wrapText="1"/>
    </xf>
    <xf numFmtId="0" fontId="6" fillId="16" borderId="8" xfId="0" applyFont="1" applyFill="1" applyBorder="1" applyAlignment="1">
      <alignment horizontal="center" vertical="center" wrapText="1"/>
    </xf>
    <xf numFmtId="0" fontId="13" fillId="16" borderId="8" xfId="0" applyFont="1" applyFill="1" applyBorder="1" applyAlignment="1">
      <alignment horizontal="left" vertical="center" wrapText="1"/>
    </xf>
    <xf numFmtId="0" fontId="14" fillId="16" borderId="8" xfId="0" applyFont="1" applyFill="1" applyBorder="1" applyAlignment="1">
      <alignment horizontal="center" vertical="center" wrapText="1"/>
    </xf>
    <xf numFmtId="0" fontId="20" fillId="16" borderId="8" xfId="0" applyFont="1" applyFill="1" applyBorder="1" applyAlignment="1">
      <alignment horizontal="left" vertical="center" wrapText="1"/>
    </xf>
    <xf numFmtId="3" fontId="7" fillId="16" borderId="8" xfId="0" applyNumberFormat="1" applyFont="1" applyFill="1" applyBorder="1" applyAlignment="1">
      <alignment horizontal="center" vertical="center" wrapText="1"/>
    </xf>
    <xf numFmtId="0" fontId="15" fillId="16" borderId="8" xfId="0" applyFont="1" applyFill="1" applyBorder="1" applyAlignment="1">
      <alignment horizontal="left" vertical="center" wrapText="1"/>
    </xf>
    <xf numFmtId="0" fontId="21" fillId="17" borderId="8" xfId="0" applyFont="1" applyFill="1" applyBorder="1" applyAlignment="1">
      <alignment horizontal="center" vertical="center" wrapText="1"/>
    </xf>
    <xf numFmtId="0" fontId="7" fillId="17" borderId="8" xfId="0" applyFont="1" applyFill="1" applyBorder="1" applyAlignment="1">
      <alignment horizontal="left" vertical="center" wrapText="1"/>
    </xf>
    <xf numFmtId="0" fontId="6" fillId="17" borderId="8" xfId="0" applyFont="1" applyFill="1" applyBorder="1" applyAlignment="1">
      <alignment horizontal="center" vertical="center" wrapText="1"/>
    </xf>
    <xf numFmtId="0" fontId="13" fillId="17" borderId="8" xfId="0" applyFont="1" applyFill="1" applyBorder="1" applyAlignment="1">
      <alignment horizontal="left" vertical="center" wrapText="1"/>
    </xf>
    <xf numFmtId="0" fontId="14" fillId="17" borderId="8" xfId="0" applyFont="1" applyFill="1" applyBorder="1" applyAlignment="1">
      <alignment horizontal="center" vertical="center" wrapText="1"/>
    </xf>
    <xf numFmtId="0" fontId="15" fillId="17" borderId="8" xfId="0" applyFont="1" applyFill="1" applyBorder="1" applyAlignment="1">
      <alignment horizontal="left" vertical="center" wrapText="1"/>
    </xf>
    <xf numFmtId="3" fontId="7" fillId="17" borderId="8" xfId="0" applyNumberFormat="1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top" wrapText="1"/>
    </xf>
    <xf numFmtId="0" fontId="23" fillId="8" borderId="8" xfId="0" applyFont="1" applyFill="1" applyBorder="1" applyAlignment="1">
      <alignment horizontal="left" vertical="top" wrapText="1"/>
    </xf>
    <xf numFmtId="0" fontId="24" fillId="8" borderId="8" xfId="0" applyFont="1" applyFill="1" applyBorder="1" applyAlignment="1">
      <alignment horizontal="center" vertical="top" wrapText="1"/>
    </xf>
    <xf numFmtId="0" fontId="24" fillId="8" borderId="8" xfId="0" applyFont="1" applyFill="1" applyBorder="1" applyAlignment="1">
      <alignment horizontal="left" vertical="top" wrapText="1"/>
    </xf>
    <xf numFmtId="0" fontId="25" fillId="8" borderId="8" xfId="0" applyFont="1" applyFill="1" applyBorder="1" applyAlignment="1">
      <alignment horizontal="left" vertical="top" wrapText="1"/>
    </xf>
    <xf numFmtId="0" fontId="23" fillId="8" borderId="8" xfId="0" applyFont="1" applyFill="1" applyBorder="1" applyAlignment="1">
      <alignment horizontal="center" vertical="top" wrapText="1"/>
    </xf>
    <xf numFmtId="0" fontId="26" fillId="13" borderId="8" xfId="0" applyFont="1" applyFill="1" applyBorder="1" applyAlignment="1">
      <alignment horizontal="center" vertical="center" wrapText="1"/>
    </xf>
    <xf numFmtId="0" fontId="14" fillId="13" borderId="8" xfId="0" applyFont="1" applyFill="1" applyBorder="1" applyAlignment="1">
      <alignment horizontal="left" vertical="center" wrapText="1"/>
    </xf>
    <xf numFmtId="0" fontId="13" fillId="13" borderId="8" xfId="0" applyFont="1" applyFill="1" applyBorder="1" applyAlignment="1">
      <alignment horizontal="center" vertical="center" wrapText="1"/>
    </xf>
    <xf numFmtId="0" fontId="20" fillId="13" borderId="8" xfId="0" applyFont="1" applyFill="1" applyBorder="1" applyAlignment="1">
      <alignment horizontal="left" vertical="center" wrapText="1"/>
    </xf>
    <xf numFmtId="0" fontId="9" fillId="0" borderId="0" xfId="0" applyFont="1" applyAlignment="1">
      <alignment wrapText="1"/>
    </xf>
    <xf numFmtId="4" fontId="6" fillId="18" borderId="4" xfId="0" applyNumberFormat="1" applyFont="1" applyFill="1" applyBorder="1" applyAlignment="1">
      <alignment horizontal="right" vertical="center"/>
    </xf>
    <xf numFmtId="0" fontId="6" fillId="14" borderId="8" xfId="0" applyFont="1" applyFill="1" applyBorder="1" applyAlignment="1">
      <alignment horizontal="left" vertical="center" wrapText="1"/>
    </xf>
    <xf numFmtId="0" fontId="7" fillId="14" borderId="8" xfId="0" applyFont="1" applyFill="1" applyBorder="1" applyAlignment="1">
      <alignment horizontal="center" vertical="center" wrapText="1"/>
    </xf>
    <xf numFmtId="3" fontId="27" fillId="13" borderId="8" xfId="0" applyNumberFormat="1" applyFont="1" applyFill="1" applyBorder="1" applyAlignment="1">
      <alignment horizontal="center" vertical="center" wrapText="1"/>
    </xf>
    <xf numFmtId="0" fontId="28" fillId="19" borderId="4" xfId="0" applyFont="1" applyFill="1" applyBorder="1" applyAlignment="1">
      <alignment horizontal="center" vertical="center"/>
    </xf>
    <xf numFmtId="0" fontId="28" fillId="19" borderId="4" xfId="0" applyFont="1" applyFill="1" applyBorder="1" applyAlignment="1">
      <alignment horizontal="left" vertical="center"/>
    </xf>
    <xf numFmtId="0" fontId="29" fillId="19" borderId="4" xfId="0" applyFont="1" applyFill="1" applyBorder="1" applyAlignment="1">
      <alignment horizontal="center" vertical="center"/>
    </xf>
    <xf numFmtId="4" fontId="28" fillId="19" borderId="4" xfId="0" applyNumberFormat="1" applyFont="1" applyFill="1" applyBorder="1" applyAlignment="1">
      <alignment horizontal="right" vertical="center"/>
    </xf>
    <xf numFmtId="165" fontId="28" fillId="19" borderId="7" xfId="0" applyNumberFormat="1" applyFont="1" applyFill="1" applyBorder="1" applyAlignment="1">
      <alignment horizontal="right" vertical="center"/>
    </xf>
    <xf numFmtId="0" fontId="0" fillId="0" borderId="0" xfId="0" applyFill="1"/>
    <xf numFmtId="4" fontId="30" fillId="11" borderId="4" xfId="0" applyNumberFormat="1" applyFont="1" applyFill="1" applyBorder="1" applyAlignment="1">
      <alignment horizontal="right" vertical="center"/>
    </xf>
    <xf numFmtId="165" fontId="6" fillId="4" borderId="6" xfId="0" applyNumberFormat="1" applyFont="1" applyFill="1" applyBorder="1" applyAlignment="1" applyProtection="1">
      <alignment horizontal="right" vertical="center"/>
      <protection locked="0"/>
    </xf>
    <xf numFmtId="165" fontId="28" fillId="19" borderId="6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Border="1" applyAlignment="1"/>
    <xf numFmtId="0" fontId="2" fillId="3" borderId="0" xfId="0" applyFont="1" applyFill="1" applyBorder="1" applyAlignment="1"/>
    <xf numFmtId="0" fontId="3" fillId="4" borderId="0" xfId="0" applyFont="1" applyFill="1" applyBorder="1" applyAlignment="1">
      <alignment horizontal="left" vertical="center" wrapText="1"/>
    </xf>
    <xf numFmtId="0" fontId="5" fillId="7" borderId="3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 applyProtection="1">
      <alignment horizontal="left" vertical="center"/>
      <protection locked="0"/>
    </xf>
    <xf numFmtId="14" fontId="0" fillId="4" borderId="1" xfId="0" applyNumberForma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EF9E7"/>
      <rgbColor rgb="FFFF00FF"/>
      <rgbColor rgb="FF00FFFF"/>
      <rgbColor rgb="FF7F0000"/>
      <rgbColor rgb="FF2D6A2D"/>
      <rgbColor rgb="FF000080"/>
      <rgbColor rgb="FF7D6608"/>
      <rgbColor rgb="FF800080"/>
      <rgbColor rgb="FF008080"/>
      <rgbColor rgb="FFCCCCCC"/>
      <rgbColor rgb="FF888888"/>
      <rgbColor rgb="FFAAAACC"/>
      <rgbColor rgb="FF8B2252"/>
      <rgbColor rgb="FFFFF2CC"/>
      <rgbColor rgb="FFDDEEFF"/>
      <rgbColor rgb="FF660066"/>
      <rgbColor rgb="FFFF8080"/>
      <rgbColor rgb="FF0066CC"/>
      <rgbColor rgb="FFD6E4F0"/>
      <rgbColor rgb="FF000080"/>
      <rgbColor rgb="FFFF00FF"/>
      <rgbColor rgb="FFF2F2F2"/>
      <rgbColor rgb="FF00FFFF"/>
      <rgbColor rgb="FF800080"/>
      <rgbColor rgb="FF800000"/>
      <rgbColor rgb="FF008080"/>
      <rgbColor rgb="FF0000FF"/>
      <rgbColor rgb="FF00CCFF"/>
      <rgbColor rgb="FFE8F0F7"/>
      <rgbColor rgb="FFEAF4EA"/>
      <rgbColor rgb="FFFFF3E0"/>
      <rgbColor rgb="FFE8EEF6"/>
      <rgbColor rgb="FFEDEDED"/>
      <rgbColor rgb="FFFDEEF4"/>
      <rgbColor rgb="FFF3EFE8"/>
      <rgbColor rgb="FF4472C4"/>
      <rgbColor rgb="FF33CCCC"/>
      <rgbColor rgb="FF99CC00"/>
      <rgbColor rgb="FFFFCC00"/>
      <rgbColor rgb="FFFF9900"/>
      <rgbColor rgb="FFC55A11"/>
      <rgbColor rgb="FF777777"/>
      <rgbColor rgb="FFAAAAAA"/>
      <rgbColor rgb="FF1F3864"/>
      <rgbColor rgb="FF339966"/>
      <rgbColor rgb="FF003300"/>
      <rgbColor rgb="FF333300"/>
      <rgbColor rgb="FFA0522D"/>
      <rgbColor rgb="FF7F5A2F"/>
      <rgbColor rgb="FF2F5496"/>
      <rgbColor rgb="FF2E4057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26"/>
  <sheetViews>
    <sheetView tabSelected="1" zoomScaleNormal="100" workbookViewId="0">
      <pane ySplit="7" topLeftCell="A8" activePane="bottomLeft" state="frozen"/>
      <selection pane="bottomLeft" activeCell="Q17" sqref="Q17"/>
    </sheetView>
  </sheetViews>
  <sheetFormatPr baseColWidth="10" defaultColWidth="8.7109375" defaultRowHeight="15" x14ac:dyDescent="0.25"/>
  <cols>
    <col min="1" max="1" width="12.140625" style="1" customWidth="1"/>
    <col min="2" max="2" width="16" style="1" customWidth="1"/>
    <col min="3" max="4" width="10" style="1" customWidth="1"/>
    <col min="5" max="5" width="30" style="1" customWidth="1"/>
    <col min="6" max="6" width="20.42578125" style="1" bestFit="1" customWidth="1"/>
    <col min="7" max="7" width="10" style="1" customWidth="1"/>
    <col min="8" max="8" width="13" style="1" customWidth="1"/>
    <col min="9" max="9" width="18" style="1" customWidth="1"/>
    <col min="10" max="10" width="12" style="1" customWidth="1"/>
    <col min="11" max="12" width="16" style="1" customWidth="1"/>
  </cols>
  <sheetData>
    <row r="1" spans="1:15" ht="30" customHeight="1" x14ac:dyDescent="0.25">
      <c r="A1" s="94" t="s">
        <v>549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</row>
    <row r="2" spans="1:15" ht="19.5" customHeight="1" x14ac:dyDescent="0.25">
      <c r="A2" s="2" t="s">
        <v>0</v>
      </c>
      <c r="B2" s="95" t="s">
        <v>366</v>
      </c>
      <c r="C2" s="95"/>
      <c r="D2" s="95"/>
      <c r="E2" s="2" t="s">
        <v>1</v>
      </c>
      <c r="F2" s="95" t="s">
        <v>220</v>
      </c>
      <c r="G2" s="95"/>
      <c r="H2" s="95"/>
      <c r="I2" s="2" t="s">
        <v>2</v>
      </c>
      <c r="J2" s="96"/>
      <c r="K2" s="96"/>
      <c r="L2" s="96"/>
    </row>
    <row r="3" spans="1:15" ht="19.5" customHeight="1" x14ac:dyDescent="0.25">
      <c r="A3" s="2" t="s">
        <v>3</v>
      </c>
      <c r="B3" s="95" t="s">
        <v>219</v>
      </c>
      <c r="C3" s="95"/>
      <c r="D3" s="95"/>
      <c r="E3" s="2" t="s">
        <v>4</v>
      </c>
      <c r="F3" s="95" t="s">
        <v>221</v>
      </c>
      <c r="G3" s="95"/>
      <c r="H3" s="95"/>
      <c r="I3" s="2" t="s">
        <v>5</v>
      </c>
      <c r="J3" s="97">
        <v>46388</v>
      </c>
      <c r="K3" s="95"/>
      <c r="L3" s="95"/>
    </row>
    <row r="4" spans="1:15" ht="6" customHeight="1" x14ac:dyDescent="0.25"/>
    <row r="5" spans="1:15" ht="27.75" customHeight="1" x14ac:dyDescent="0.25">
      <c r="A5" s="92" t="s">
        <v>550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</row>
    <row r="6" spans="1:15" ht="6" customHeight="1" x14ac:dyDescent="0.25"/>
    <row r="7" spans="1:15" ht="51.75" customHeight="1" thickBot="1" x14ac:dyDescent="0.3">
      <c r="A7" s="3" t="s">
        <v>6</v>
      </c>
      <c r="B7" s="3" t="s">
        <v>7</v>
      </c>
      <c r="C7" s="3" t="s">
        <v>8</v>
      </c>
      <c r="D7" s="3" t="s">
        <v>9</v>
      </c>
      <c r="E7" s="3" t="s">
        <v>10</v>
      </c>
      <c r="F7" s="3" t="s">
        <v>11</v>
      </c>
      <c r="G7" s="3" t="s">
        <v>12</v>
      </c>
      <c r="H7" s="3" t="s">
        <v>13</v>
      </c>
      <c r="I7" s="3" t="s">
        <v>14</v>
      </c>
      <c r="J7" s="3" t="s">
        <v>15</v>
      </c>
      <c r="K7" s="4" t="s">
        <v>542</v>
      </c>
      <c r="L7" s="3" t="s">
        <v>543</v>
      </c>
    </row>
    <row r="8" spans="1:15" ht="19.5" customHeight="1" thickBot="1" x14ac:dyDescent="0.3">
      <c r="A8" s="93" t="s">
        <v>16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</row>
    <row r="9" spans="1:15" ht="15" customHeight="1" x14ac:dyDescent="0.25">
      <c r="A9" s="5" t="s">
        <v>17</v>
      </c>
      <c r="B9" s="6" t="s">
        <v>18</v>
      </c>
      <c r="C9" s="5" t="s">
        <v>367</v>
      </c>
      <c r="D9" s="5">
        <v>1</v>
      </c>
      <c r="E9" s="7" t="s">
        <v>381</v>
      </c>
      <c r="F9" s="6" t="s">
        <v>546</v>
      </c>
      <c r="G9" s="8" t="s">
        <v>298</v>
      </c>
      <c r="H9" s="9">
        <v>13.8</v>
      </c>
      <c r="I9" s="9">
        <f>IF(OR(G9="",G9="KR"),"",IFERROR(H9*VLOOKUP(G9,'LV-Codes'!J:K,2,FALSE)*52.18,""))</f>
        <v>2160.2520000000004</v>
      </c>
      <c r="J9" s="22">
        <f>IFERROR(I9/VLOOKUP(G9,'LV-Codes'!$A$5:$I$31,9,FALSE()),"")</f>
        <v>8.6410080000000011</v>
      </c>
      <c r="K9" s="88"/>
      <c r="L9" s="10">
        <f>IF(G9="KR","",IFERROR(I9*K9,""))</f>
        <v>0</v>
      </c>
    </row>
    <row r="10" spans="1:15" ht="15" customHeight="1" x14ac:dyDescent="0.25">
      <c r="A10" s="11" t="s">
        <v>19</v>
      </c>
      <c r="B10" s="12" t="s">
        <v>18</v>
      </c>
      <c r="C10" s="11" t="s">
        <v>367</v>
      </c>
      <c r="D10" s="11">
        <v>2</v>
      </c>
      <c r="E10" s="13" t="s">
        <v>382</v>
      </c>
      <c r="F10" s="12" t="s">
        <v>547</v>
      </c>
      <c r="G10" s="14" t="s">
        <v>216</v>
      </c>
      <c r="H10" s="15">
        <v>14.25</v>
      </c>
      <c r="I10" s="77">
        <f>IF(OR(G10="",G10="KR"),"",IFERROR(H10*VLOOKUP(G10,'LV-Codes'!J:K,2,FALSE)*52.18,""))</f>
        <v>59.485200000000006</v>
      </c>
      <c r="J10" s="22">
        <f>IFERROR(I10/VLOOKUP(G10,'LV-Codes'!$A$5:$I$31,9,FALSE()),"")</f>
        <v>0.19828400000000002</v>
      </c>
      <c r="K10" s="88"/>
      <c r="L10" s="10">
        <f t="shared" ref="L10:L73" si="0">IF(G10="KR","",IFERROR(I10*K10,""))</f>
        <v>0</v>
      </c>
    </row>
    <row r="11" spans="1:15" ht="15" customHeight="1" x14ac:dyDescent="0.25">
      <c r="A11" s="5" t="s">
        <v>20</v>
      </c>
      <c r="B11" s="6" t="s">
        <v>18</v>
      </c>
      <c r="C11" s="5" t="s">
        <v>367</v>
      </c>
      <c r="D11" s="5">
        <v>3</v>
      </c>
      <c r="E11" s="7" t="s">
        <v>383</v>
      </c>
      <c r="F11" s="6" t="s">
        <v>547</v>
      </c>
      <c r="G11" s="8" t="s">
        <v>215</v>
      </c>
      <c r="H11" s="9">
        <v>14.43</v>
      </c>
      <c r="I11" s="9">
        <f>IF(OR(G11="",G11="KR"),"",IFERROR(H11*VLOOKUP(G11,'LV-Codes'!J:K,2,FALSE)*52.18,""))</f>
        <v>376.4787</v>
      </c>
      <c r="J11" s="22">
        <f>IFERROR(I11/VLOOKUP(G11,'LV-Codes'!$A$5:$I$31,9,FALSE()),"")</f>
        <v>2.0915483333333333</v>
      </c>
      <c r="K11" s="88"/>
      <c r="L11" s="10">
        <f t="shared" si="0"/>
        <v>0</v>
      </c>
    </row>
    <row r="12" spans="1:15" ht="15" customHeight="1" x14ac:dyDescent="0.25">
      <c r="A12" s="11" t="s">
        <v>21</v>
      </c>
      <c r="B12" s="12" t="s">
        <v>18</v>
      </c>
      <c r="C12" s="11" t="s">
        <v>367</v>
      </c>
      <c r="D12" s="11">
        <v>4</v>
      </c>
      <c r="E12" s="13" t="s">
        <v>383</v>
      </c>
      <c r="F12" s="12" t="s">
        <v>547</v>
      </c>
      <c r="G12" s="14" t="s">
        <v>268</v>
      </c>
      <c r="H12" s="15">
        <v>36.549999999999997</v>
      </c>
      <c r="I12" s="77">
        <f>IF(OR(G12="",G12="KR"),"",IFERROR(H12*VLOOKUP(G12,'LV-Codes'!J:K,2,FALSE)*52.18,""))</f>
        <v>3814.3579999999997</v>
      </c>
      <c r="J12" s="22">
        <f>IFERROR(I12/VLOOKUP(G12,'LV-Codes'!$A$5:$I$31,9,FALSE()),"")</f>
        <v>21.190877777777775</v>
      </c>
      <c r="K12" s="88"/>
      <c r="L12" s="10">
        <f t="shared" si="0"/>
        <v>0</v>
      </c>
    </row>
    <row r="13" spans="1:15" ht="15" customHeight="1" x14ac:dyDescent="0.25">
      <c r="A13" s="5" t="s">
        <v>22</v>
      </c>
      <c r="B13" s="6" t="s">
        <v>18</v>
      </c>
      <c r="C13" s="5" t="s">
        <v>367</v>
      </c>
      <c r="D13" s="5">
        <v>5</v>
      </c>
      <c r="E13" s="7" t="s">
        <v>383</v>
      </c>
      <c r="F13" s="6" t="s">
        <v>547</v>
      </c>
      <c r="G13" s="8" t="s">
        <v>268</v>
      </c>
      <c r="H13" s="9">
        <v>12.99</v>
      </c>
      <c r="I13" s="9">
        <f>IF(OR(G13="",G13="KR"),"",IFERROR(H13*VLOOKUP(G13,'LV-Codes'!J:K,2,FALSE)*52.18,""))</f>
        <v>1355.6364000000001</v>
      </c>
      <c r="J13" s="22">
        <f>IFERROR(I13/VLOOKUP(G13,'LV-Codes'!$A$5:$I$31,9,FALSE()),"")</f>
        <v>7.5313133333333342</v>
      </c>
      <c r="K13" s="88"/>
      <c r="L13" s="10">
        <f t="shared" si="0"/>
        <v>0</v>
      </c>
    </row>
    <row r="14" spans="1:15" ht="15" customHeight="1" x14ac:dyDescent="0.25">
      <c r="A14" s="11" t="s">
        <v>24</v>
      </c>
      <c r="B14" s="12" t="s">
        <v>18</v>
      </c>
      <c r="C14" s="11" t="s">
        <v>367</v>
      </c>
      <c r="D14" s="11">
        <v>6</v>
      </c>
      <c r="E14" s="13" t="s">
        <v>383</v>
      </c>
      <c r="F14" s="12" t="s">
        <v>547</v>
      </c>
      <c r="G14" s="14" t="s">
        <v>268</v>
      </c>
      <c r="H14" s="15">
        <v>15.24</v>
      </c>
      <c r="I14" s="77">
        <f>IF(OR(G14="",G14="KR"),"",IFERROR(H14*VLOOKUP(G14,'LV-Codes'!J:K,2,FALSE)*52.18,""))</f>
        <v>1590.4464</v>
      </c>
      <c r="J14" s="22">
        <f>IFERROR(I14/VLOOKUP(G14,'LV-Codes'!$A$5:$I$31,9,FALSE()),"")</f>
        <v>8.8358133333333342</v>
      </c>
      <c r="K14" s="88"/>
      <c r="L14" s="10">
        <f t="shared" si="0"/>
        <v>0</v>
      </c>
    </row>
    <row r="15" spans="1:15" ht="15" customHeight="1" x14ac:dyDescent="0.25">
      <c r="A15" s="81" t="s">
        <v>25</v>
      </c>
      <c r="B15" s="82" t="s">
        <v>18</v>
      </c>
      <c r="C15" s="81" t="s">
        <v>367</v>
      </c>
      <c r="D15" s="81">
        <v>7</v>
      </c>
      <c r="E15" s="82" t="s">
        <v>392</v>
      </c>
      <c r="F15" s="82" t="s">
        <v>544</v>
      </c>
      <c r="G15" s="83" t="s">
        <v>206</v>
      </c>
      <c r="H15" s="84">
        <v>4.29</v>
      </c>
      <c r="I15" s="84" t="str">
        <f>IF(OR(G15="",G15="KR"),"",IFERROR(H15*VLOOKUP(G15,'LV-Codes'!J:K,2,FALSE)*52.18,""))</f>
        <v/>
      </c>
      <c r="J15" s="22" t="str">
        <f>IFERROR(I15/VLOOKUP(G15,'LV-Codes'!$A$5:$I$31,9,FALSE()),"")</f>
        <v/>
      </c>
      <c r="K15" s="89"/>
      <c r="L15" s="85" t="str">
        <f t="shared" si="0"/>
        <v/>
      </c>
      <c r="M15" s="86"/>
      <c r="N15" s="86"/>
      <c r="O15" s="86"/>
    </row>
    <row r="16" spans="1:15" ht="15" customHeight="1" x14ac:dyDescent="0.25">
      <c r="A16" s="11" t="s">
        <v>26</v>
      </c>
      <c r="B16" s="12" t="s">
        <v>18</v>
      </c>
      <c r="C16" s="11" t="s">
        <v>367</v>
      </c>
      <c r="D16" s="11">
        <v>8</v>
      </c>
      <c r="E16" s="13" t="s">
        <v>384</v>
      </c>
      <c r="F16" s="12" t="s">
        <v>544</v>
      </c>
      <c r="G16" s="14" t="s">
        <v>217</v>
      </c>
      <c r="H16" s="15">
        <v>59.64</v>
      </c>
      <c r="I16" s="77">
        <f>IF(OR(G16="",G16="KR"),"",IFERROR(H16*VLOOKUP(G16,'LV-Codes'!J:K,2,FALSE)*52.18,""))</f>
        <v>248.96121600000001</v>
      </c>
      <c r="J16" s="22">
        <f>IFERROR(I16/VLOOKUP(G16,'LV-Codes'!$A$5:$I$31,9,FALSE()),"")</f>
        <v>0.82987072000000006</v>
      </c>
      <c r="K16" s="88"/>
      <c r="L16" s="10">
        <f t="shared" si="0"/>
        <v>0</v>
      </c>
      <c r="M16" s="86"/>
      <c r="N16" s="86"/>
      <c r="O16" s="86"/>
    </row>
    <row r="17" spans="1:15" ht="15" customHeight="1" x14ac:dyDescent="0.25">
      <c r="A17" s="5" t="s">
        <v>27</v>
      </c>
      <c r="B17" s="6" t="s">
        <v>18</v>
      </c>
      <c r="C17" s="5" t="s">
        <v>367</v>
      </c>
      <c r="D17" s="5">
        <v>9</v>
      </c>
      <c r="E17" s="7" t="s">
        <v>385</v>
      </c>
      <c r="F17" s="6" t="s">
        <v>544</v>
      </c>
      <c r="G17" s="8" t="s">
        <v>217</v>
      </c>
      <c r="H17" s="9">
        <v>29.16</v>
      </c>
      <c r="I17" s="9">
        <f>IF(OR(G17="",G17="KR"),"",IFERROR(H17*VLOOKUP(G17,'LV-Codes'!J:K,2,FALSE)*52.18,""))</f>
        <v>121.72550400000002</v>
      </c>
      <c r="J17" s="22">
        <f>IFERROR(I17/VLOOKUP(G17,'LV-Codes'!$A$5:$I$31,9,FALSE()),"")</f>
        <v>0.40575168000000006</v>
      </c>
      <c r="K17" s="88"/>
      <c r="L17" s="10">
        <f t="shared" si="0"/>
        <v>0</v>
      </c>
      <c r="M17" s="86"/>
      <c r="N17" s="86"/>
      <c r="O17" s="86"/>
    </row>
    <row r="18" spans="1:15" ht="15" customHeight="1" x14ac:dyDescent="0.25">
      <c r="A18" s="11" t="s">
        <v>28</v>
      </c>
      <c r="B18" s="12" t="s">
        <v>18</v>
      </c>
      <c r="C18" s="11" t="s">
        <v>367</v>
      </c>
      <c r="D18" s="11">
        <v>10</v>
      </c>
      <c r="E18" s="13" t="s">
        <v>201</v>
      </c>
      <c r="F18" s="12" t="s">
        <v>548</v>
      </c>
      <c r="G18" s="14" t="s">
        <v>298</v>
      </c>
      <c r="H18" s="15">
        <v>11.79</v>
      </c>
      <c r="I18" s="77">
        <f>IF(OR(G18="",G18="KR"),"",IFERROR(H18*VLOOKUP(G18,'LV-Codes'!J:K,2,FALSE)*52.18,""))</f>
        <v>1845.6065999999998</v>
      </c>
      <c r="J18" s="22">
        <f>IFERROR(I18/VLOOKUP(G18,'LV-Codes'!$A$5:$I$31,9,FALSE()),"")</f>
        <v>7.3824263999999991</v>
      </c>
      <c r="K18" s="88"/>
      <c r="L18" s="10">
        <f t="shared" si="0"/>
        <v>0</v>
      </c>
      <c r="M18" s="86"/>
      <c r="N18" s="86"/>
      <c r="O18" s="86"/>
    </row>
    <row r="19" spans="1:15" ht="15" customHeight="1" x14ac:dyDescent="0.25">
      <c r="A19" s="5" t="s">
        <v>29</v>
      </c>
      <c r="B19" s="6" t="s">
        <v>18</v>
      </c>
      <c r="C19" s="5" t="s">
        <v>367</v>
      </c>
      <c r="D19" s="5">
        <v>11</v>
      </c>
      <c r="E19" s="7" t="s">
        <v>201</v>
      </c>
      <c r="F19" s="6" t="s">
        <v>548</v>
      </c>
      <c r="G19" s="8" t="s">
        <v>298</v>
      </c>
      <c r="H19" s="9">
        <v>6.87</v>
      </c>
      <c r="I19" s="9">
        <f>IF(OR(G19="",G19="KR"),"",IFERROR(H19*VLOOKUP(G19,'LV-Codes'!J:K,2,FALSE)*52.18,""))</f>
        <v>1075.4297999999999</v>
      </c>
      <c r="J19" s="22">
        <f>IFERROR(I19/VLOOKUP(G19,'LV-Codes'!$A$5:$I$31,9,FALSE()),"")</f>
        <v>4.3017192</v>
      </c>
      <c r="K19" s="88"/>
      <c r="L19" s="10">
        <f t="shared" si="0"/>
        <v>0</v>
      </c>
      <c r="M19" s="86"/>
      <c r="N19" s="86"/>
      <c r="O19" s="86"/>
    </row>
    <row r="20" spans="1:15" ht="15" customHeight="1" x14ac:dyDescent="0.25">
      <c r="A20" s="81" t="s">
        <v>30</v>
      </c>
      <c r="B20" s="82" t="s">
        <v>18</v>
      </c>
      <c r="C20" s="81" t="s">
        <v>367</v>
      </c>
      <c r="D20" s="81">
        <v>12</v>
      </c>
      <c r="E20" s="82" t="s">
        <v>392</v>
      </c>
      <c r="F20" s="82" t="s">
        <v>544</v>
      </c>
      <c r="G20" s="83" t="s">
        <v>206</v>
      </c>
      <c r="H20" s="84">
        <v>3.44</v>
      </c>
      <c r="I20" s="84" t="str">
        <f>IF(OR(G20="",G20="KR"),"",IFERROR(H20*VLOOKUP(G20,'LV-Codes'!J:K,2,FALSE)*52.18,""))</f>
        <v/>
      </c>
      <c r="J20" s="22" t="str">
        <f>IFERROR(I20/VLOOKUP(G20,'LV-Codes'!$A$5:$I$31,9,FALSE()),"")</f>
        <v/>
      </c>
      <c r="K20" s="89"/>
      <c r="L20" s="85" t="str">
        <f t="shared" si="0"/>
        <v/>
      </c>
      <c r="M20" s="86"/>
      <c r="N20" s="86"/>
      <c r="O20" s="86"/>
    </row>
    <row r="21" spans="1:15" ht="15" customHeight="1" x14ac:dyDescent="0.25">
      <c r="A21" s="81" t="s">
        <v>31</v>
      </c>
      <c r="B21" s="82" t="s">
        <v>18</v>
      </c>
      <c r="C21" s="81" t="s">
        <v>367</v>
      </c>
      <c r="D21" s="81">
        <v>13</v>
      </c>
      <c r="E21" s="82" t="s">
        <v>393</v>
      </c>
      <c r="F21" s="82" t="s">
        <v>545</v>
      </c>
      <c r="G21" s="83" t="s">
        <v>206</v>
      </c>
      <c r="H21" s="84">
        <v>268.97000000000003</v>
      </c>
      <c r="I21" s="84" t="str">
        <f>IF(OR(G21="",G21="KR"),"",IFERROR(H21*VLOOKUP(G21,'LV-Codes'!J:K,2,FALSE)*52.18,""))</f>
        <v/>
      </c>
      <c r="J21" s="22" t="str">
        <f>IFERROR(I21/VLOOKUP(G21,'LV-Codes'!$A$5:$I$31,9,FALSE()),"")</f>
        <v/>
      </c>
      <c r="K21" s="89"/>
      <c r="L21" s="85" t="str">
        <f t="shared" si="0"/>
        <v/>
      </c>
    </row>
    <row r="22" spans="1:15" ht="15" customHeight="1" x14ac:dyDescent="0.25">
      <c r="A22" s="81" t="s">
        <v>32</v>
      </c>
      <c r="B22" s="82" t="s">
        <v>18</v>
      </c>
      <c r="C22" s="81" t="s">
        <v>367</v>
      </c>
      <c r="D22" s="81">
        <v>14</v>
      </c>
      <c r="E22" s="82" t="s">
        <v>386</v>
      </c>
      <c r="F22" s="82" t="s">
        <v>544</v>
      </c>
      <c r="G22" s="83" t="s">
        <v>206</v>
      </c>
      <c r="H22" s="84">
        <v>33.49</v>
      </c>
      <c r="I22" s="84" t="str">
        <f>IF(OR(G22="",G22="KR"),"",IFERROR(H22*VLOOKUP(G22,'LV-Codes'!J:K,2,FALSE)*52.18,""))</f>
        <v/>
      </c>
      <c r="J22" s="22" t="str">
        <f>IFERROR(I22/VLOOKUP(G22,'LV-Codes'!$A$5:$I$31,9,FALSE()),"")</f>
        <v/>
      </c>
      <c r="K22" s="89"/>
      <c r="L22" s="85" t="str">
        <f t="shared" si="0"/>
        <v/>
      </c>
    </row>
    <row r="23" spans="1:15" ht="15" customHeight="1" x14ac:dyDescent="0.25">
      <c r="A23" s="5" t="s">
        <v>33</v>
      </c>
      <c r="B23" s="6" t="s">
        <v>18</v>
      </c>
      <c r="C23" s="5" t="s">
        <v>367</v>
      </c>
      <c r="D23" s="5">
        <v>15</v>
      </c>
      <c r="E23" s="7" t="s">
        <v>387</v>
      </c>
      <c r="F23" s="6" t="s">
        <v>548</v>
      </c>
      <c r="G23" s="8" t="s">
        <v>217</v>
      </c>
      <c r="H23" s="9">
        <v>37.75</v>
      </c>
      <c r="I23" s="9">
        <f>IF(OR(G23="",G23="KR"),"",IFERROR(H23*VLOOKUP(G23,'LV-Codes'!J:K,2,FALSE)*52.18,""))</f>
        <v>157.58359999999999</v>
      </c>
      <c r="J23" s="22">
        <f>IFERROR(I23/VLOOKUP(G23,'LV-Codes'!$A$5:$I$31,9,FALSE()),"")</f>
        <v>0.52527866666666667</v>
      </c>
      <c r="K23" s="88"/>
      <c r="L23" s="10">
        <f t="shared" si="0"/>
        <v>0</v>
      </c>
    </row>
    <row r="24" spans="1:15" ht="15" customHeight="1" x14ac:dyDescent="0.25">
      <c r="A24" s="11" t="s">
        <v>34</v>
      </c>
      <c r="B24" s="12" t="s">
        <v>18</v>
      </c>
      <c r="C24" s="11" t="s">
        <v>367</v>
      </c>
      <c r="D24" s="11" t="s">
        <v>368</v>
      </c>
      <c r="E24" s="13" t="s">
        <v>388</v>
      </c>
      <c r="F24" s="12" t="s">
        <v>548</v>
      </c>
      <c r="G24" s="14" t="s">
        <v>217</v>
      </c>
      <c r="H24" s="15">
        <v>5.8</v>
      </c>
      <c r="I24" s="77">
        <f>IF(OR(G24="",G24="KR"),"",IFERROR(H24*VLOOKUP(G24,'LV-Codes'!J:K,2,FALSE)*52.18,""))</f>
        <v>24.211519999999997</v>
      </c>
      <c r="J24" s="22">
        <f>IFERROR(I24/VLOOKUP(G24,'LV-Codes'!$A$5:$I$31,9,FALSE()),"")</f>
        <v>8.0705066666666658E-2</v>
      </c>
      <c r="K24" s="88"/>
      <c r="L24" s="10">
        <f t="shared" si="0"/>
        <v>0</v>
      </c>
    </row>
    <row r="25" spans="1:15" ht="15" customHeight="1" x14ac:dyDescent="0.25">
      <c r="A25" s="81" t="s">
        <v>35</v>
      </c>
      <c r="B25" s="82" t="s">
        <v>18</v>
      </c>
      <c r="C25" s="81" t="s">
        <v>367</v>
      </c>
      <c r="D25" s="81">
        <v>16</v>
      </c>
      <c r="E25" s="82" t="s">
        <v>389</v>
      </c>
      <c r="F25" s="82" t="s">
        <v>544</v>
      </c>
      <c r="G25" s="83" t="s">
        <v>206</v>
      </c>
      <c r="H25" s="84">
        <v>19.8</v>
      </c>
      <c r="I25" s="84" t="str">
        <f>IF(OR(G25="",G25="KR"),"",IFERROR(H25*VLOOKUP(G25,'LV-Codes'!J:K,2,FALSE)*52.18,""))</f>
        <v/>
      </c>
      <c r="J25" s="22" t="str">
        <f>IFERROR(I25/VLOOKUP(G25,'LV-Codes'!$A$5:$I$31,9,FALSE()),"")</f>
        <v/>
      </c>
      <c r="K25" s="89"/>
      <c r="L25" s="85" t="str">
        <f t="shared" si="0"/>
        <v/>
      </c>
    </row>
    <row r="26" spans="1:15" ht="15" customHeight="1" x14ac:dyDescent="0.25">
      <c r="A26" s="11" t="s">
        <v>36</v>
      </c>
      <c r="B26" s="12" t="s">
        <v>18</v>
      </c>
      <c r="C26" s="11" t="s">
        <v>367</v>
      </c>
      <c r="D26" s="11">
        <v>17</v>
      </c>
      <c r="E26" s="13" t="s">
        <v>390</v>
      </c>
      <c r="F26" s="12" t="s">
        <v>548</v>
      </c>
      <c r="G26" s="14" t="s">
        <v>217</v>
      </c>
      <c r="H26" s="15">
        <v>14.18</v>
      </c>
      <c r="I26" s="77">
        <f>IF(OR(G26="",G26="KR"),"",IFERROR(H26*VLOOKUP(G26,'LV-Codes'!J:K,2,FALSE)*52.18,""))</f>
        <v>59.192992000000004</v>
      </c>
      <c r="J26" s="22">
        <f>IFERROR(I26/VLOOKUP(G26,'LV-Codes'!$A$5:$I$31,9,FALSE()),"")</f>
        <v>0.19730997333333333</v>
      </c>
      <c r="K26" s="88"/>
      <c r="L26" s="10">
        <f t="shared" si="0"/>
        <v>0</v>
      </c>
    </row>
    <row r="27" spans="1:15" ht="15" customHeight="1" x14ac:dyDescent="0.25">
      <c r="A27" s="81" t="s">
        <v>37</v>
      </c>
      <c r="B27" s="82" t="s">
        <v>18</v>
      </c>
      <c r="C27" s="81" t="s">
        <v>367</v>
      </c>
      <c r="D27" s="81" t="s">
        <v>369</v>
      </c>
      <c r="E27" s="82" t="s">
        <v>391</v>
      </c>
      <c r="F27" s="82" t="s">
        <v>544</v>
      </c>
      <c r="G27" s="83" t="s">
        <v>206</v>
      </c>
      <c r="H27" s="84">
        <v>2</v>
      </c>
      <c r="I27" s="84" t="str">
        <f>IF(OR(G27="",G27="KR"),"",IFERROR(H27*VLOOKUP(G27,'LV-Codes'!J:K,2,FALSE)*52.18,""))</f>
        <v/>
      </c>
      <c r="J27" s="22" t="str">
        <f>IFERROR(I27/VLOOKUP(G27,'LV-Codes'!$A$5:$I$31,9,FALSE()),"")</f>
        <v/>
      </c>
      <c r="K27" s="89"/>
      <c r="L27" s="85" t="str">
        <f t="shared" si="0"/>
        <v/>
      </c>
    </row>
    <row r="28" spans="1:15" ht="15" customHeight="1" x14ac:dyDescent="0.25">
      <c r="A28" s="11" t="s">
        <v>38</v>
      </c>
      <c r="B28" s="12" t="s">
        <v>18</v>
      </c>
      <c r="C28" s="11" t="s">
        <v>367</v>
      </c>
      <c r="D28" s="11">
        <v>18</v>
      </c>
      <c r="E28" s="13" t="s">
        <v>75</v>
      </c>
      <c r="F28" s="12" t="s">
        <v>548</v>
      </c>
      <c r="G28" s="14" t="s">
        <v>338</v>
      </c>
      <c r="H28" s="15">
        <v>5.86</v>
      </c>
      <c r="I28" s="77">
        <f>IF(OR(G28="",G28="KR"),"",IFERROR(H28*VLOOKUP(G28,'LV-Codes'!J:K,2,FALSE)*52.18,""))</f>
        <v>1528.874</v>
      </c>
      <c r="J28" s="22">
        <f>IFERROR(I28/VLOOKUP(G28,'LV-Codes'!$A$5:$I$31,9,FALSE()),"")</f>
        <v>19.110925000000002</v>
      </c>
      <c r="K28" s="88"/>
      <c r="L28" s="10">
        <f t="shared" si="0"/>
        <v>0</v>
      </c>
    </row>
    <row r="29" spans="1:15" ht="15" customHeight="1" x14ac:dyDescent="0.25">
      <c r="A29" s="5" t="s">
        <v>39</v>
      </c>
      <c r="B29" s="6" t="s">
        <v>18</v>
      </c>
      <c r="C29" s="5" t="s">
        <v>367</v>
      </c>
      <c r="D29" s="5">
        <v>19</v>
      </c>
      <c r="E29" s="7" t="s">
        <v>23</v>
      </c>
      <c r="F29" s="6" t="s">
        <v>548</v>
      </c>
      <c r="G29" s="8" t="s">
        <v>217</v>
      </c>
      <c r="H29" s="9">
        <v>4.7699999999999996</v>
      </c>
      <c r="I29" s="9">
        <f>IF(OR(G29="",G29="KR"),"",IFERROR(H29*VLOOKUP(G29,'LV-Codes'!J:K,2,FALSE)*52.18,""))</f>
        <v>19.911888000000001</v>
      </c>
      <c r="J29" s="22">
        <f>IFERROR(I29/VLOOKUP(G29,'LV-Codes'!$A$5:$I$31,9,FALSE()),"")</f>
        <v>6.6372960000000009E-2</v>
      </c>
      <c r="K29" s="88"/>
      <c r="L29" s="10">
        <f t="shared" si="0"/>
        <v>0</v>
      </c>
    </row>
    <row r="30" spans="1:15" ht="15" customHeight="1" x14ac:dyDescent="0.25">
      <c r="A30" s="11" t="s">
        <v>40</v>
      </c>
      <c r="B30" s="12" t="s">
        <v>18</v>
      </c>
      <c r="C30" s="11" t="s">
        <v>367</v>
      </c>
      <c r="D30" s="11">
        <v>20</v>
      </c>
      <c r="E30" s="13" t="s">
        <v>383</v>
      </c>
      <c r="F30" s="12" t="s">
        <v>547</v>
      </c>
      <c r="G30" s="14" t="s">
        <v>268</v>
      </c>
      <c r="H30" s="15">
        <v>14.58</v>
      </c>
      <c r="I30" s="77">
        <f>IF(OR(G30="",G30="KR"),"",IFERROR(H30*VLOOKUP(G30,'LV-Codes'!J:K,2,FALSE)*52.18,""))</f>
        <v>1521.5688</v>
      </c>
      <c r="J30" s="22">
        <f>IFERROR(I30/VLOOKUP(G30,'LV-Codes'!$A$5:$I$31,9,FALSE()),"")</f>
        <v>8.4531600000000005</v>
      </c>
      <c r="K30" s="88"/>
      <c r="L30" s="10">
        <f t="shared" si="0"/>
        <v>0</v>
      </c>
    </row>
    <row r="31" spans="1:15" ht="15" customHeight="1" x14ac:dyDescent="0.25">
      <c r="A31" s="81" t="s">
        <v>41</v>
      </c>
      <c r="B31" s="82" t="s">
        <v>18</v>
      </c>
      <c r="C31" s="81" t="s">
        <v>367</v>
      </c>
      <c r="D31" s="81" t="s">
        <v>370</v>
      </c>
      <c r="E31" s="82" t="s">
        <v>394</v>
      </c>
      <c r="F31" s="82" t="s">
        <v>544</v>
      </c>
      <c r="G31" s="83" t="s">
        <v>206</v>
      </c>
      <c r="H31" s="84">
        <v>13.89</v>
      </c>
      <c r="I31" s="84" t="str">
        <f>IF(OR(G31="",G31="KR"),"",IFERROR(H31*VLOOKUP(G31,'LV-Codes'!J:K,2,FALSE)*52.18,""))</f>
        <v/>
      </c>
      <c r="J31" s="22" t="str">
        <f>IFERROR(I31/VLOOKUP(G31,'LV-Codes'!$A$5:$I$31,9,FALSE()),"")</f>
        <v/>
      </c>
      <c r="K31" s="89"/>
      <c r="L31" s="85" t="str">
        <f t="shared" si="0"/>
        <v/>
      </c>
    </row>
    <row r="32" spans="1:15" ht="15" customHeight="1" x14ac:dyDescent="0.25">
      <c r="A32" s="11" t="s">
        <v>42</v>
      </c>
      <c r="B32" s="12" t="s">
        <v>18</v>
      </c>
      <c r="C32" s="11" t="s">
        <v>367</v>
      </c>
      <c r="D32" s="11">
        <v>21</v>
      </c>
      <c r="E32" s="13" t="s">
        <v>383</v>
      </c>
      <c r="F32" s="12" t="s">
        <v>547</v>
      </c>
      <c r="G32" s="14" t="s">
        <v>268</v>
      </c>
      <c r="H32" s="15">
        <v>21.75</v>
      </c>
      <c r="I32" s="77">
        <f>IF(OR(G32="",G32="KR"),"",IFERROR(H32*VLOOKUP(G32,'LV-Codes'!J:K,2,FALSE)*52.18,""))</f>
        <v>2269.83</v>
      </c>
      <c r="J32" s="22">
        <f>IFERROR(I32/VLOOKUP(G32,'LV-Codes'!$A$5:$I$31,9,FALSE()),"")</f>
        <v>12.610166666666666</v>
      </c>
      <c r="K32" s="88"/>
      <c r="L32" s="10">
        <f t="shared" si="0"/>
        <v>0</v>
      </c>
    </row>
    <row r="33" spans="1:12" ht="15" customHeight="1" x14ac:dyDescent="0.25">
      <c r="A33" s="5" t="s">
        <v>43</v>
      </c>
      <c r="B33" s="6" t="s">
        <v>18</v>
      </c>
      <c r="C33" s="5" t="s">
        <v>367</v>
      </c>
      <c r="D33" s="5">
        <v>22</v>
      </c>
      <c r="E33" s="7" t="s">
        <v>383</v>
      </c>
      <c r="F33" s="6" t="s">
        <v>547</v>
      </c>
      <c r="G33" s="8" t="s">
        <v>268</v>
      </c>
      <c r="H33" s="9">
        <v>22.16</v>
      </c>
      <c r="I33" s="9">
        <f>IF(OR(G33="",G33="KR"),"",IFERROR(H33*VLOOKUP(G33,'LV-Codes'!J:K,2,FALSE)*52.18,""))</f>
        <v>2312.6176</v>
      </c>
      <c r="J33" s="22">
        <f>IFERROR(I33/VLOOKUP(G33,'LV-Codes'!$A$5:$I$31,9,FALSE()),"")</f>
        <v>12.847875555555555</v>
      </c>
      <c r="K33" s="88"/>
      <c r="L33" s="10">
        <f t="shared" si="0"/>
        <v>0</v>
      </c>
    </row>
    <row r="34" spans="1:12" ht="15" customHeight="1" x14ac:dyDescent="0.25">
      <c r="A34" s="11" t="s">
        <v>44</v>
      </c>
      <c r="B34" s="12" t="s">
        <v>18</v>
      </c>
      <c r="C34" s="11" t="s">
        <v>367</v>
      </c>
      <c r="D34" s="11">
        <v>23</v>
      </c>
      <c r="E34" s="13" t="s">
        <v>384</v>
      </c>
      <c r="F34" s="12" t="s">
        <v>544</v>
      </c>
      <c r="G34" s="14" t="s">
        <v>217</v>
      </c>
      <c r="H34" s="15">
        <v>82.28</v>
      </c>
      <c r="I34" s="77">
        <f>IF(OR(G34="",G34="KR"),"",IFERROR(H34*VLOOKUP(G34,'LV-Codes'!J:K,2,FALSE)*52.18,""))</f>
        <v>343.46963199999999</v>
      </c>
      <c r="J34" s="22">
        <f>IFERROR(I34/VLOOKUP(G34,'LV-Codes'!$A$5:$I$31,9,FALSE()),"")</f>
        <v>1.1448987733333333</v>
      </c>
      <c r="K34" s="88"/>
      <c r="L34" s="10">
        <f t="shared" si="0"/>
        <v>0</v>
      </c>
    </row>
    <row r="35" spans="1:12" ht="15" customHeight="1" x14ac:dyDescent="0.25">
      <c r="A35" s="5" t="s">
        <v>45</v>
      </c>
      <c r="B35" s="6" t="s">
        <v>18</v>
      </c>
      <c r="C35" s="5" t="s">
        <v>367</v>
      </c>
      <c r="D35" s="5">
        <v>24</v>
      </c>
      <c r="E35" s="7" t="s">
        <v>395</v>
      </c>
      <c r="F35" s="6" t="s">
        <v>547</v>
      </c>
      <c r="G35" s="8" t="s">
        <v>215</v>
      </c>
      <c r="H35" s="9">
        <v>19.79</v>
      </c>
      <c r="I35" s="9">
        <f>IF(OR(G35="",G35="KR"),"",IFERROR(H35*VLOOKUP(G35,'LV-Codes'!J:K,2,FALSE)*52.18,""))</f>
        <v>516.3211</v>
      </c>
      <c r="J35" s="22">
        <f>IFERROR(I35/VLOOKUP(G35,'LV-Codes'!$A$5:$I$31,9,FALSE()),"")</f>
        <v>2.8684505555555555</v>
      </c>
      <c r="K35" s="88"/>
      <c r="L35" s="10">
        <f t="shared" si="0"/>
        <v>0</v>
      </c>
    </row>
    <row r="36" spans="1:12" ht="15" customHeight="1" x14ac:dyDescent="0.25">
      <c r="A36" s="11" t="s">
        <v>46</v>
      </c>
      <c r="B36" s="12" t="s">
        <v>18</v>
      </c>
      <c r="C36" s="11" t="s">
        <v>367</v>
      </c>
      <c r="D36" s="11">
        <v>25</v>
      </c>
      <c r="E36" s="13" t="s">
        <v>395</v>
      </c>
      <c r="F36" s="12" t="s">
        <v>547</v>
      </c>
      <c r="G36" s="14" t="s">
        <v>215</v>
      </c>
      <c r="H36" s="15">
        <v>27.07</v>
      </c>
      <c r="I36" s="77">
        <f>IF(OR(G36="",G36="KR"),"",IFERROR(H36*VLOOKUP(G36,'LV-Codes'!J:K,2,FALSE)*52.18,""))</f>
        <v>706.25630000000001</v>
      </c>
      <c r="J36" s="22">
        <f>IFERROR(I36/VLOOKUP(G36,'LV-Codes'!$A$5:$I$31,9,FALSE()),"")</f>
        <v>3.9236461111111112</v>
      </c>
      <c r="K36" s="88"/>
      <c r="L36" s="10">
        <f t="shared" si="0"/>
        <v>0</v>
      </c>
    </row>
    <row r="37" spans="1:12" ht="15" customHeight="1" x14ac:dyDescent="0.25">
      <c r="A37" s="5" t="s">
        <v>47</v>
      </c>
      <c r="B37" s="6" t="s">
        <v>18</v>
      </c>
      <c r="C37" s="5" t="s">
        <v>367</v>
      </c>
      <c r="D37" s="5">
        <v>26</v>
      </c>
      <c r="E37" s="7" t="s">
        <v>395</v>
      </c>
      <c r="F37" s="6" t="s">
        <v>547</v>
      </c>
      <c r="G37" s="8" t="s">
        <v>215</v>
      </c>
      <c r="H37" s="9">
        <v>31.08</v>
      </c>
      <c r="I37" s="9">
        <f>IF(OR(G37="",G37="KR"),"",IFERROR(H37*VLOOKUP(G37,'LV-Codes'!J:K,2,FALSE)*52.18,""))</f>
        <v>810.8771999999999</v>
      </c>
      <c r="J37" s="22">
        <f>IFERROR(I37/VLOOKUP(G37,'LV-Codes'!$A$5:$I$31,9,FALSE()),"")</f>
        <v>4.5048733333333324</v>
      </c>
      <c r="K37" s="88"/>
      <c r="L37" s="10">
        <f t="shared" si="0"/>
        <v>0</v>
      </c>
    </row>
    <row r="38" spans="1:12" ht="15" customHeight="1" x14ac:dyDescent="0.25">
      <c r="A38" s="11" t="s">
        <v>48</v>
      </c>
      <c r="B38" s="12" t="s">
        <v>18</v>
      </c>
      <c r="C38" s="11" t="s">
        <v>367</v>
      </c>
      <c r="D38" s="11" t="s">
        <v>371</v>
      </c>
      <c r="E38" s="13" t="s">
        <v>395</v>
      </c>
      <c r="F38" s="12" t="s">
        <v>547</v>
      </c>
      <c r="G38" s="14" t="s">
        <v>215</v>
      </c>
      <c r="H38" s="15">
        <v>44.24</v>
      </c>
      <c r="I38" s="77">
        <f>IF(OR(G38="",G38="KR"),"",IFERROR(H38*VLOOKUP(G38,'LV-Codes'!J:K,2,FALSE)*52.18,""))</f>
        <v>1154.2216000000001</v>
      </c>
      <c r="J38" s="22">
        <f>IFERROR(I38/VLOOKUP(G38,'LV-Codes'!$A$5:$I$31,9,FALSE()),"")</f>
        <v>6.4123422222222226</v>
      </c>
      <c r="K38" s="88"/>
      <c r="L38" s="10">
        <f t="shared" si="0"/>
        <v>0</v>
      </c>
    </row>
    <row r="39" spans="1:12" ht="15" customHeight="1" x14ac:dyDescent="0.25">
      <c r="A39" s="5" t="s">
        <v>49</v>
      </c>
      <c r="B39" s="6" t="s">
        <v>18</v>
      </c>
      <c r="C39" s="5" t="s">
        <v>367</v>
      </c>
      <c r="D39" s="5">
        <v>27</v>
      </c>
      <c r="E39" s="7" t="s">
        <v>52</v>
      </c>
      <c r="F39" s="6" t="s">
        <v>547</v>
      </c>
      <c r="G39" s="8" t="s">
        <v>268</v>
      </c>
      <c r="H39" s="9">
        <v>150.29</v>
      </c>
      <c r="I39" s="9">
        <f>IF(OR(G39="",G39="KR"),"",IFERROR(H39*VLOOKUP(G39,'LV-Codes'!J:K,2,FALSE)*52.18,""))</f>
        <v>15684.264399999998</v>
      </c>
      <c r="J39" s="22">
        <f>IFERROR(I39/VLOOKUP(G39,'LV-Codes'!$A$5:$I$31,9,FALSE()),"")</f>
        <v>87.134802222222206</v>
      </c>
      <c r="K39" s="88"/>
      <c r="L39" s="10">
        <f t="shared" si="0"/>
        <v>0</v>
      </c>
    </row>
    <row r="40" spans="1:12" ht="15" customHeight="1" x14ac:dyDescent="0.25">
      <c r="A40" s="11" t="s">
        <v>50</v>
      </c>
      <c r="B40" s="12" t="s">
        <v>18</v>
      </c>
      <c r="C40" s="11" t="s">
        <v>367</v>
      </c>
      <c r="D40" s="11">
        <v>28</v>
      </c>
      <c r="E40" s="13" t="s">
        <v>75</v>
      </c>
      <c r="F40" s="12" t="s">
        <v>544</v>
      </c>
      <c r="G40" s="14" t="s">
        <v>338</v>
      </c>
      <c r="H40" s="15">
        <v>6.82</v>
      </c>
      <c r="I40" s="77">
        <f>IF(OR(G40="",G40="KR"),"",IFERROR(H40*VLOOKUP(G40,'LV-Codes'!J:K,2,FALSE)*52.18,""))</f>
        <v>1779.338</v>
      </c>
      <c r="J40" s="22">
        <f>IFERROR(I40/VLOOKUP(G40,'LV-Codes'!$A$5:$I$31,9,FALSE()),"")</f>
        <v>22.241724999999999</v>
      </c>
      <c r="K40" s="88"/>
      <c r="L40" s="10">
        <f t="shared" si="0"/>
        <v>0</v>
      </c>
    </row>
    <row r="41" spans="1:12" ht="15" customHeight="1" x14ac:dyDescent="0.25">
      <c r="A41" s="5" t="s">
        <v>51</v>
      </c>
      <c r="B41" s="6" t="s">
        <v>18</v>
      </c>
      <c r="C41" s="5" t="s">
        <v>367</v>
      </c>
      <c r="D41" s="5">
        <v>29</v>
      </c>
      <c r="E41" s="7" t="s">
        <v>396</v>
      </c>
      <c r="F41" s="6" t="s">
        <v>547</v>
      </c>
      <c r="G41" s="8" t="s">
        <v>216</v>
      </c>
      <c r="H41" s="9">
        <v>26.36</v>
      </c>
      <c r="I41" s="9">
        <f>IF(OR(G41="",G41="KR"),"",IFERROR(H41*VLOOKUP(G41,'LV-Codes'!J:K,2,FALSE)*52.18,""))</f>
        <v>110.037184</v>
      </c>
      <c r="J41" s="22">
        <f>IFERROR(I41/VLOOKUP(G41,'LV-Codes'!$A$5:$I$31,9,FALSE()),"")</f>
        <v>0.36679061333333335</v>
      </c>
      <c r="K41" s="88"/>
      <c r="L41" s="10">
        <f t="shared" si="0"/>
        <v>0</v>
      </c>
    </row>
    <row r="42" spans="1:12" ht="15" customHeight="1" x14ac:dyDescent="0.25">
      <c r="A42" s="11" t="s">
        <v>53</v>
      </c>
      <c r="B42" s="12" t="s">
        <v>18</v>
      </c>
      <c r="C42" s="11" t="s">
        <v>367</v>
      </c>
      <c r="D42" s="11">
        <v>30</v>
      </c>
      <c r="E42" s="13" t="s">
        <v>384</v>
      </c>
      <c r="F42" s="12" t="s">
        <v>544</v>
      </c>
      <c r="G42" s="14" t="s">
        <v>217</v>
      </c>
      <c r="H42" s="15">
        <v>60.91</v>
      </c>
      <c r="I42" s="77">
        <f>IF(OR(G42="",G42="KR"),"",IFERROR(H42*VLOOKUP(G42,'LV-Codes'!J:K,2,FALSE)*52.18,""))</f>
        <v>254.26270399999999</v>
      </c>
      <c r="J42" s="22">
        <f>IFERROR(I42/VLOOKUP(G42,'LV-Codes'!$A$5:$I$31,9,FALSE()),"")</f>
        <v>0.84754234666666661</v>
      </c>
      <c r="K42" s="88"/>
      <c r="L42" s="10">
        <f t="shared" si="0"/>
        <v>0</v>
      </c>
    </row>
    <row r="43" spans="1:12" ht="15" customHeight="1" x14ac:dyDescent="0.25">
      <c r="A43" s="5" t="s">
        <v>54</v>
      </c>
      <c r="B43" s="6" t="s">
        <v>18</v>
      </c>
      <c r="C43" s="5" t="s">
        <v>367</v>
      </c>
      <c r="D43" s="5">
        <v>31</v>
      </c>
      <c r="E43" s="7" t="s">
        <v>148</v>
      </c>
      <c r="F43" s="6" t="s">
        <v>544</v>
      </c>
      <c r="G43" s="8" t="s">
        <v>217</v>
      </c>
      <c r="H43" s="9">
        <v>2.3199999999999998</v>
      </c>
      <c r="I43" s="9">
        <f>IF(OR(G43="",G43="KR"),"",IFERROR(H43*VLOOKUP(G43,'LV-Codes'!J:K,2,FALSE)*52.18,""))</f>
        <v>9.684607999999999</v>
      </c>
      <c r="J43" s="22">
        <f>IFERROR(I43/VLOOKUP(G43,'LV-Codes'!$A$5:$I$31,9,FALSE()),"")</f>
        <v>3.2282026666666665E-2</v>
      </c>
      <c r="K43" s="88"/>
      <c r="L43" s="10">
        <f t="shared" si="0"/>
        <v>0</v>
      </c>
    </row>
    <row r="44" spans="1:12" ht="15" customHeight="1" x14ac:dyDescent="0.25">
      <c r="A44" s="11" t="s">
        <v>55</v>
      </c>
      <c r="B44" s="12" t="s">
        <v>18</v>
      </c>
      <c r="C44" s="11" t="s">
        <v>367</v>
      </c>
      <c r="D44" s="11">
        <v>32</v>
      </c>
      <c r="E44" s="13" t="s">
        <v>384</v>
      </c>
      <c r="F44" s="12" t="s">
        <v>547</v>
      </c>
      <c r="G44" s="14" t="s">
        <v>215</v>
      </c>
      <c r="H44" s="15">
        <v>33.31</v>
      </c>
      <c r="I44" s="77">
        <f>IF(OR(G44="",G44="KR"),"",IFERROR(H44*VLOOKUP(G44,'LV-Codes'!J:K,2,FALSE)*52.18,""))</f>
        <v>869.05790000000002</v>
      </c>
      <c r="J44" s="22">
        <f>IFERROR(I44/VLOOKUP(G44,'LV-Codes'!$A$5:$I$31,9,FALSE()),"")</f>
        <v>4.8280994444444447</v>
      </c>
      <c r="K44" s="88"/>
      <c r="L44" s="10">
        <f t="shared" si="0"/>
        <v>0</v>
      </c>
    </row>
    <row r="45" spans="1:12" ht="15" customHeight="1" x14ac:dyDescent="0.25">
      <c r="A45" s="5" t="s">
        <v>56</v>
      </c>
      <c r="B45" s="6" t="s">
        <v>18</v>
      </c>
      <c r="C45" s="5" t="s">
        <v>367</v>
      </c>
      <c r="D45" s="5" t="s">
        <v>372</v>
      </c>
      <c r="E45" s="7" t="s">
        <v>397</v>
      </c>
      <c r="F45" s="6" t="s">
        <v>547</v>
      </c>
      <c r="G45" s="8" t="s">
        <v>215</v>
      </c>
      <c r="H45" s="9">
        <v>26.66</v>
      </c>
      <c r="I45" s="9">
        <f>IF(OR(G45="",G45="KR"),"",IFERROR(H45*VLOOKUP(G45,'LV-Codes'!J:K,2,FALSE)*52.18,""))</f>
        <v>695.55939999999998</v>
      </c>
      <c r="J45" s="22">
        <f>IFERROR(I45/VLOOKUP(G45,'LV-Codes'!$A$5:$I$31,9,FALSE()),"")</f>
        <v>3.8642188888888889</v>
      </c>
      <c r="K45" s="88"/>
      <c r="L45" s="10">
        <f t="shared" si="0"/>
        <v>0</v>
      </c>
    </row>
    <row r="46" spans="1:12" ht="15" customHeight="1" x14ac:dyDescent="0.25">
      <c r="A46" s="11" t="s">
        <v>57</v>
      </c>
      <c r="B46" s="12" t="s">
        <v>18</v>
      </c>
      <c r="C46" s="11" t="s">
        <v>367</v>
      </c>
      <c r="D46" s="11">
        <v>33</v>
      </c>
      <c r="E46" s="13" t="s">
        <v>398</v>
      </c>
      <c r="F46" s="12" t="s">
        <v>547</v>
      </c>
      <c r="G46" s="14" t="s">
        <v>216</v>
      </c>
      <c r="H46" s="15">
        <v>20.71</v>
      </c>
      <c r="I46" s="77">
        <f>IF(OR(G46="",G46="KR"),"",IFERROR(H46*VLOOKUP(G46,'LV-Codes'!J:K,2,FALSE)*52.18,""))</f>
        <v>86.451824000000002</v>
      </c>
      <c r="J46" s="22">
        <f>IFERROR(I46/VLOOKUP(G46,'LV-Codes'!$A$5:$I$31,9,FALSE()),"")</f>
        <v>0.28817274666666665</v>
      </c>
      <c r="K46" s="88"/>
      <c r="L46" s="10">
        <f t="shared" si="0"/>
        <v>0</v>
      </c>
    </row>
    <row r="47" spans="1:12" ht="15" customHeight="1" x14ac:dyDescent="0.25">
      <c r="A47" s="5" t="s">
        <v>58</v>
      </c>
      <c r="B47" s="6" t="s">
        <v>18</v>
      </c>
      <c r="C47" s="5" t="s">
        <v>367</v>
      </c>
      <c r="D47" s="5">
        <v>34</v>
      </c>
      <c r="E47" s="7" t="s">
        <v>251</v>
      </c>
      <c r="F47" s="6" t="s">
        <v>548</v>
      </c>
      <c r="G47" s="8" t="s">
        <v>218</v>
      </c>
      <c r="H47" s="9">
        <v>3.29</v>
      </c>
      <c r="I47" s="9">
        <f>IF(OR(G47="",G47="KR"),"",IFERROR(H47*VLOOKUP(G47,'LV-Codes'!J:K,2,FALSE)*52.18,""))</f>
        <v>858.36099999999999</v>
      </c>
      <c r="J47" s="22">
        <f>IFERROR(I47/VLOOKUP(G47,'LV-Codes'!$A$5:$I$31,9,FALSE()),"")</f>
        <v>8.5836100000000002</v>
      </c>
      <c r="K47" s="88"/>
      <c r="L47" s="10">
        <f t="shared" si="0"/>
        <v>0</v>
      </c>
    </row>
    <row r="48" spans="1:12" ht="15" customHeight="1" x14ac:dyDescent="0.25">
      <c r="A48" s="11" t="s">
        <v>59</v>
      </c>
      <c r="B48" s="12" t="s">
        <v>18</v>
      </c>
      <c r="C48" s="11" t="s">
        <v>367</v>
      </c>
      <c r="D48" s="11">
        <v>35</v>
      </c>
      <c r="E48" s="13" t="s">
        <v>251</v>
      </c>
      <c r="F48" s="12" t="s">
        <v>548</v>
      </c>
      <c r="G48" s="14" t="s">
        <v>218</v>
      </c>
      <c r="H48" s="15">
        <v>5.38</v>
      </c>
      <c r="I48" s="77">
        <f>IF(OR(G48="",G48="KR"),"",IFERROR(H48*VLOOKUP(G48,'LV-Codes'!J:K,2,FALSE)*52.18,""))</f>
        <v>1403.6419999999998</v>
      </c>
      <c r="J48" s="22">
        <f>IFERROR(I48/VLOOKUP(G48,'LV-Codes'!$A$5:$I$31,9,FALSE()),"")</f>
        <v>14.036419999999998</v>
      </c>
      <c r="K48" s="88"/>
      <c r="L48" s="10">
        <f t="shared" si="0"/>
        <v>0</v>
      </c>
    </row>
    <row r="49" spans="1:12" ht="15" customHeight="1" x14ac:dyDescent="0.25">
      <c r="A49" s="5" t="s">
        <v>60</v>
      </c>
      <c r="B49" s="6" t="s">
        <v>18</v>
      </c>
      <c r="C49" s="5" t="s">
        <v>367</v>
      </c>
      <c r="D49" s="5">
        <v>36</v>
      </c>
      <c r="E49" s="7" t="s">
        <v>251</v>
      </c>
      <c r="F49" s="6" t="s">
        <v>548</v>
      </c>
      <c r="G49" s="8" t="s">
        <v>218</v>
      </c>
      <c r="H49" s="9">
        <v>3.24</v>
      </c>
      <c r="I49" s="9">
        <f>IF(OR(G49="",G49="KR"),"",IFERROR(H49*VLOOKUP(G49,'LV-Codes'!J:K,2,FALSE)*52.18,""))</f>
        <v>845.31600000000014</v>
      </c>
      <c r="J49" s="22">
        <f>IFERROR(I49/VLOOKUP(G49,'LV-Codes'!$A$5:$I$31,9,FALSE()),"")</f>
        <v>8.4531600000000022</v>
      </c>
      <c r="K49" s="88"/>
      <c r="L49" s="10">
        <f t="shared" si="0"/>
        <v>0</v>
      </c>
    </row>
    <row r="50" spans="1:12" ht="15" customHeight="1" x14ac:dyDescent="0.25">
      <c r="A50" s="11" t="s">
        <v>61</v>
      </c>
      <c r="B50" s="12" t="s">
        <v>18</v>
      </c>
      <c r="C50" s="11" t="s">
        <v>367</v>
      </c>
      <c r="D50" s="11">
        <v>37</v>
      </c>
      <c r="E50" s="13" t="s">
        <v>251</v>
      </c>
      <c r="F50" s="12" t="s">
        <v>548</v>
      </c>
      <c r="G50" s="14" t="s">
        <v>218</v>
      </c>
      <c r="H50" s="15">
        <v>4.91</v>
      </c>
      <c r="I50" s="77">
        <f>IF(OR(G50="",G50="KR"),"",IFERROR(H50*VLOOKUP(G50,'LV-Codes'!J:K,2,FALSE)*52.18,""))</f>
        <v>1281.019</v>
      </c>
      <c r="J50" s="22">
        <f>IFERROR(I50/VLOOKUP(G50,'LV-Codes'!$A$5:$I$31,9,FALSE()),"")</f>
        <v>12.81019</v>
      </c>
      <c r="K50" s="88"/>
      <c r="L50" s="10">
        <f t="shared" si="0"/>
        <v>0</v>
      </c>
    </row>
    <row r="51" spans="1:12" ht="15" customHeight="1" x14ac:dyDescent="0.25">
      <c r="A51" s="5" t="s">
        <v>62</v>
      </c>
      <c r="B51" s="6" t="s">
        <v>18</v>
      </c>
      <c r="C51" s="5" t="s">
        <v>367</v>
      </c>
      <c r="D51" s="5">
        <v>38</v>
      </c>
      <c r="E51" s="7" t="s">
        <v>399</v>
      </c>
      <c r="F51" s="6" t="s">
        <v>548</v>
      </c>
      <c r="G51" s="8" t="s">
        <v>324</v>
      </c>
      <c r="H51" s="9">
        <v>3.5</v>
      </c>
      <c r="I51" s="9">
        <f>IF(OR(G51="",G51="KR"),"",IFERROR(H51*VLOOKUP(G51,'LV-Codes'!J:K,2,FALSE)*52.18,""))</f>
        <v>365.26</v>
      </c>
      <c r="J51" s="22">
        <f>IFERROR(I51/VLOOKUP(G51,'LV-Codes'!$A$5:$I$31,9,FALSE()),"")</f>
        <v>3.6526000000000001</v>
      </c>
      <c r="K51" s="88"/>
      <c r="L51" s="10">
        <f t="shared" si="0"/>
        <v>0</v>
      </c>
    </row>
    <row r="52" spans="1:12" ht="15" customHeight="1" x14ac:dyDescent="0.25">
      <c r="A52" s="11" t="s">
        <v>63</v>
      </c>
      <c r="B52" s="12" t="s">
        <v>18</v>
      </c>
      <c r="C52" s="11" t="s">
        <v>367</v>
      </c>
      <c r="D52" s="11">
        <v>39</v>
      </c>
      <c r="E52" s="13" t="s">
        <v>251</v>
      </c>
      <c r="F52" s="12" t="s">
        <v>548</v>
      </c>
      <c r="G52" s="14" t="s">
        <v>218</v>
      </c>
      <c r="H52" s="15">
        <v>4.29</v>
      </c>
      <c r="I52" s="77">
        <f>IF(OR(G52="",G52="KR"),"",IFERROR(H52*VLOOKUP(G52,'LV-Codes'!J:K,2,FALSE)*52.18,""))</f>
        <v>1119.261</v>
      </c>
      <c r="J52" s="22">
        <f>IFERROR(I52/VLOOKUP(G52,'LV-Codes'!$A$5:$I$31,9,FALSE()),"")</f>
        <v>11.19261</v>
      </c>
      <c r="K52" s="88"/>
      <c r="L52" s="10">
        <f t="shared" si="0"/>
        <v>0</v>
      </c>
    </row>
    <row r="53" spans="1:12" ht="15" customHeight="1" x14ac:dyDescent="0.25">
      <c r="A53" s="5" t="s">
        <v>64</v>
      </c>
      <c r="B53" s="6" t="s">
        <v>18</v>
      </c>
      <c r="C53" s="5" t="s">
        <v>367</v>
      </c>
      <c r="D53" s="5">
        <v>40</v>
      </c>
      <c r="E53" s="7" t="s">
        <v>251</v>
      </c>
      <c r="F53" s="6" t="s">
        <v>548</v>
      </c>
      <c r="G53" s="8" t="s">
        <v>218</v>
      </c>
      <c r="H53" s="9">
        <v>5.39</v>
      </c>
      <c r="I53" s="9">
        <f>IF(OR(G53="",G53="KR"),"",IFERROR(H53*VLOOKUP(G53,'LV-Codes'!J:K,2,FALSE)*52.18,""))</f>
        <v>1406.251</v>
      </c>
      <c r="J53" s="22">
        <f>IFERROR(I53/VLOOKUP(G53,'LV-Codes'!$A$5:$I$31,9,FALSE()),"")</f>
        <v>14.06251</v>
      </c>
      <c r="K53" s="88"/>
      <c r="L53" s="10">
        <f t="shared" si="0"/>
        <v>0</v>
      </c>
    </row>
    <row r="54" spans="1:12" ht="15" customHeight="1" x14ac:dyDescent="0.25">
      <c r="A54" s="11" t="s">
        <v>65</v>
      </c>
      <c r="B54" s="12" t="s">
        <v>18</v>
      </c>
      <c r="C54" s="11" t="s">
        <v>367</v>
      </c>
      <c r="D54" s="11">
        <v>41</v>
      </c>
      <c r="E54" s="13" t="s">
        <v>251</v>
      </c>
      <c r="F54" s="12" t="s">
        <v>548</v>
      </c>
      <c r="G54" s="14" t="s">
        <v>218</v>
      </c>
      <c r="H54" s="15">
        <v>4.2699999999999996</v>
      </c>
      <c r="I54" s="77">
        <f>IF(OR(G54="",G54="KR"),"",IFERROR(H54*VLOOKUP(G54,'LV-Codes'!J:K,2,FALSE)*52.18,""))</f>
        <v>1114.0429999999999</v>
      </c>
      <c r="J54" s="22">
        <f>IFERROR(I54/VLOOKUP(G54,'LV-Codes'!$A$5:$I$31,9,FALSE()),"")</f>
        <v>11.140429999999999</v>
      </c>
      <c r="K54" s="88"/>
      <c r="L54" s="10">
        <f t="shared" si="0"/>
        <v>0</v>
      </c>
    </row>
    <row r="55" spans="1:12" ht="15" customHeight="1" x14ac:dyDescent="0.25">
      <c r="A55" s="5" t="s">
        <v>66</v>
      </c>
      <c r="B55" s="6" t="s">
        <v>18</v>
      </c>
      <c r="C55" s="5" t="s">
        <v>367</v>
      </c>
      <c r="D55" s="5">
        <v>42</v>
      </c>
      <c r="E55" s="7" t="s">
        <v>251</v>
      </c>
      <c r="F55" s="6" t="s">
        <v>548</v>
      </c>
      <c r="G55" s="8" t="s">
        <v>218</v>
      </c>
      <c r="H55" s="9">
        <v>9.48</v>
      </c>
      <c r="I55" s="9">
        <f>IF(OR(G55="",G55="KR"),"",IFERROR(H55*VLOOKUP(G55,'LV-Codes'!J:K,2,FALSE)*52.18,""))</f>
        <v>2473.3320000000003</v>
      </c>
      <c r="J55" s="22">
        <f>IFERROR(I55/VLOOKUP(G55,'LV-Codes'!$A$5:$I$31,9,FALSE()),"")</f>
        <v>24.733320000000003</v>
      </c>
      <c r="K55" s="88"/>
      <c r="L55" s="10">
        <f t="shared" si="0"/>
        <v>0</v>
      </c>
    </row>
    <row r="56" spans="1:12" ht="15" customHeight="1" x14ac:dyDescent="0.25">
      <c r="A56" s="11" t="s">
        <v>67</v>
      </c>
      <c r="B56" s="12" t="s">
        <v>18</v>
      </c>
      <c r="C56" s="11" t="s">
        <v>367</v>
      </c>
      <c r="D56" s="11">
        <v>43</v>
      </c>
      <c r="E56" s="13" t="s">
        <v>400</v>
      </c>
      <c r="F56" s="12" t="s">
        <v>544</v>
      </c>
      <c r="G56" s="14" t="s">
        <v>217</v>
      </c>
      <c r="H56" s="15">
        <v>40.4</v>
      </c>
      <c r="I56" s="77">
        <f>IF(OR(G56="",G56="KR"),"",IFERROR(H56*VLOOKUP(G56,'LV-Codes'!J:K,2,FALSE)*52.18,""))</f>
        <v>168.64576</v>
      </c>
      <c r="J56" s="22">
        <f>IFERROR(I56/VLOOKUP(G56,'LV-Codes'!$A$5:$I$31,9,FALSE()),"")</f>
        <v>0.56215253333333337</v>
      </c>
      <c r="K56" s="88"/>
      <c r="L56" s="10">
        <f t="shared" si="0"/>
        <v>0</v>
      </c>
    </row>
    <row r="57" spans="1:12" ht="15" customHeight="1" x14ac:dyDescent="0.25">
      <c r="A57" s="5" t="s">
        <v>68</v>
      </c>
      <c r="B57" s="6" t="s">
        <v>18</v>
      </c>
      <c r="C57" s="5" t="s">
        <v>367</v>
      </c>
      <c r="D57" s="5" t="s">
        <v>373</v>
      </c>
      <c r="E57" s="7" t="s">
        <v>252</v>
      </c>
      <c r="F57" s="6" t="s">
        <v>546</v>
      </c>
      <c r="G57" s="8" t="s">
        <v>292</v>
      </c>
      <c r="H57" s="9">
        <v>15</v>
      </c>
      <c r="I57" s="9">
        <f>IF(OR(G57="",G57="KR"),"",IFERROR(H57*VLOOKUP(G57,'LV-Codes'!J:K,2,FALSE)*52.18,""))</f>
        <v>1565.4</v>
      </c>
      <c r="J57" s="22">
        <f>IFERROR(I57/VLOOKUP(G57,'LV-Codes'!$A$5:$I$31,9,FALSE()),"")</f>
        <v>6.2616000000000005</v>
      </c>
      <c r="K57" s="88"/>
      <c r="L57" s="10">
        <f t="shared" si="0"/>
        <v>0</v>
      </c>
    </row>
    <row r="58" spans="1:12" ht="15" customHeight="1" x14ac:dyDescent="0.25">
      <c r="A58" s="11" t="s">
        <v>69</v>
      </c>
      <c r="B58" s="12" t="s">
        <v>18</v>
      </c>
      <c r="C58" s="11" t="s">
        <v>367</v>
      </c>
      <c r="D58" s="11">
        <v>44</v>
      </c>
      <c r="E58" s="13" t="s">
        <v>383</v>
      </c>
      <c r="F58" s="12" t="s">
        <v>547</v>
      </c>
      <c r="G58" s="14" t="s">
        <v>215</v>
      </c>
      <c r="H58" s="15">
        <v>14.25</v>
      </c>
      <c r="I58" s="77">
        <f>IF(OR(G58="",G58="KR"),"",IFERROR(H58*VLOOKUP(G58,'LV-Codes'!J:K,2,FALSE)*52.18,""))</f>
        <v>371.78249999999997</v>
      </c>
      <c r="J58" s="22">
        <f>IFERROR(I58/VLOOKUP(G58,'LV-Codes'!$A$5:$I$31,9,FALSE()),"")</f>
        <v>2.065458333333333</v>
      </c>
      <c r="K58" s="88"/>
      <c r="L58" s="10">
        <f t="shared" si="0"/>
        <v>0</v>
      </c>
    </row>
    <row r="59" spans="1:12" ht="15" customHeight="1" x14ac:dyDescent="0.25">
      <c r="A59" s="5" t="s">
        <v>70</v>
      </c>
      <c r="B59" s="6" t="s">
        <v>18</v>
      </c>
      <c r="C59" s="5" t="s">
        <v>367</v>
      </c>
      <c r="D59" s="5">
        <v>45</v>
      </c>
      <c r="E59" s="7" t="s">
        <v>383</v>
      </c>
      <c r="F59" s="6" t="s">
        <v>547</v>
      </c>
      <c r="G59" s="8" t="s">
        <v>215</v>
      </c>
      <c r="H59" s="9">
        <v>21.75</v>
      </c>
      <c r="I59" s="9">
        <f>IF(OR(G59="",G59="KR"),"",IFERROR(H59*VLOOKUP(G59,'LV-Codes'!J:K,2,FALSE)*52.18,""))</f>
        <v>567.45749999999998</v>
      </c>
      <c r="J59" s="22">
        <f>IFERROR(I59/VLOOKUP(G59,'LV-Codes'!$A$5:$I$31,9,FALSE()),"")</f>
        <v>3.1525416666666666</v>
      </c>
      <c r="K59" s="88"/>
      <c r="L59" s="10">
        <f t="shared" si="0"/>
        <v>0</v>
      </c>
    </row>
    <row r="60" spans="1:12" ht="15" customHeight="1" x14ac:dyDescent="0.25">
      <c r="A60" s="11" t="s">
        <v>71</v>
      </c>
      <c r="B60" s="12" t="s">
        <v>18</v>
      </c>
      <c r="C60" s="11" t="s">
        <v>367</v>
      </c>
      <c r="D60" s="11">
        <v>46</v>
      </c>
      <c r="E60" s="13" t="s">
        <v>383</v>
      </c>
      <c r="F60" s="12" t="s">
        <v>547</v>
      </c>
      <c r="G60" s="14" t="s">
        <v>215</v>
      </c>
      <c r="H60" s="15">
        <v>12.84</v>
      </c>
      <c r="I60" s="77">
        <f>IF(OR(G60="",G60="KR"),"",IFERROR(H60*VLOOKUP(G60,'LV-Codes'!J:K,2,FALSE)*52.18,""))</f>
        <v>334.99559999999997</v>
      </c>
      <c r="J60" s="22">
        <f>IFERROR(I60/VLOOKUP(G60,'LV-Codes'!$A$5:$I$31,9,FALSE()),"")</f>
        <v>1.8610866666666666</v>
      </c>
      <c r="K60" s="88"/>
      <c r="L60" s="10">
        <f t="shared" si="0"/>
        <v>0</v>
      </c>
    </row>
    <row r="61" spans="1:12" ht="15" customHeight="1" x14ac:dyDescent="0.25">
      <c r="A61" s="5" t="s">
        <v>72</v>
      </c>
      <c r="B61" s="6" t="s">
        <v>18</v>
      </c>
      <c r="C61" s="5" t="s">
        <v>367</v>
      </c>
      <c r="D61" s="5">
        <v>47</v>
      </c>
      <c r="E61" s="7" t="s">
        <v>399</v>
      </c>
      <c r="F61" s="6" t="s">
        <v>548</v>
      </c>
      <c r="G61" s="8" t="s">
        <v>324</v>
      </c>
      <c r="H61" s="9">
        <v>3.71</v>
      </c>
      <c r="I61" s="9">
        <f>IF(OR(G61="",G61="KR"),"",IFERROR(H61*VLOOKUP(G61,'LV-Codes'!J:K,2,FALSE)*52.18,""))</f>
        <v>387.17559999999997</v>
      </c>
      <c r="J61" s="22">
        <f>IFERROR(I61/VLOOKUP(G61,'LV-Codes'!$A$5:$I$31,9,FALSE()),"")</f>
        <v>3.8717559999999995</v>
      </c>
      <c r="K61" s="88"/>
      <c r="L61" s="10">
        <f t="shared" si="0"/>
        <v>0</v>
      </c>
    </row>
    <row r="62" spans="1:12" ht="15" customHeight="1" x14ac:dyDescent="0.25">
      <c r="A62" s="11" t="s">
        <v>73</v>
      </c>
      <c r="B62" s="12" t="s">
        <v>18</v>
      </c>
      <c r="C62" s="11" t="s">
        <v>367</v>
      </c>
      <c r="D62" s="11">
        <v>48</v>
      </c>
      <c r="E62" s="13" t="s">
        <v>251</v>
      </c>
      <c r="F62" s="12" t="s">
        <v>548</v>
      </c>
      <c r="G62" s="14" t="s">
        <v>218</v>
      </c>
      <c r="H62" s="15">
        <v>4.59</v>
      </c>
      <c r="I62" s="77">
        <f>IF(OR(G62="",G62="KR"),"",IFERROR(H62*VLOOKUP(G62,'LV-Codes'!J:K,2,FALSE)*52.18,""))</f>
        <v>1197.5309999999999</v>
      </c>
      <c r="J62" s="22">
        <f>IFERROR(I62/VLOOKUP(G62,'LV-Codes'!$A$5:$I$31,9,FALSE()),"")</f>
        <v>11.97531</v>
      </c>
      <c r="K62" s="88"/>
      <c r="L62" s="10">
        <f t="shared" si="0"/>
        <v>0</v>
      </c>
    </row>
    <row r="63" spans="1:12" ht="15" customHeight="1" x14ac:dyDescent="0.25">
      <c r="A63" s="5" t="s">
        <v>74</v>
      </c>
      <c r="B63" s="6" t="s">
        <v>18</v>
      </c>
      <c r="C63" s="5" t="s">
        <v>367</v>
      </c>
      <c r="D63" s="5">
        <v>49</v>
      </c>
      <c r="E63" s="7" t="s">
        <v>251</v>
      </c>
      <c r="F63" s="6" t="s">
        <v>548</v>
      </c>
      <c r="G63" s="8" t="s">
        <v>218</v>
      </c>
      <c r="H63" s="9">
        <v>8.61</v>
      </c>
      <c r="I63" s="9">
        <f>IF(OR(G63="",G63="KR"),"",IFERROR(H63*VLOOKUP(G63,'LV-Codes'!J:K,2,FALSE)*52.18,""))</f>
        <v>2246.3489999999997</v>
      </c>
      <c r="J63" s="22">
        <f>IFERROR(I63/VLOOKUP(G63,'LV-Codes'!$A$5:$I$31,9,FALSE()),"")</f>
        <v>22.463489999999997</v>
      </c>
      <c r="K63" s="88"/>
      <c r="L63" s="10">
        <f t="shared" si="0"/>
        <v>0</v>
      </c>
    </row>
    <row r="64" spans="1:12" ht="15" customHeight="1" x14ac:dyDescent="0.25">
      <c r="A64" s="11" t="s">
        <v>76</v>
      </c>
      <c r="B64" s="12" t="s">
        <v>18</v>
      </c>
      <c r="C64" s="11" t="s">
        <v>367</v>
      </c>
      <c r="D64" s="11">
        <v>50</v>
      </c>
      <c r="E64" s="13" t="s">
        <v>251</v>
      </c>
      <c r="F64" s="12" t="s">
        <v>548</v>
      </c>
      <c r="G64" s="14" t="s">
        <v>218</v>
      </c>
      <c r="H64" s="15">
        <v>4.59</v>
      </c>
      <c r="I64" s="77">
        <f>IF(OR(G64="",G64="KR"),"",IFERROR(H64*VLOOKUP(G64,'LV-Codes'!J:K,2,FALSE)*52.18,""))</f>
        <v>1197.5309999999999</v>
      </c>
      <c r="J64" s="22">
        <f>IFERROR(I64/VLOOKUP(G64,'LV-Codes'!$A$5:$I$31,9,FALSE()),"")</f>
        <v>11.97531</v>
      </c>
      <c r="K64" s="88"/>
      <c r="L64" s="10">
        <f t="shared" si="0"/>
        <v>0</v>
      </c>
    </row>
    <row r="65" spans="1:15" ht="15" customHeight="1" x14ac:dyDescent="0.25">
      <c r="A65" s="5" t="s">
        <v>77</v>
      </c>
      <c r="B65" s="6" t="s">
        <v>18</v>
      </c>
      <c r="C65" s="5" t="s">
        <v>367</v>
      </c>
      <c r="D65" s="5">
        <v>51</v>
      </c>
      <c r="E65" s="7" t="s">
        <v>251</v>
      </c>
      <c r="F65" s="6" t="s">
        <v>548</v>
      </c>
      <c r="G65" s="8" t="s">
        <v>218</v>
      </c>
      <c r="H65" s="9">
        <v>6.83</v>
      </c>
      <c r="I65" s="9">
        <f>IF(OR(G65="",G65="KR"),"",IFERROR(H65*VLOOKUP(G65,'LV-Codes'!J:K,2,FALSE)*52.18,""))</f>
        <v>1781.9469999999999</v>
      </c>
      <c r="J65" s="22">
        <f>IFERROR(I65/VLOOKUP(G65,'LV-Codes'!$A$5:$I$31,9,FALSE()),"")</f>
        <v>17.819469999999999</v>
      </c>
      <c r="K65" s="88"/>
      <c r="L65" s="10">
        <f t="shared" si="0"/>
        <v>0</v>
      </c>
    </row>
    <row r="66" spans="1:15" ht="15" customHeight="1" x14ac:dyDescent="0.25">
      <c r="A66" s="11" t="s">
        <v>78</v>
      </c>
      <c r="B66" s="12" t="s">
        <v>18</v>
      </c>
      <c r="C66" s="11" t="s">
        <v>367</v>
      </c>
      <c r="D66" s="11">
        <v>52</v>
      </c>
      <c r="E66" s="13" t="s">
        <v>383</v>
      </c>
      <c r="F66" s="12" t="s">
        <v>547</v>
      </c>
      <c r="G66" s="14" t="s">
        <v>215</v>
      </c>
      <c r="H66" s="15">
        <v>21.75</v>
      </c>
      <c r="I66" s="77">
        <f>IF(OR(G66="",G66="KR"),"",IFERROR(H66*VLOOKUP(G66,'LV-Codes'!J:K,2,FALSE)*52.18,""))</f>
        <v>567.45749999999998</v>
      </c>
      <c r="J66" s="22">
        <f>IFERROR(I66/VLOOKUP(G66,'LV-Codes'!$A$5:$I$31,9,FALSE()),"")</f>
        <v>3.1525416666666666</v>
      </c>
      <c r="K66" s="88"/>
      <c r="L66" s="10">
        <f t="shared" si="0"/>
        <v>0</v>
      </c>
    </row>
    <row r="67" spans="1:15" ht="15" customHeight="1" x14ac:dyDescent="0.25">
      <c r="A67" s="5" t="s">
        <v>79</v>
      </c>
      <c r="B67" s="6" t="s">
        <v>18</v>
      </c>
      <c r="C67" s="5" t="s">
        <v>367</v>
      </c>
      <c r="D67" s="5">
        <v>53</v>
      </c>
      <c r="E67" s="7" t="s">
        <v>383</v>
      </c>
      <c r="F67" s="6" t="s">
        <v>547</v>
      </c>
      <c r="G67" s="8" t="s">
        <v>215</v>
      </c>
      <c r="H67" s="9">
        <v>29.25</v>
      </c>
      <c r="I67" s="9">
        <f>IF(OR(G67="",G67="KR"),"",IFERROR(H67*VLOOKUP(G67,'LV-Codes'!J:K,2,FALSE)*52.18,""))</f>
        <v>763.13250000000005</v>
      </c>
      <c r="J67" s="22">
        <f>IFERROR(I67/VLOOKUP(G67,'LV-Codes'!$A$5:$I$31,9,FALSE()),"")</f>
        <v>4.2396250000000002</v>
      </c>
      <c r="K67" s="88"/>
      <c r="L67" s="10">
        <f t="shared" si="0"/>
        <v>0</v>
      </c>
    </row>
    <row r="68" spans="1:15" ht="15" customHeight="1" x14ac:dyDescent="0.25">
      <c r="A68" s="11" t="s">
        <v>80</v>
      </c>
      <c r="B68" s="12" t="s">
        <v>18</v>
      </c>
      <c r="C68" s="11" t="s">
        <v>367</v>
      </c>
      <c r="D68" s="11">
        <v>54</v>
      </c>
      <c r="E68" s="13" t="s">
        <v>383</v>
      </c>
      <c r="F68" s="12" t="s">
        <v>547</v>
      </c>
      <c r="G68" s="14" t="s">
        <v>215</v>
      </c>
      <c r="H68" s="15">
        <v>14.25</v>
      </c>
      <c r="I68" s="77">
        <f>IF(OR(G68="",G68="KR"),"",IFERROR(H68*VLOOKUP(G68,'LV-Codes'!J:K,2,FALSE)*52.18,""))</f>
        <v>371.78249999999997</v>
      </c>
      <c r="J68" s="22">
        <f>IFERROR(I68/VLOOKUP(G68,'LV-Codes'!$A$5:$I$31,9,FALSE()),"")</f>
        <v>2.065458333333333</v>
      </c>
      <c r="K68" s="88"/>
      <c r="L68" s="10">
        <f t="shared" si="0"/>
        <v>0</v>
      </c>
    </row>
    <row r="69" spans="1:15" ht="15" customHeight="1" x14ac:dyDescent="0.25">
      <c r="A69" s="5" t="s">
        <v>81</v>
      </c>
      <c r="B69" s="6" t="s">
        <v>18</v>
      </c>
      <c r="C69" s="5" t="s">
        <v>367</v>
      </c>
      <c r="D69" s="5">
        <v>55</v>
      </c>
      <c r="E69" s="7" t="s">
        <v>383</v>
      </c>
      <c r="F69" s="6" t="s">
        <v>547</v>
      </c>
      <c r="G69" s="8" t="s">
        <v>215</v>
      </c>
      <c r="H69" s="9">
        <v>14.25</v>
      </c>
      <c r="I69" s="9">
        <f>IF(OR(G69="",G69="KR"),"",IFERROR(H69*VLOOKUP(G69,'LV-Codes'!J:K,2,FALSE)*52.18,""))</f>
        <v>371.78249999999997</v>
      </c>
      <c r="J69" s="22">
        <f>IFERROR(I69/VLOOKUP(G69,'LV-Codes'!$A$5:$I$31,9,FALSE()),"")</f>
        <v>2.065458333333333</v>
      </c>
      <c r="K69" s="88"/>
      <c r="L69" s="10">
        <f t="shared" si="0"/>
        <v>0</v>
      </c>
    </row>
    <row r="70" spans="1:15" ht="15" customHeight="1" x14ac:dyDescent="0.25">
      <c r="A70" s="11" t="s">
        <v>82</v>
      </c>
      <c r="B70" s="12" t="s">
        <v>18</v>
      </c>
      <c r="C70" s="11" t="s">
        <v>367</v>
      </c>
      <c r="D70" s="11">
        <v>56</v>
      </c>
      <c r="E70" s="13" t="s">
        <v>383</v>
      </c>
      <c r="F70" s="12" t="s">
        <v>547</v>
      </c>
      <c r="G70" s="14" t="s">
        <v>215</v>
      </c>
      <c r="H70" s="15">
        <v>14.25</v>
      </c>
      <c r="I70" s="77">
        <f>IF(OR(G70="",G70="KR"),"",IFERROR(H70*VLOOKUP(G70,'LV-Codes'!J:K,2,FALSE)*52.18,""))</f>
        <v>371.78249999999997</v>
      </c>
      <c r="J70" s="22">
        <f>IFERROR(I70/VLOOKUP(G70,'LV-Codes'!$A$5:$I$31,9,FALSE()),"")</f>
        <v>2.065458333333333</v>
      </c>
      <c r="K70" s="88"/>
      <c r="L70" s="10">
        <f t="shared" si="0"/>
        <v>0</v>
      </c>
    </row>
    <row r="71" spans="1:15" ht="15" customHeight="1" x14ac:dyDescent="0.25">
      <c r="A71" s="5" t="s">
        <v>83</v>
      </c>
      <c r="B71" s="6" t="s">
        <v>18</v>
      </c>
      <c r="C71" s="5" t="s">
        <v>367</v>
      </c>
      <c r="D71" s="5">
        <v>57</v>
      </c>
      <c r="E71" s="7" t="s">
        <v>383</v>
      </c>
      <c r="F71" s="6" t="s">
        <v>547</v>
      </c>
      <c r="G71" s="8" t="s">
        <v>215</v>
      </c>
      <c r="H71" s="9">
        <v>13.87</v>
      </c>
      <c r="I71" s="9">
        <f>IF(OR(G71="",G71="KR"),"",IFERROR(H71*VLOOKUP(G71,'LV-Codes'!J:K,2,FALSE)*52.18,""))</f>
        <v>361.86829999999998</v>
      </c>
      <c r="J71" s="22">
        <f>IFERROR(I71/VLOOKUP(G71,'LV-Codes'!$A$5:$I$31,9,FALSE()),"")</f>
        <v>2.0103794444444443</v>
      </c>
      <c r="K71" s="88"/>
      <c r="L71" s="10">
        <f t="shared" si="0"/>
        <v>0</v>
      </c>
    </row>
    <row r="72" spans="1:15" ht="15" customHeight="1" x14ac:dyDescent="0.25">
      <c r="A72" s="11" t="s">
        <v>84</v>
      </c>
      <c r="B72" s="12" t="s">
        <v>18</v>
      </c>
      <c r="C72" s="11" t="s">
        <v>367</v>
      </c>
      <c r="D72" s="11">
        <v>58</v>
      </c>
      <c r="E72" s="13" t="s">
        <v>384</v>
      </c>
      <c r="F72" s="12" t="s">
        <v>544</v>
      </c>
      <c r="G72" s="14" t="s">
        <v>217</v>
      </c>
      <c r="H72" s="15">
        <v>93.81</v>
      </c>
      <c r="I72" s="77">
        <f>IF(OR(G72="",G72="KR"),"",IFERROR(H72*VLOOKUP(G72,'LV-Codes'!J:K,2,FALSE)*52.18,""))</f>
        <v>391.60046400000004</v>
      </c>
      <c r="J72" s="22">
        <f>IFERROR(I72/VLOOKUP(G72,'LV-Codes'!$A$5:$I$31,9,FALSE()),"")</f>
        <v>1.3053348800000002</v>
      </c>
      <c r="K72" s="88"/>
      <c r="L72" s="10">
        <f t="shared" si="0"/>
        <v>0</v>
      </c>
      <c r="M72" s="86"/>
      <c r="N72" s="86"/>
      <c r="O72" s="86"/>
    </row>
    <row r="73" spans="1:15" ht="15" customHeight="1" x14ac:dyDescent="0.25">
      <c r="A73" s="5" t="s">
        <v>85</v>
      </c>
      <c r="B73" s="6" t="s">
        <v>18</v>
      </c>
      <c r="C73" s="5" t="s">
        <v>367</v>
      </c>
      <c r="D73" s="5">
        <v>59</v>
      </c>
      <c r="E73" s="7" t="s">
        <v>401</v>
      </c>
      <c r="F73" s="6" t="s">
        <v>547</v>
      </c>
      <c r="G73" s="8" t="s">
        <v>216</v>
      </c>
      <c r="H73" s="9">
        <v>13.94</v>
      </c>
      <c r="I73" s="9">
        <f>IF(OR(G73="",G73="KR"),"",IFERROR(H73*VLOOKUP(G73,'LV-Codes'!J:K,2,FALSE)*52.18,""))</f>
        <v>58.191136</v>
      </c>
      <c r="J73" s="22">
        <f>IFERROR(I73/VLOOKUP(G73,'LV-Codes'!$A$5:$I$31,9,FALSE()),"")</f>
        <v>0.19397045333333332</v>
      </c>
      <c r="K73" s="88"/>
      <c r="L73" s="10">
        <f t="shared" si="0"/>
        <v>0</v>
      </c>
      <c r="M73" s="86"/>
      <c r="N73" s="86"/>
      <c r="O73" s="86"/>
    </row>
    <row r="74" spans="1:15" ht="15" customHeight="1" x14ac:dyDescent="0.25">
      <c r="A74" s="81" t="s">
        <v>86</v>
      </c>
      <c r="B74" s="82" t="s">
        <v>18</v>
      </c>
      <c r="C74" s="81" t="s">
        <v>367</v>
      </c>
      <c r="D74" s="81">
        <v>60</v>
      </c>
      <c r="E74" s="82" t="s">
        <v>392</v>
      </c>
      <c r="F74" s="82" t="s">
        <v>544</v>
      </c>
      <c r="G74" s="83" t="s">
        <v>206</v>
      </c>
      <c r="H74" s="84">
        <v>2.41</v>
      </c>
      <c r="I74" s="84" t="str">
        <f>IF(OR(G74="",G74="KR"),"",IFERROR(H74*VLOOKUP(G74,'LV-Codes'!J:K,2,FALSE)*52.18,""))</f>
        <v/>
      </c>
      <c r="J74" s="22" t="str">
        <f>IFERROR(I74/VLOOKUP(G74,'LV-Codes'!$A$5:$I$31,9,FALSE()),"")</f>
        <v/>
      </c>
      <c r="K74" s="89"/>
      <c r="L74" s="85" t="str">
        <f t="shared" ref="L74:L137" si="1">IF(G74="KR","",IFERROR(I74*K74,""))</f>
        <v/>
      </c>
      <c r="M74" s="86"/>
      <c r="N74" s="86"/>
      <c r="O74" s="86"/>
    </row>
    <row r="75" spans="1:15" ht="15" customHeight="1" x14ac:dyDescent="0.25">
      <c r="A75" s="5" t="s">
        <v>87</v>
      </c>
      <c r="B75" s="6" t="s">
        <v>18</v>
      </c>
      <c r="C75" s="5" t="s">
        <v>367</v>
      </c>
      <c r="D75" s="5">
        <v>61</v>
      </c>
      <c r="E75" s="7" t="s">
        <v>402</v>
      </c>
      <c r="F75" s="6" t="s">
        <v>548</v>
      </c>
      <c r="G75" s="8" t="s">
        <v>292</v>
      </c>
      <c r="H75" s="9">
        <v>23.16</v>
      </c>
      <c r="I75" s="9">
        <f>IF(OR(G75="",G75="KR"),"",IFERROR(H75*VLOOKUP(G75,'LV-Codes'!J:K,2,FALSE)*52.18,""))</f>
        <v>2416.9776000000002</v>
      </c>
      <c r="J75" s="22">
        <f>IFERROR(I75/VLOOKUP(G75,'LV-Codes'!$A$5:$I$31,9,FALSE()),"")</f>
        <v>9.6679104000000002</v>
      </c>
      <c r="K75" s="88"/>
      <c r="L75" s="10">
        <f t="shared" si="1"/>
        <v>0</v>
      </c>
      <c r="M75" s="86"/>
      <c r="N75" s="86"/>
      <c r="O75" s="86"/>
    </row>
    <row r="76" spans="1:15" ht="15" customHeight="1" x14ac:dyDescent="0.25">
      <c r="A76" s="11" t="s">
        <v>88</v>
      </c>
      <c r="B76" s="12" t="s">
        <v>18</v>
      </c>
      <c r="C76" s="11" t="s">
        <v>367</v>
      </c>
      <c r="D76" s="11">
        <v>62</v>
      </c>
      <c r="E76" s="13" t="s">
        <v>383</v>
      </c>
      <c r="F76" s="12" t="s">
        <v>547</v>
      </c>
      <c r="G76" s="14" t="s">
        <v>215</v>
      </c>
      <c r="H76" s="15">
        <v>21.87</v>
      </c>
      <c r="I76" s="77">
        <f>IF(OR(G76="",G76="KR"),"",IFERROR(H76*VLOOKUP(G76,'LV-Codes'!J:K,2,FALSE)*52.18,""))</f>
        <v>570.5883</v>
      </c>
      <c r="J76" s="22">
        <f>IFERROR(I76/VLOOKUP(G76,'LV-Codes'!$A$5:$I$31,9,FALSE()),"")</f>
        <v>3.1699350000000002</v>
      </c>
      <c r="K76" s="88"/>
      <c r="L76" s="10">
        <f t="shared" si="1"/>
        <v>0</v>
      </c>
      <c r="M76" s="86"/>
      <c r="N76" s="86"/>
      <c r="O76" s="86"/>
    </row>
    <row r="77" spans="1:15" ht="15" customHeight="1" x14ac:dyDescent="0.25">
      <c r="A77" s="5" t="s">
        <v>89</v>
      </c>
      <c r="B77" s="6" t="s">
        <v>18</v>
      </c>
      <c r="C77" s="5" t="s">
        <v>367</v>
      </c>
      <c r="D77" s="5">
        <v>63</v>
      </c>
      <c r="E77" s="7" t="s">
        <v>383</v>
      </c>
      <c r="F77" s="6" t="s">
        <v>547</v>
      </c>
      <c r="G77" s="8" t="s">
        <v>215</v>
      </c>
      <c r="H77" s="9">
        <v>28.92</v>
      </c>
      <c r="I77" s="9">
        <f>IF(OR(G77="",G77="KR"),"",IFERROR(H77*VLOOKUP(G77,'LV-Codes'!J:K,2,FALSE)*52.18,""))</f>
        <v>754.52280000000007</v>
      </c>
      <c r="J77" s="22">
        <f>IFERROR(I77/VLOOKUP(G77,'LV-Codes'!$A$5:$I$31,9,FALSE()),"")</f>
        <v>4.1917933333333339</v>
      </c>
      <c r="K77" s="88"/>
      <c r="L77" s="10">
        <f t="shared" si="1"/>
        <v>0</v>
      </c>
      <c r="M77" s="86"/>
      <c r="N77" s="86"/>
      <c r="O77" s="86"/>
    </row>
    <row r="78" spans="1:15" ht="15" customHeight="1" x14ac:dyDescent="0.25">
      <c r="A78" s="11" t="s">
        <v>90</v>
      </c>
      <c r="B78" s="12" t="s">
        <v>18</v>
      </c>
      <c r="C78" s="11" t="s">
        <v>367</v>
      </c>
      <c r="D78" s="11">
        <v>64</v>
      </c>
      <c r="E78" s="13" t="s">
        <v>383</v>
      </c>
      <c r="F78" s="12" t="s">
        <v>547</v>
      </c>
      <c r="G78" s="14" t="s">
        <v>215</v>
      </c>
      <c r="H78" s="15">
        <v>14.45</v>
      </c>
      <c r="I78" s="77">
        <f>IF(OR(G78="",G78="KR"),"",IFERROR(H78*VLOOKUP(G78,'LV-Codes'!J:K,2,FALSE)*52.18,""))</f>
        <v>377.00049999999999</v>
      </c>
      <c r="J78" s="22">
        <f>IFERROR(I78/VLOOKUP(G78,'LV-Codes'!$A$5:$I$31,9,FALSE()),"")</f>
        <v>2.0944472222222221</v>
      </c>
      <c r="K78" s="88"/>
      <c r="L78" s="10">
        <f t="shared" si="1"/>
        <v>0</v>
      </c>
      <c r="M78" s="86"/>
      <c r="N78" s="86"/>
      <c r="O78" s="86"/>
    </row>
    <row r="79" spans="1:15" ht="15" customHeight="1" x14ac:dyDescent="0.25">
      <c r="A79" s="5" t="s">
        <v>91</v>
      </c>
      <c r="B79" s="6" t="s">
        <v>18</v>
      </c>
      <c r="C79" s="5" t="s">
        <v>367</v>
      </c>
      <c r="D79" s="5">
        <v>65</v>
      </c>
      <c r="E79" s="7" t="s">
        <v>383</v>
      </c>
      <c r="F79" s="6" t="s">
        <v>547</v>
      </c>
      <c r="G79" s="8" t="s">
        <v>215</v>
      </c>
      <c r="H79" s="9">
        <v>27.23</v>
      </c>
      <c r="I79" s="9">
        <f>IF(OR(G79="",G79="KR"),"",IFERROR(H79*VLOOKUP(G79,'LV-Codes'!J:K,2,FALSE)*52.18,""))</f>
        <v>710.4307</v>
      </c>
      <c r="J79" s="22">
        <f>IFERROR(I79/VLOOKUP(G79,'LV-Codes'!$A$5:$I$31,9,FALSE()),"")</f>
        <v>3.9468372222222223</v>
      </c>
      <c r="K79" s="88"/>
      <c r="L79" s="10">
        <f t="shared" si="1"/>
        <v>0</v>
      </c>
      <c r="M79" s="86"/>
      <c r="N79" s="86"/>
      <c r="O79" s="86"/>
    </row>
    <row r="80" spans="1:15" ht="15" customHeight="1" x14ac:dyDescent="0.25">
      <c r="A80" s="11" t="s">
        <v>92</v>
      </c>
      <c r="B80" s="12" t="s">
        <v>18</v>
      </c>
      <c r="C80" s="11" t="s">
        <v>367</v>
      </c>
      <c r="D80" s="11">
        <v>66</v>
      </c>
      <c r="E80" s="13" t="s">
        <v>383</v>
      </c>
      <c r="F80" s="12" t="s">
        <v>547</v>
      </c>
      <c r="G80" s="14" t="s">
        <v>215</v>
      </c>
      <c r="H80" s="15">
        <v>35.409999999999997</v>
      </c>
      <c r="I80" s="77">
        <f>IF(OR(G80="",G80="KR"),"",IFERROR(H80*VLOOKUP(G80,'LV-Codes'!J:K,2,FALSE)*52.18,""))</f>
        <v>923.84689999999989</v>
      </c>
      <c r="J80" s="22">
        <f>IFERROR(I80/VLOOKUP(G80,'LV-Codes'!$A$5:$I$31,9,FALSE()),"")</f>
        <v>5.1324827777777768</v>
      </c>
      <c r="K80" s="88"/>
      <c r="L80" s="10">
        <f t="shared" si="1"/>
        <v>0</v>
      </c>
      <c r="M80" s="86"/>
      <c r="N80" s="86"/>
      <c r="O80" s="86"/>
    </row>
    <row r="81" spans="1:15" ht="15" customHeight="1" x14ac:dyDescent="0.25">
      <c r="A81" s="5" t="s">
        <v>93</v>
      </c>
      <c r="B81" s="6" t="s">
        <v>18</v>
      </c>
      <c r="C81" s="5" t="s">
        <v>367</v>
      </c>
      <c r="D81" s="5">
        <v>67</v>
      </c>
      <c r="E81" s="7" t="s">
        <v>403</v>
      </c>
      <c r="F81" s="6" t="s">
        <v>548</v>
      </c>
      <c r="G81" s="8" t="s">
        <v>350</v>
      </c>
      <c r="H81" s="9">
        <v>23.97</v>
      </c>
      <c r="I81" s="9">
        <f>IF(OR(G81="",G81="KR"),"",IFERROR(H81*VLOOKUP(G81,'LV-Codes'!J:K,2,FALSE)*52.18,""))</f>
        <v>100.060368</v>
      </c>
      <c r="J81" s="22">
        <f>IFERROR(I81/VLOOKUP(G81,'LV-Codes'!$A$5:$I$31,9,FALSE()),"")</f>
        <v>0.71471691428571427</v>
      </c>
      <c r="K81" s="88"/>
      <c r="L81" s="10">
        <f t="shared" si="1"/>
        <v>0</v>
      </c>
      <c r="M81" s="86"/>
      <c r="N81" s="86"/>
      <c r="O81" s="86"/>
    </row>
    <row r="82" spans="1:15" ht="15" customHeight="1" x14ac:dyDescent="0.25">
      <c r="A82" s="11" t="s">
        <v>94</v>
      </c>
      <c r="B82" s="12" t="s">
        <v>18</v>
      </c>
      <c r="C82" s="11" t="s">
        <v>367</v>
      </c>
      <c r="D82" s="11">
        <v>68</v>
      </c>
      <c r="E82" s="13" t="s">
        <v>402</v>
      </c>
      <c r="F82" s="12" t="s">
        <v>548</v>
      </c>
      <c r="G82" s="14" t="s">
        <v>364</v>
      </c>
      <c r="H82" s="15">
        <v>21.73</v>
      </c>
      <c r="I82" s="77">
        <f>IF(OR(G82="",G82="KR"),"",IFERROR(H82*VLOOKUP(G82,'LV-Codes'!J:K,2,FALSE)*52.18,""))</f>
        <v>3401.6142</v>
      </c>
      <c r="J82" s="22">
        <f>IFERROR(I82/VLOOKUP(G82,'LV-Codes'!$A$5:$I$31,9,FALSE()),"")</f>
        <v>13.6064568</v>
      </c>
      <c r="K82" s="88"/>
      <c r="L82" s="10">
        <f t="shared" si="1"/>
        <v>0</v>
      </c>
      <c r="M82" s="86"/>
      <c r="N82" s="86"/>
      <c r="O82" s="86"/>
    </row>
    <row r="83" spans="1:15" ht="15" customHeight="1" x14ac:dyDescent="0.25">
      <c r="A83" s="81" t="s">
        <v>95</v>
      </c>
      <c r="B83" s="82" t="s">
        <v>18</v>
      </c>
      <c r="C83" s="81" t="s">
        <v>367</v>
      </c>
      <c r="D83" s="81">
        <v>69</v>
      </c>
      <c r="E83" s="82" t="s">
        <v>392</v>
      </c>
      <c r="F83" s="82" t="s">
        <v>544</v>
      </c>
      <c r="G83" s="83" t="s">
        <v>206</v>
      </c>
      <c r="H83" s="84">
        <v>3.39</v>
      </c>
      <c r="I83" s="84" t="str">
        <f>IF(OR(G83="",G83="KR"),"",IFERROR(H83*VLOOKUP(G83,'LV-Codes'!J:K,2,FALSE)*52.18,""))</f>
        <v/>
      </c>
      <c r="J83" s="22" t="str">
        <f>IFERROR(I83/VLOOKUP(G83,'LV-Codes'!$A$5:$I$31,9,FALSE()),"")</f>
        <v/>
      </c>
      <c r="K83" s="89"/>
      <c r="L83" s="85" t="str">
        <f t="shared" si="1"/>
        <v/>
      </c>
      <c r="M83" s="86"/>
      <c r="N83" s="86"/>
      <c r="O83" s="86"/>
    </row>
    <row r="84" spans="1:15" ht="15" customHeight="1" x14ac:dyDescent="0.25">
      <c r="A84" s="11" t="s">
        <v>96</v>
      </c>
      <c r="B84" s="12" t="s">
        <v>18</v>
      </c>
      <c r="C84" s="11" t="s">
        <v>367</v>
      </c>
      <c r="D84" s="11">
        <v>70</v>
      </c>
      <c r="E84" s="13" t="s">
        <v>201</v>
      </c>
      <c r="F84" s="12" t="s">
        <v>546</v>
      </c>
      <c r="G84" s="14" t="s">
        <v>292</v>
      </c>
      <c r="H84" s="15">
        <v>81.92</v>
      </c>
      <c r="I84" s="77">
        <f>IF(OR(G84="",G84="KR"),"",IFERROR(H84*VLOOKUP(G84,'LV-Codes'!J:K,2,FALSE)*52.18,""))</f>
        <v>8549.1712000000007</v>
      </c>
      <c r="J84" s="22">
        <f>IFERROR(I84/VLOOKUP(G84,'LV-Codes'!$A$5:$I$31,9,FALSE()),"")</f>
        <v>34.1966848</v>
      </c>
      <c r="K84" s="88"/>
      <c r="L84" s="10">
        <f t="shared" si="1"/>
        <v>0</v>
      </c>
      <c r="M84" s="86"/>
      <c r="N84" s="86"/>
      <c r="O84" s="86"/>
    </row>
    <row r="85" spans="1:15" ht="15" customHeight="1" x14ac:dyDescent="0.25">
      <c r="A85" s="5" t="s">
        <v>97</v>
      </c>
      <c r="B85" s="6" t="s">
        <v>18</v>
      </c>
      <c r="C85" s="5" t="s">
        <v>367</v>
      </c>
      <c r="D85" s="5">
        <v>71</v>
      </c>
      <c r="E85" s="7" t="s">
        <v>201</v>
      </c>
      <c r="F85" s="6" t="s">
        <v>546</v>
      </c>
      <c r="G85" s="8" t="s">
        <v>292</v>
      </c>
      <c r="H85" s="9">
        <v>15.38</v>
      </c>
      <c r="I85" s="9">
        <f>IF(OR(G85="",G85="KR"),"",IFERROR(H85*VLOOKUP(G85,'LV-Codes'!J:K,2,FALSE)*52.18,""))</f>
        <v>1605.0568000000001</v>
      </c>
      <c r="J85" s="22">
        <f>IFERROR(I85/VLOOKUP(G85,'LV-Codes'!$A$5:$I$31,9,FALSE()),"")</f>
        <v>6.4202272000000002</v>
      </c>
      <c r="K85" s="88"/>
      <c r="L85" s="10">
        <f t="shared" si="1"/>
        <v>0</v>
      </c>
      <c r="M85" s="86"/>
      <c r="N85" s="86"/>
      <c r="O85" s="86"/>
    </row>
    <row r="86" spans="1:15" ht="15" customHeight="1" x14ac:dyDescent="0.25">
      <c r="A86" s="11" t="s">
        <v>98</v>
      </c>
      <c r="B86" s="12" t="s">
        <v>18</v>
      </c>
      <c r="C86" s="11" t="s">
        <v>367</v>
      </c>
      <c r="D86" s="11">
        <v>72</v>
      </c>
      <c r="E86" s="13" t="s">
        <v>201</v>
      </c>
      <c r="F86" s="12" t="s">
        <v>546</v>
      </c>
      <c r="G86" s="14" t="s">
        <v>298</v>
      </c>
      <c r="H86" s="15">
        <v>66.05</v>
      </c>
      <c r="I86" s="77">
        <f>IF(OR(G86="",G86="KR"),"",IFERROR(H86*VLOOKUP(G86,'LV-Codes'!J:K,2,FALSE)*52.18,""))</f>
        <v>10339.466999999999</v>
      </c>
      <c r="J86" s="22">
        <f>IFERROR(I86/VLOOKUP(G86,'LV-Codes'!$A$5:$I$31,9,FALSE()),"")</f>
        <v>41.357867999999996</v>
      </c>
      <c r="K86" s="88"/>
      <c r="L86" s="10">
        <f t="shared" si="1"/>
        <v>0</v>
      </c>
    </row>
    <row r="87" spans="1:15" ht="15" customHeight="1" x14ac:dyDescent="0.25">
      <c r="A87" s="5" t="s">
        <v>99</v>
      </c>
      <c r="B87" s="6" t="s">
        <v>18</v>
      </c>
      <c r="C87" s="5" t="s">
        <v>367</v>
      </c>
      <c r="D87" s="5">
        <v>73</v>
      </c>
      <c r="E87" s="7" t="s">
        <v>404</v>
      </c>
      <c r="F87" s="6" t="s">
        <v>546</v>
      </c>
      <c r="G87" s="8" t="s">
        <v>298</v>
      </c>
      <c r="H87" s="9">
        <v>154.51</v>
      </c>
      <c r="I87" s="9">
        <f>IF(OR(G87="",G87="KR"),"",IFERROR(H87*VLOOKUP(G87,'LV-Codes'!J:K,2,FALSE)*52.18,""))</f>
        <v>24186.9954</v>
      </c>
      <c r="J87" s="22">
        <f>IFERROR(I87/VLOOKUP(G87,'LV-Codes'!$A$5:$I$31,9,FALSE()),"")</f>
        <v>96.747981600000003</v>
      </c>
      <c r="K87" s="88"/>
      <c r="L87" s="10">
        <f t="shared" si="1"/>
        <v>0</v>
      </c>
    </row>
    <row r="88" spans="1:15" ht="15" customHeight="1" x14ac:dyDescent="0.25">
      <c r="A88" s="11" t="s">
        <v>100</v>
      </c>
      <c r="B88" s="12" t="s">
        <v>18</v>
      </c>
      <c r="C88" s="11" t="s">
        <v>367</v>
      </c>
      <c r="D88" s="11" t="s">
        <v>374</v>
      </c>
      <c r="E88" s="13" t="s">
        <v>201</v>
      </c>
      <c r="F88" s="12" t="s">
        <v>547</v>
      </c>
      <c r="G88" s="14" t="s">
        <v>292</v>
      </c>
      <c r="H88" s="15">
        <v>15.08</v>
      </c>
      <c r="I88" s="77">
        <f>IF(OR(G88="",G88="KR"),"",IFERROR(H88*VLOOKUP(G88,'LV-Codes'!J:K,2,FALSE)*52.18,""))</f>
        <v>1573.7488000000001</v>
      </c>
      <c r="J88" s="22">
        <f>IFERROR(I88/VLOOKUP(G88,'LV-Codes'!$A$5:$I$31,9,FALSE()),"")</f>
        <v>6.2949952000000007</v>
      </c>
      <c r="K88" s="88"/>
      <c r="L88" s="10">
        <f t="shared" si="1"/>
        <v>0</v>
      </c>
    </row>
    <row r="89" spans="1:15" ht="15" customHeight="1" x14ac:dyDescent="0.25">
      <c r="A89" s="5" t="s">
        <v>101</v>
      </c>
      <c r="B89" s="6" t="s">
        <v>18</v>
      </c>
      <c r="C89" s="5" t="s">
        <v>367</v>
      </c>
      <c r="D89" s="5">
        <v>74</v>
      </c>
      <c r="E89" s="7" t="s">
        <v>201</v>
      </c>
      <c r="F89" s="6" t="s">
        <v>546</v>
      </c>
      <c r="G89" s="8" t="s">
        <v>292</v>
      </c>
      <c r="H89" s="9">
        <v>10.6</v>
      </c>
      <c r="I89" s="9">
        <f>IF(OR(G89="",G89="KR"),"",IFERROR(H89*VLOOKUP(G89,'LV-Codes'!J:K,2,FALSE)*52.18,""))</f>
        <v>1106.2159999999999</v>
      </c>
      <c r="J89" s="22">
        <f>IFERROR(I89/VLOOKUP(G89,'LV-Codes'!$A$5:$I$31,9,FALSE()),"")</f>
        <v>4.4248639999999995</v>
      </c>
      <c r="K89" s="88"/>
      <c r="L89" s="10">
        <f t="shared" si="1"/>
        <v>0</v>
      </c>
    </row>
    <row r="90" spans="1:15" ht="15" customHeight="1" x14ac:dyDescent="0.25">
      <c r="A90" s="11" t="s">
        <v>102</v>
      </c>
      <c r="B90" s="12" t="s">
        <v>18</v>
      </c>
      <c r="C90" s="11" t="s">
        <v>367</v>
      </c>
      <c r="D90" s="11">
        <v>75</v>
      </c>
      <c r="E90" s="13" t="s">
        <v>201</v>
      </c>
      <c r="F90" s="12" t="s">
        <v>547</v>
      </c>
      <c r="G90" s="14" t="s">
        <v>292</v>
      </c>
      <c r="H90" s="15">
        <v>26.37</v>
      </c>
      <c r="I90" s="77">
        <f>IF(OR(G90="",G90="KR"),"",IFERROR(H90*VLOOKUP(G90,'LV-Codes'!J:K,2,FALSE)*52.18,""))</f>
        <v>2751.9731999999999</v>
      </c>
      <c r="J90" s="22">
        <f>IFERROR(I90/VLOOKUP(G90,'LV-Codes'!$A$5:$I$31,9,FALSE()),"")</f>
        <v>11.0078928</v>
      </c>
      <c r="K90" s="88"/>
      <c r="L90" s="10">
        <f t="shared" si="1"/>
        <v>0</v>
      </c>
    </row>
    <row r="91" spans="1:15" ht="15" customHeight="1" x14ac:dyDescent="0.25">
      <c r="A91" s="5" t="s">
        <v>103</v>
      </c>
      <c r="B91" s="6" t="s">
        <v>18</v>
      </c>
      <c r="C91" s="5" t="s">
        <v>367</v>
      </c>
      <c r="D91" s="5">
        <v>76</v>
      </c>
      <c r="E91" s="7" t="s">
        <v>201</v>
      </c>
      <c r="F91" s="6" t="s">
        <v>547</v>
      </c>
      <c r="G91" s="8" t="s">
        <v>292</v>
      </c>
      <c r="H91" s="9">
        <v>33.630000000000003</v>
      </c>
      <c r="I91" s="9">
        <f>IF(OR(G91="",G91="KR"),"",IFERROR(H91*VLOOKUP(G91,'LV-Codes'!J:K,2,FALSE)*52.18,""))</f>
        <v>3509.6268000000005</v>
      </c>
      <c r="J91" s="22">
        <f>IFERROR(I91/VLOOKUP(G91,'LV-Codes'!$A$5:$I$31,9,FALSE()),"")</f>
        <v>14.038507200000002</v>
      </c>
      <c r="K91" s="88"/>
      <c r="L91" s="10">
        <f t="shared" si="1"/>
        <v>0</v>
      </c>
    </row>
    <row r="92" spans="1:15" ht="15" customHeight="1" x14ac:dyDescent="0.25">
      <c r="A92" s="11" t="s">
        <v>104</v>
      </c>
      <c r="B92" s="12" t="s">
        <v>18</v>
      </c>
      <c r="C92" s="11" t="s">
        <v>367</v>
      </c>
      <c r="D92" s="11" t="s">
        <v>375</v>
      </c>
      <c r="E92" s="13" t="s">
        <v>201</v>
      </c>
      <c r="F92" s="12" t="s">
        <v>548</v>
      </c>
      <c r="G92" s="14" t="s">
        <v>292</v>
      </c>
      <c r="H92" s="15">
        <v>13.5</v>
      </c>
      <c r="I92" s="77">
        <f>IF(OR(G92="",G92="KR"),"",IFERROR(H92*VLOOKUP(G92,'LV-Codes'!J:K,2,FALSE)*52.18,""))</f>
        <v>1408.86</v>
      </c>
      <c r="J92" s="22">
        <f>IFERROR(I92/VLOOKUP(G92,'LV-Codes'!$A$5:$I$31,9,FALSE()),"")</f>
        <v>5.63544</v>
      </c>
      <c r="K92" s="88"/>
      <c r="L92" s="10">
        <f t="shared" si="1"/>
        <v>0</v>
      </c>
    </row>
    <row r="93" spans="1:15" ht="15" customHeight="1" x14ac:dyDescent="0.25">
      <c r="A93" s="5" t="s">
        <v>105</v>
      </c>
      <c r="B93" s="6" t="s">
        <v>18</v>
      </c>
      <c r="C93" s="5" t="s">
        <v>367</v>
      </c>
      <c r="D93" s="5">
        <v>77</v>
      </c>
      <c r="E93" s="7" t="s">
        <v>201</v>
      </c>
      <c r="F93" s="6" t="s">
        <v>548</v>
      </c>
      <c r="G93" s="8" t="s">
        <v>298</v>
      </c>
      <c r="H93" s="9">
        <v>43.24</v>
      </c>
      <c r="I93" s="9">
        <f>IF(OR(G93="",G93="KR"),"",IFERROR(H93*VLOOKUP(G93,'LV-Codes'!J:K,2,FALSE)*52.18,""))</f>
        <v>6768.7896000000001</v>
      </c>
      <c r="J93" s="22">
        <f>IFERROR(I93/VLOOKUP(G93,'LV-Codes'!$A$5:$I$31,9,FALSE()),"")</f>
        <v>27.075158399999999</v>
      </c>
      <c r="K93" s="88"/>
      <c r="L93" s="10">
        <f t="shared" si="1"/>
        <v>0</v>
      </c>
    </row>
    <row r="94" spans="1:15" ht="15" customHeight="1" x14ac:dyDescent="0.25">
      <c r="A94" s="81" t="s">
        <v>106</v>
      </c>
      <c r="B94" s="82" t="s">
        <v>18</v>
      </c>
      <c r="C94" s="81" t="s">
        <v>367</v>
      </c>
      <c r="D94" s="81">
        <v>78</v>
      </c>
      <c r="E94" s="82" t="s">
        <v>405</v>
      </c>
      <c r="F94" s="82" t="s">
        <v>545</v>
      </c>
      <c r="G94" s="83" t="s">
        <v>206</v>
      </c>
      <c r="H94" s="84">
        <v>26.67</v>
      </c>
      <c r="I94" s="84" t="str">
        <f>IF(OR(G94="",G94="KR"),"",IFERROR(H94*VLOOKUP(G94,'LV-Codes'!J:K,2,FALSE)*52.18,""))</f>
        <v/>
      </c>
      <c r="J94" s="22" t="str">
        <f>IFERROR(I94/VLOOKUP(G94,'LV-Codes'!$A$5:$I$31,9,FALSE()),"")</f>
        <v/>
      </c>
      <c r="K94" s="89"/>
      <c r="L94" s="85" t="str">
        <f t="shared" si="1"/>
        <v/>
      </c>
    </row>
    <row r="95" spans="1:15" ht="15" customHeight="1" x14ac:dyDescent="0.25">
      <c r="A95" s="81" t="s">
        <v>107</v>
      </c>
      <c r="B95" s="82" t="s">
        <v>18</v>
      </c>
      <c r="C95" s="81" t="s">
        <v>367</v>
      </c>
      <c r="D95" s="81">
        <v>79</v>
      </c>
      <c r="E95" s="82" t="s">
        <v>406</v>
      </c>
      <c r="F95" s="82" t="s">
        <v>545</v>
      </c>
      <c r="G95" s="83" t="s">
        <v>206</v>
      </c>
      <c r="H95" s="84">
        <v>29.63</v>
      </c>
      <c r="I95" s="84" t="str">
        <f>IF(OR(G95="",G95="KR"),"",IFERROR(H95*VLOOKUP(G95,'LV-Codes'!J:K,2,FALSE)*52.18,""))</f>
        <v/>
      </c>
      <c r="J95" s="22" t="str">
        <f>IFERROR(I95/VLOOKUP(G95,'LV-Codes'!$A$5:$I$31,9,FALSE()),"")</f>
        <v/>
      </c>
      <c r="K95" s="89"/>
      <c r="L95" s="85" t="str">
        <f t="shared" si="1"/>
        <v/>
      </c>
    </row>
    <row r="96" spans="1:15" ht="15" customHeight="1" x14ac:dyDescent="0.25">
      <c r="A96" s="11" t="s">
        <v>108</v>
      </c>
      <c r="B96" s="12" t="s">
        <v>18</v>
      </c>
      <c r="C96" s="11" t="s">
        <v>367</v>
      </c>
      <c r="D96" s="11" t="s">
        <v>376</v>
      </c>
      <c r="E96" s="13" t="s">
        <v>377</v>
      </c>
      <c r="F96" s="12" t="s">
        <v>548</v>
      </c>
      <c r="G96" s="14" t="s">
        <v>305</v>
      </c>
      <c r="H96" s="15">
        <v>25.31</v>
      </c>
      <c r="I96" s="77">
        <f>IF(OR(G96="",G96="KR"),"",IFERROR(H96*VLOOKUP(G96,'LV-Codes'!J:K,2,FALSE)*52.18,""))</f>
        <v>2641.3516</v>
      </c>
      <c r="J96" s="22">
        <f>IFERROR(I96/VLOOKUP(G96,'LV-Codes'!$A$5:$I$31,9,FALSE()),"")</f>
        <v>24.012287272727271</v>
      </c>
      <c r="K96" s="88"/>
      <c r="L96" s="10">
        <f t="shared" si="1"/>
        <v>0</v>
      </c>
    </row>
    <row r="97" spans="1:12" ht="15" customHeight="1" x14ac:dyDescent="0.25">
      <c r="A97" s="5" t="s">
        <v>109</v>
      </c>
      <c r="B97" s="6" t="s">
        <v>18</v>
      </c>
      <c r="C97" s="5" t="s">
        <v>367</v>
      </c>
      <c r="D97" s="5" t="s">
        <v>376</v>
      </c>
      <c r="E97" s="7" t="s">
        <v>378</v>
      </c>
      <c r="F97" s="6" t="s">
        <v>548</v>
      </c>
      <c r="G97" s="8" t="s">
        <v>311</v>
      </c>
      <c r="H97" s="9">
        <v>23.12</v>
      </c>
      <c r="I97" s="9">
        <f>IF(OR(G97="",G97="KR"),"",IFERROR(H97*VLOOKUP(G97,'LV-Codes'!J:K,2,FALSE)*52.18,""))</f>
        <v>3619.2048</v>
      </c>
      <c r="J97" s="22">
        <f>IFERROR(I97/VLOOKUP(G97,'LV-Codes'!$A$5:$I$31,9,FALSE()),"")</f>
        <v>32.901861818181821</v>
      </c>
      <c r="K97" s="88"/>
      <c r="L97" s="10">
        <f t="shared" si="1"/>
        <v>0</v>
      </c>
    </row>
    <row r="98" spans="1:12" ht="15" customHeight="1" x14ac:dyDescent="0.25">
      <c r="A98" s="11" t="s">
        <v>110</v>
      </c>
      <c r="B98" s="12" t="s">
        <v>18</v>
      </c>
      <c r="C98" s="11" t="s">
        <v>367</v>
      </c>
      <c r="D98" s="11" t="s">
        <v>376</v>
      </c>
      <c r="E98" s="13" t="s">
        <v>379</v>
      </c>
      <c r="F98" s="12" t="s">
        <v>548</v>
      </c>
      <c r="G98" s="14" t="s">
        <v>311</v>
      </c>
      <c r="H98" s="15">
        <v>28.08</v>
      </c>
      <c r="I98" s="77">
        <f>IF(OR(G98="",G98="KR"),"",IFERROR(H98*VLOOKUP(G98,'LV-Codes'!J:K,2,FALSE)*52.18,""))</f>
        <v>4395.6431999999995</v>
      </c>
      <c r="J98" s="22">
        <f>IFERROR(I98/VLOOKUP(G98,'LV-Codes'!$A$5:$I$31,9,FALSE()),"")</f>
        <v>39.960392727272726</v>
      </c>
      <c r="K98" s="88"/>
      <c r="L98" s="10">
        <f t="shared" si="1"/>
        <v>0</v>
      </c>
    </row>
    <row r="99" spans="1:12" ht="15" customHeight="1" x14ac:dyDescent="0.25">
      <c r="A99" s="5" t="s">
        <v>111</v>
      </c>
      <c r="B99" s="6" t="s">
        <v>18</v>
      </c>
      <c r="C99" s="5" t="s">
        <v>367</v>
      </c>
      <c r="D99" s="5" t="s">
        <v>376</v>
      </c>
      <c r="E99" s="7" t="s">
        <v>380</v>
      </c>
      <c r="F99" s="6" t="s">
        <v>548</v>
      </c>
      <c r="G99" s="8" t="s">
        <v>305</v>
      </c>
      <c r="H99" s="9">
        <v>35.159999999999997</v>
      </c>
      <c r="I99" s="9">
        <f>IF(OR(G99="",G99="KR"),"",IFERROR(H99*VLOOKUP(G99,'LV-Codes'!J:K,2,FALSE)*52.18,""))</f>
        <v>3669.2975999999994</v>
      </c>
      <c r="J99" s="22">
        <f>IFERROR(I99/VLOOKUP(G99,'LV-Codes'!$A$5:$I$31,9,FALSE()),"")</f>
        <v>33.357250909090901</v>
      </c>
      <c r="K99" s="88"/>
      <c r="L99" s="10">
        <f t="shared" si="1"/>
        <v>0</v>
      </c>
    </row>
    <row r="100" spans="1:12" ht="15" customHeight="1" x14ac:dyDescent="0.25">
      <c r="A100" s="11" t="s">
        <v>112</v>
      </c>
      <c r="B100" s="12" t="s">
        <v>18</v>
      </c>
      <c r="C100" s="11" t="s">
        <v>407</v>
      </c>
      <c r="D100" s="11">
        <v>101</v>
      </c>
      <c r="E100" s="13" t="s">
        <v>412</v>
      </c>
      <c r="F100" s="12" t="s">
        <v>547</v>
      </c>
      <c r="G100" s="14" t="s">
        <v>268</v>
      </c>
      <c r="H100" s="15">
        <v>86.31</v>
      </c>
      <c r="I100" s="77">
        <f>IF(OR(G100="",G100="KR"),"",IFERROR(H100*VLOOKUP(G100,'LV-Codes'!J:K,2,FALSE)*52.18,""))</f>
        <v>9007.3116000000009</v>
      </c>
      <c r="J100" s="22">
        <f>IFERROR(I100/VLOOKUP(G100,'LV-Codes'!$A$5:$I$31,9,FALSE()),"")</f>
        <v>50.040620000000004</v>
      </c>
      <c r="K100" s="88"/>
      <c r="L100" s="10">
        <f t="shared" si="1"/>
        <v>0</v>
      </c>
    </row>
    <row r="101" spans="1:12" ht="15" customHeight="1" x14ac:dyDescent="0.25">
      <c r="A101" s="5" t="s">
        <v>113</v>
      </c>
      <c r="B101" s="6" t="s">
        <v>18</v>
      </c>
      <c r="C101" s="5" t="s">
        <v>407</v>
      </c>
      <c r="D101" s="5">
        <v>102</v>
      </c>
      <c r="E101" s="7" t="s">
        <v>413</v>
      </c>
      <c r="F101" s="6" t="s">
        <v>546</v>
      </c>
      <c r="G101" s="8" t="s">
        <v>352</v>
      </c>
      <c r="H101" s="9">
        <v>8.08</v>
      </c>
      <c r="I101" s="9">
        <f>IF(OR(G101="",G101="KR"),"",IFERROR(H101*VLOOKUP(G101,'LV-Codes'!J:K,2,FALSE)*52.18,""))</f>
        <v>210.80719999999999</v>
      </c>
      <c r="J101" s="22">
        <f>IFERROR(I101/VLOOKUP(G101,'LV-Codes'!$A$5:$I$31,9,FALSE()),"")</f>
        <v>1.171151111111111</v>
      </c>
      <c r="K101" s="88"/>
      <c r="L101" s="10">
        <f t="shared" si="1"/>
        <v>0</v>
      </c>
    </row>
    <row r="102" spans="1:12" ht="15" customHeight="1" x14ac:dyDescent="0.25">
      <c r="A102" s="11" t="s">
        <v>114</v>
      </c>
      <c r="B102" s="12" t="s">
        <v>18</v>
      </c>
      <c r="C102" s="11" t="s">
        <v>407</v>
      </c>
      <c r="D102" s="11">
        <v>103</v>
      </c>
      <c r="E102" s="13" t="s">
        <v>414</v>
      </c>
      <c r="F102" s="12" t="s">
        <v>546</v>
      </c>
      <c r="G102" s="14" t="s">
        <v>352</v>
      </c>
      <c r="H102" s="15">
        <v>12</v>
      </c>
      <c r="I102" s="77">
        <f>IF(OR(G102="",G102="KR"),"",IFERROR(H102*VLOOKUP(G102,'LV-Codes'!J:K,2,FALSE)*52.18,""))</f>
        <v>313.08</v>
      </c>
      <c r="J102" s="22">
        <f>IFERROR(I102/VLOOKUP(G102,'LV-Codes'!$A$5:$I$31,9,FALSE()),"")</f>
        <v>1.7393333333333332</v>
      </c>
      <c r="K102" s="88"/>
      <c r="L102" s="10">
        <f t="shared" si="1"/>
        <v>0</v>
      </c>
    </row>
    <row r="103" spans="1:12" ht="15" customHeight="1" x14ac:dyDescent="0.25">
      <c r="A103" s="5" t="s">
        <v>115</v>
      </c>
      <c r="B103" s="6" t="s">
        <v>18</v>
      </c>
      <c r="C103" s="5" t="s">
        <v>407</v>
      </c>
      <c r="D103" s="5">
        <v>104</v>
      </c>
      <c r="E103" s="7" t="s">
        <v>415</v>
      </c>
      <c r="F103" s="6" t="s">
        <v>546</v>
      </c>
      <c r="G103" s="8" t="s">
        <v>216</v>
      </c>
      <c r="H103" s="9">
        <v>4.29</v>
      </c>
      <c r="I103" s="9">
        <f>IF(OR(G103="",G103="KR"),"",IFERROR(H103*VLOOKUP(G103,'LV-Codes'!J:K,2,FALSE)*52.18,""))</f>
        <v>17.908176000000001</v>
      </c>
      <c r="J103" s="22">
        <f>IFERROR(I103/VLOOKUP(G103,'LV-Codes'!$A$5:$I$31,9,FALSE()),"")</f>
        <v>5.9693920000000004E-2</v>
      </c>
      <c r="K103" s="88"/>
      <c r="L103" s="10">
        <f t="shared" si="1"/>
        <v>0</v>
      </c>
    </row>
    <row r="104" spans="1:12" ht="15" customHeight="1" x14ac:dyDescent="0.25">
      <c r="A104" s="11" t="s">
        <v>116</v>
      </c>
      <c r="B104" s="12" t="s">
        <v>18</v>
      </c>
      <c r="C104" s="11" t="s">
        <v>407</v>
      </c>
      <c r="D104" s="11" t="s">
        <v>408</v>
      </c>
      <c r="E104" s="13" t="s">
        <v>383</v>
      </c>
      <c r="F104" s="12" t="s">
        <v>547</v>
      </c>
      <c r="G104" s="14" t="s">
        <v>215</v>
      </c>
      <c r="H104" s="15">
        <v>29.04</v>
      </c>
      <c r="I104" s="77">
        <f>IF(OR(G104="",G104="KR"),"",IFERROR(H104*VLOOKUP(G104,'LV-Codes'!J:K,2,FALSE)*52.18,""))</f>
        <v>757.65359999999998</v>
      </c>
      <c r="J104" s="22">
        <f>IFERROR(I104/VLOOKUP(G104,'LV-Codes'!$A$5:$I$31,9,FALSE()),"")</f>
        <v>4.2091866666666666</v>
      </c>
      <c r="K104" s="88"/>
      <c r="L104" s="10">
        <f t="shared" si="1"/>
        <v>0</v>
      </c>
    </row>
    <row r="105" spans="1:12" ht="15" customHeight="1" x14ac:dyDescent="0.25">
      <c r="A105" s="5" t="s">
        <v>117</v>
      </c>
      <c r="B105" s="6" t="s">
        <v>18</v>
      </c>
      <c r="C105" s="5" t="s">
        <v>407</v>
      </c>
      <c r="D105" s="5">
        <v>107</v>
      </c>
      <c r="E105" s="7" t="s">
        <v>383</v>
      </c>
      <c r="F105" s="6" t="s">
        <v>547</v>
      </c>
      <c r="G105" s="8" t="s">
        <v>215</v>
      </c>
      <c r="H105" s="9">
        <v>21.25</v>
      </c>
      <c r="I105" s="9">
        <f>IF(OR(G105="",G105="KR"),"",IFERROR(H105*VLOOKUP(G105,'LV-Codes'!J:K,2,FALSE)*52.18,""))</f>
        <v>554.41250000000002</v>
      </c>
      <c r="J105" s="22">
        <f>IFERROR(I105/VLOOKUP(G105,'LV-Codes'!$A$5:$I$31,9,FALSE()),"")</f>
        <v>3.0800694444444447</v>
      </c>
      <c r="K105" s="88"/>
      <c r="L105" s="10">
        <f t="shared" si="1"/>
        <v>0</v>
      </c>
    </row>
    <row r="106" spans="1:12" ht="15" customHeight="1" x14ac:dyDescent="0.25">
      <c r="A106" s="11" t="s">
        <v>118</v>
      </c>
      <c r="B106" s="12" t="s">
        <v>18</v>
      </c>
      <c r="C106" s="11" t="s">
        <v>407</v>
      </c>
      <c r="D106" s="11">
        <v>108</v>
      </c>
      <c r="E106" s="13" t="s">
        <v>383</v>
      </c>
      <c r="F106" s="12" t="s">
        <v>547</v>
      </c>
      <c r="G106" s="14" t="s">
        <v>215</v>
      </c>
      <c r="H106" s="15">
        <v>21.26</v>
      </c>
      <c r="I106" s="77">
        <f>IF(OR(G106="",G106="KR"),"",IFERROR(H106*VLOOKUP(G106,'LV-Codes'!J:K,2,FALSE)*52.18,""))</f>
        <v>554.67340000000002</v>
      </c>
      <c r="J106" s="22">
        <f>IFERROR(I106/VLOOKUP(G106,'LV-Codes'!$A$5:$I$31,9,FALSE()),"")</f>
        <v>3.0815188888888891</v>
      </c>
      <c r="K106" s="88"/>
      <c r="L106" s="10">
        <f t="shared" si="1"/>
        <v>0</v>
      </c>
    </row>
    <row r="107" spans="1:12" ht="15" customHeight="1" x14ac:dyDescent="0.25">
      <c r="A107" s="5" t="s">
        <v>119</v>
      </c>
      <c r="B107" s="6" t="s">
        <v>18</v>
      </c>
      <c r="C107" s="5" t="s">
        <v>407</v>
      </c>
      <c r="D107" s="5">
        <v>109</v>
      </c>
      <c r="E107" s="7" t="s">
        <v>416</v>
      </c>
      <c r="F107" s="6" t="s">
        <v>547</v>
      </c>
      <c r="G107" s="8" t="s">
        <v>216</v>
      </c>
      <c r="H107" s="9">
        <v>22.29</v>
      </c>
      <c r="I107" s="9">
        <f>IF(OR(G107="",G107="KR"),"",IFERROR(H107*VLOOKUP(G107,'LV-Codes'!J:K,2,FALSE)*52.18,""))</f>
        <v>93.047376</v>
      </c>
      <c r="J107" s="22">
        <f>IFERROR(I107/VLOOKUP(G107,'LV-Codes'!$A$5:$I$31,9,FALSE()),"")</f>
        <v>0.31015791999999998</v>
      </c>
      <c r="K107" s="88"/>
      <c r="L107" s="10">
        <f t="shared" si="1"/>
        <v>0</v>
      </c>
    </row>
    <row r="108" spans="1:12" ht="15" customHeight="1" x14ac:dyDescent="0.25">
      <c r="A108" s="11" t="s">
        <v>120</v>
      </c>
      <c r="B108" s="12" t="s">
        <v>18</v>
      </c>
      <c r="C108" s="11" t="s">
        <v>407</v>
      </c>
      <c r="D108" s="11">
        <v>110</v>
      </c>
      <c r="E108" s="13" t="s">
        <v>390</v>
      </c>
      <c r="F108" s="12" t="s">
        <v>547</v>
      </c>
      <c r="G108" s="14" t="s">
        <v>216</v>
      </c>
      <c r="H108" s="15">
        <v>3.29</v>
      </c>
      <c r="I108" s="77">
        <f>IF(OR(G108="",G108="KR"),"",IFERROR(H108*VLOOKUP(G108,'LV-Codes'!J:K,2,FALSE)*52.18,""))</f>
        <v>13.733775999999999</v>
      </c>
      <c r="J108" s="22">
        <f>IFERROR(I108/VLOOKUP(G108,'LV-Codes'!$A$5:$I$31,9,FALSE()),"")</f>
        <v>4.5779253333333332E-2</v>
      </c>
      <c r="K108" s="88"/>
      <c r="L108" s="10">
        <f t="shared" si="1"/>
        <v>0</v>
      </c>
    </row>
    <row r="109" spans="1:12" ht="15" customHeight="1" x14ac:dyDescent="0.25">
      <c r="A109" s="5" t="s">
        <v>121</v>
      </c>
      <c r="B109" s="6" t="s">
        <v>18</v>
      </c>
      <c r="C109" s="5" t="s">
        <v>407</v>
      </c>
      <c r="D109" s="5">
        <v>111</v>
      </c>
      <c r="E109" s="7" t="s">
        <v>383</v>
      </c>
      <c r="F109" s="6" t="s">
        <v>547</v>
      </c>
      <c r="G109" s="8" t="s">
        <v>268</v>
      </c>
      <c r="H109" s="9">
        <v>21.26</v>
      </c>
      <c r="I109" s="9">
        <f>IF(OR(G109="",G109="KR"),"",IFERROR(H109*VLOOKUP(G109,'LV-Codes'!J:K,2,FALSE)*52.18,""))</f>
        <v>2218.6936000000001</v>
      </c>
      <c r="J109" s="22">
        <f>IFERROR(I109/VLOOKUP(G109,'LV-Codes'!$A$5:$I$31,9,FALSE()),"")</f>
        <v>12.326075555555557</v>
      </c>
      <c r="K109" s="88"/>
      <c r="L109" s="10">
        <f t="shared" si="1"/>
        <v>0</v>
      </c>
    </row>
    <row r="110" spans="1:12" ht="15" customHeight="1" x14ac:dyDescent="0.25">
      <c r="A110" s="11" t="s">
        <v>122</v>
      </c>
      <c r="B110" s="12" t="s">
        <v>18</v>
      </c>
      <c r="C110" s="11" t="s">
        <v>407</v>
      </c>
      <c r="D110" s="11">
        <v>112</v>
      </c>
      <c r="E110" s="13" t="s">
        <v>383</v>
      </c>
      <c r="F110" s="12" t="s">
        <v>547</v>
      </c>
      <c r="G110" s="14" t="s">
        <v>268</v>
      </c>
      <c r="H110" s="15">
        <v>21.72</v>
      </c>
      <c r="I110" s="77">
        <f>IF(OR(G110="",G110="KR"),"",IFERROR(H110*VLOOKUP(G110,'LV-Codes'!J:K,2,FALSE)*52.18,""))</f>
        <v>2266.6992</v>
      </c>
      <c r="J110" s="22">
        <f>IFERROR(I110/VLOOKUP(G110,'LV-Codes'!$A$5:$I$31,9,FALSE()),"")</f>
        <v>12.592773333333334</v>
      </c>
      <c r="K110" s="88"/>
      <c r="L110" s="10">
        <f t="shared" si="1"/>
        <v>0</v>
      </c>
    </row>
    <row r="111" spans="1:12" ht="15" customHeight="1" x14ac:dyDescent="0.25">
      <c r="A111" s="5" t="s">
        <v>123</v>
      </c>
      <c r="B111" s="6" t="s">
        <v>18</v>
      </c>
      <c r="C111" s="5" t="s">
        <v>407</v>
      </c>
      <c r="D111" s="5">
        <v>113</v>
      </c>
      <c r="E111" s="7" t="s">
        <v>383</v>
      </c>
      <c r="F111" s="6" t="s">
        <v>547</v>
      </c>
      <c r="G111" s="8" t="s">
        <v>268</v>
      </c>
      <c r="H111" s="9">
        <v>16.309999999999999</v>
      </c>
      <c r="I111" s="9">
        <f>IF(OR(G111="",G111="KR"),"",IFERROR(H111*VLOOKUP(G111,'LV-Codes'!J:K,2,FALSE)*52.18,""))</f>
        <v>1702.1116</v>
      </c>
      <c r="J111" s="22">
        <f>IFERROR(I111/VLOOKUP(G111,'LV-Codes'!$A$5:$I$31,9,FALSE()),"")</f>
        <v>9.4561755555555553</v>
      </c>
      <c r="K111" s="88"/>
      <c r="L111" s="10">
        <f t="shared" si="1"/>
        <v>0</v>
      </c>
    </row>
    <row r="112" spans="1:12" ht="15" customHeight="1" x14ac:dyDescent="0.25">
      <c r="A112" s="11" t="s">
        <v>124</v>
      </c>
      <c r="B112" s="12" t="s">
        <v>18</v>
      </c>
      <c r="C112" s="11" t="s">
        <v>407</v>
      </c>
      <c r="D112" s="11">
        <v>114</v>
      </c>
      <c r="E112" s="13" t="s">
        <v>383</v>
      </c>
      <c r="F112" s="12" t="s">
        <v>547</v>
      </c>
      <c r="G112" s="14" t="s">
        <v>268</v>
      </c>
      <c r="H112" s="15">
        <v>16.309999999999999</v>
      </c>
      <c r="I112" s="77">
        <f>IF(OR(G112="",G112="KR"),"",IFERROR(H112*VLOOKUP(G112,'LV-Codes'!J:K,2,FALSE)*52.18,""))</f>
        <v>1702.1116</v>
      </c>
      <c r="J112" s="22">
        <f>IFERROR(I112/VLOOKUP(G112,'LV-Codes'!$A$5:$I$31,9,FALSE()),"")</f>
        <v>9.4561755555555553</v>
      </c>
      <c r="K112" s="88"/>
      <c r="L112" s="10">
        <f t="shared" si="1"/>
        <v>0</v>
      </c>
    </row>
    <row r="113" spans="1:12" ht="15" customHeight="1" x14ac:dyDescent="0.25">
      <c r="A113" s="5" t="s">
        <v>125</v>
      </c>
      <c r="B113" s="6" t="s">
        <v>18</v>
      </c>
      <c r="C113" s="5" t="s">
        <v>407</v>
      </c>
      <c r="D113" s="5">
        <v>115</v>
      </c>
      <c r="E113" s="7" t="s">
        <v>383</v>
      </c>
      <c r="F113" s="6" t="s">
        <v>547</v>
      </c>
      <c r="G113" s="8" t="s">
        <v>215</v>
      </c>
      <c r="H113" s="9">
        <v>43.21</v>
      </c>
      <c r="I113" s="9">
        <f>IF(OR(G113="",G113="KR"),"",IFERROR(H113*VLOOKUP(G113,'LV-Codes'!J:K,2,FALSE)*52.18,""))</f>
        <v>1127.3489</v>
      </c>
      <c r="J113" s="22">
        <f>IFERROR(I113/VLOOKUP(G113,'LV-Codes'!$A$5:$I$31,9,FALSE()),"")</f>
        <v>6.2630494444444444</v>
      </c>
      <c r="K113" s="88"/>
      <c r="L113" s="10">
        <f t="shared" si="1"/>
        <v>0</v>
      </c>
    </row>
    <row r="114" spans="1:12" ht="15" customHeight="1" x14ac:dyDescent="0.25">
      <c r="A114" s="11" t="s">
        <v>126</v>
      </c>
      <c r="B114" s="12" t="s">
        <v>18</v>
      </c>
      <c r="C114" s="11" t="s">
        <v>407</v>
      </c>
      <c r="D114" s="11" t="s">
        <v>409</v>
      </c>
      <c r="E114" s="13" t="s">
        <v>383</v>
      </c>
      <c r="F114" s="12" t="s">
        <v>547</v>
      </c>
      <c r="G114" s="14" t="s">
        <v>215</v>
      </c>
      <c r="H114" s="15">
        <v>58.06</v>
      </c>
      <c r="I114" s="77">
        <f>IF(OR(G114="",G114="KR"),"",IFERROR(H114*VLOOKUP(G114,'LV-Codes'!J:K,2,FALSE)*52.18,""))</f>
        <v>1514.7854</v>
      </c>
      <c r="J114" s="22">
        <f>IFERROR(I114/VLOOKUP(G114,'LV-Codes'!$A$5:$I$31,9,FALSE()),"")</f>
        <v>8.4154744444444436</v>
      </c>
      <c r="K114" s="88"/>
      <c r="L114" s="10">
        <f t="shared" si="1"/>
        <v>0</v>
      </c>
    </row>
    <row r="115" spans="1:12" ht="15" customHeight="1" x14ac:dyDescent="0.25">
      <c r="A115" s="5" t="s">
        <v>127</v>
      </c>
      <c r="B115" s="6" t="s">
        <v>18</v>
      </c>
      <c r="C115" s="5" t="s">
        <v>407</v>
      </c>
      <c r="D115" s="5">
        <v>116</v>
      </c>
      <c r="E115" s="7" t="s">
        <v>252</v>
      </c>
      <c r="F115" s="6" t="s">
        <v>547</v>
      </c>
      <c r="G115" s="8" t="s">
        <v>364</v>
      </c>
      <c r="H115" s="9">
        <v>16.77</v>
      </c>
      <c r="I115" s="9">
        <f>IF(OR(G115="",G115="KR"),"",IFERROR(H115*VLOOKUP(G115,'LV-Codes'!J:K,2,FALSE)*52.18,""))</f>
        <v>2625.1758</v>
      </c>
      <c r="J115" s="22">
        <f>IFERROR(I115/VLOOKUP(G115,'LV-Codes'!$A$5:$I$31,9,FALSE()),"")</f>
        <v>10.5007032</v>
      </c>
      <c r="K115" s="88"/>
      <c r="L115" s="10">
        <f t="shared" si="1"/>
        <v>0</v>
      </c>
    </row>
    <row r="116" spans="1:12" ht="15" customHeight="1" x14ac:dyDescent="0.25">
      <c r="A116" s="11" t="s">
        <v>128</v>
      </c>
      <c r="B116" s="12" t="s">
        <v>18</v>
      </c>
      <c r="C116" s="11" t="s">
        <v>407</v>
      </c>
      <c r="D116" s="11">
        <v>117</v>
      </c>
      <c r="E116" s="13" t="s">
        <v>383</v>
      </c>
      <c r="F116" s="12" t="s">
        <v>547</v>
      </c>
      <c r="G116" s="14" t="s">
        <v>215</v>
      </c>
      <c r="H116" s="15">
        <v>16.309999999999999</v>
      </c>
      <c r="I116" s="77">
        <f>IF(OR(G116="",G116="KR"),"",IFERROR(H116*VLOOKUP(G116,'LV-Codes'!J:K,2,FALSE)*52.18,""))</f>
        <v>425.52789999999999</v>
      </c>
      <c r="J116" s="22">
        <f>IFERROR(I116/VLOOKUP(G116,'LV-Codes'!$A$5:$I$31,9,FALSE()),"")</f>
        <v>2.3640438888888888</v>
      </c>
      <c r="K116" s="88"/>
      <c r="L116" s="10">
        <f t="shared" si="1"/>
        <v>0</v>
      </c>
    </row>
    <row r="117" spans="1:12" ht="15" customHeight="1" x14ac:dyDescent="0.25">
      <c r="A117" s="5" t="s">
        <v>129</v>
      </c>
      <c r="B117" s="6" t="s">
        <v>18</v>
      </c>
      <c r="C117" s="5" t="s">
        <v>407</v>
      </c>
      <c r="D117" s="5">
        <v>118</v>
      </c>
      <c r="E117" s="7" t="s">
        <v>383</v>
      </c>
      <c r="F117" s="6" t="s">
        <v>547</v>
      </c>
      <c r="G117" s="8" t="s">
        <v>215</v>
      </c>
      <c r="H117" s="9">
        <v>21.75</v>
      </c>
      <c r="I117" s="9">
        <f>IF(OR(G117="",G117="KR"),"",IFERROR(H117*VLOOKUP(G117,'LV-Codes'!J:K,2,FALSE)*52.18,""))</f>
        <v>567.45749999999998</v>
      </c>
      <c r="J117" s="22">
        <f>IFERROR(I117/VLOOKUP(G117,'LV-Codes'!$A$5:$I$31,9,FALSE()),"")</f>
        <v>3.1525416666666666</v>
      </c>
      <c r="K117" s="88"/>
      <c r="L117" s="10">
        <f t="shared" si="1"/>
        <v>0</v>
      </c>
    </row>
    <row r="118" spans="1:12" ht="15" customHeight="1" x14ac:dyDescent="0.25">
      <c r="A118" s="11" t="s">
        <v>130</v>
      </c>
      <c r="B118" s="12" t="s">
        <v>18</v>
      </c>
      <c r="C118" s="11" t="s">
        <v>407</v>
      </c>
      <c r="D118" s="11">
        <v>119</v>
      </c>
      <c r="E118" s="13" t="s">
        <v>383</v>
      </c>
      <c r="F118" s="12" t="s">
        <v>547</v>
      </c>
      <c r="G118" s="14" t="s">
        <v>215</v>
      </c>
      <c r="H118" s="15">
        <v>21.75</v>
      </c>
      <c r="I118" s="77">
        <f>IF(OR(G118="",G118="KR"),"",IFERROR(H118*VLOOKUP(G118,'LV-Codes'!J:K,2,FALSE)*52.18,""))</f>
        <v>567.45749999999998</v>
      </c>
      <c r="J118" s="22">
        <f>IFERROR(I118/VLOOKUP(G118,'LV-Codes'!$A$5:$I$31,9,FALSE()),"")</f>
        <v>3.1525416666666666</v>
      </c>
      <c r="K118" s="88"/>
      <c r="L118" s="10">
        <f t="shared" si="1"/>
        <v>0</v>
      </c>
    </row>
    <row r="119" spans="1:12" ht="15" customHeight="1" x14ac:dyDescent="0.25">
      <c r="A119" s="5" t="s">
        <v>131</v>
      </c>
      <c r="B119" s="6" t="s">
        <v>18</v>
      </c>
      <c r="C119" s="5" t="s">
        <v>407</v>
      </c>
      <c r="D119" s="5">
        <v>120</v>
      </c>
      <c r="E119" s="7" t="s">
        <v>383</v>
      </c>
      <c r="F119" s="6" t="s">
        <v>547</v>
      </c>
      <c r="G119" s="8" t="s">
        <v>215</v>
      </c>
      <c r="H119" s="9">
        <v>21.75</v>
      </c>
      <c r="I119" s="9">
        <f>IF(OR(G119="",G119="KR"),"",IFERROR(H119*VLOOKUP(G119,'LV-Codes'!J:K,2,FALSE)*52.18,""))</f>
        <v>567.45749999999998</v>
      </c>
      <c r="J119" s="22">
        <f>IFERROR(I119/VLOOKUP(G119,'LV-Codes'!$A$5:$I$31,9,FALSE()),"")</f>
        <v>3.1525416666666666</v>
      </c>
      <c r="K119" s="88"/>
      <c r="L119" s="10">
        <f t="shared" si="1"/>
        <v>0</v>
      </c>
    </row>
    <row r="120" spans="1:12" ht="15" customHeight="1" x14ac:dyDescent="0.25">
      <c r="A120" s="11" t="s">
        <v>132</v>
      </c>
      <c r="B120" s="12" t="s">
        <v>18</v>
      </c>
      <c r="C120" s="11" t="s">
        <v>407</v>
      </c>
      <c r="D120" s="11" t="s">
        <v>410</v>
      </c>
      <c r="E120" s="13" t="s">
        <v>383</v>
      </c>
      <c r="F120" s="12" t="s">
        <v>547</v>
      </c>
      <c r="G120" s="14" t="s">
        <v>215</v>
      </c>
      <c r="H120" s="15">
        <v>29.22</v>
      </c>
      <c r="I120" s="77">
        <f>IF(OR(G120="",G120="KR"),"",IFERROR(H120*VLOOKUP(G120,'LV-Codes'!J:K,2,FALSE)*52.18,""))</f>
        <v>762.34979999999996</v>
      </c>
      <c r="J120" s="22">
        <f>IFERROR(I120/VLOOKUP(G120,'LV-Codes'!$A$5:$I$31,9,FALSE()),"")</f>
        <v>4.2352766666666666</v>
      </c>
      <c r="K120" s="88"/>
      <c r="L120" s="10">
        <f t="shared" si="1"/>
        <v>0</v>
      </c>
    </row>
    <row r="121" spans="1:12" ht="15" customHeight="1" x14ac:dyDescent="0.25">
      <c r="A121" s="5" t="s">
        <v>133</v>
      </c>
      <c r="B121" s="6" t="s">
        <v>18</v>
      </c>
      <c r="C121" s="5" t="s">
        <v>407</v>
      </c>
      <c r="D121" s="5">
        <v>123</v>
      </c>
      <c r="E121" s="7" t="s">
        <v>52</v>
      </c>
      <c r="F121" s="6" t="s">
        <v>547</v>
      </c>
      <c r="G121" s="8" t="s">
        <v>268</v>
      </c>
      <c r="H121" s="9">
        <v>16.309999999999999</v>
      </c>
      <c r="I121" s="9">
        <f>IF(OR(G121="",G121="KR"),"",IFERROR(H121*VLOOKUP(G121,'LV-Codes'!J:K,2,FALSE)*52.18,""))</f>
        <v>1702.1116</v>
      </c>
      <c r="J121" s="22">
        <f>IFERROR(I121/VLOOKUP(G121,'LV-Codes'!$A$5:$I$31,9,FALSE()),"")</f>
        <v>9.4561755555555553</v>
      </c>
      <c r="K121" s="88"/>
      <c r="L121" s="10">
        <f t="shared" si="1"/>
        <v>0</v>
      </c>
    </row>
    <row r="122" spans="1:12" ht="15" customHeight="1" x14ac:dyDescent="0.25">
      <c r="A122" s="11" t="s">
        <v>134</v>
      </c>
      <c r="B122" s="12" t="s">
        <v>18</v>
      </c>
      <c r="C122" s="11" t="s">
        <v>407</v>
      </c>
      <c r="D122" s="11">
        <v>124</v>
      </c>
      <c r="E122" s="13" t="s">
        <v>416</v>
      </c>
      <c r="F122" s="12" t="s">
        <v>546</v>
      </c>
      <c r="G122" s="14" t="s">
        <v>215</v>
      </c>
      <c r="H122" s="15">
        <v>8.75</v>
      </c>
      <c r="I122" s="77">
        <f>IF(OR(G122="",G122="KR"),"",IFERROR(H122*VLOOKUP(G122,'LV-Codes'!J:K,2,FALSE)*52.18,""))</f>
        <v>228.28749999999999</v>
      </c>
      <c r="J122" s="22">
        <f>IFERROR(I122/VLOOKUP(G122,'LV-Codes'!$A$5:$I$31,9,FALSE()),"")</f>
        <v>1.2682638888888889</v>
      </c>
      <c r="K122" s="88"/>
      <c r="L122" s="10">
        <f t="shared" si="1"/>
        <v>0</v>
      </c>
    </row>
    <row r="123" spans="1:12" ht="15" customHeight="1" x14ac:dyDescent="0.25">
      <c r="A123" s="5" t="s">
        <v>135</v>
      </c>
      <c r="B123" s="6" t="s">
        <v>18</v>
      </c>
      <c r="C123" s="5" t="s">
        <v>407</v>
      </c>
      <c r="D123" s="5">
        <v>125</v>
      </c>
      <c r="E123" s="7" t="s">
        <v>23</v>
      </c>
      <c r="F123" s="6" t="s">
        <v>546</v>
      </c>
      <c r="G123" s="8" t="s">
        <v>215</v>
      </c>
      <c r="H123" s="9">
        <v>4.54</v>
      </c>
      <c r="I123" s="9">
        <f>IF(OR(G123="",G123="KR"),"",IFERROR(H123*VLOOKUP(G123,'LV-Codes'!J:K,2,FALSE)*52.18,""))</f>
        <v>118.4486</v>
      </c>
      <c r="J123" s="22">
        <f>IFERROR(I123/VLOOKUP(G123,'LV-Codes'!$A$5:$I$31,9,FALSE()),"")</f>
        <v>0.65804777777777779</v>
      </c>
      <c r="K123" s="88"/>
      <c r="L123" s="10">
        <f t="shared" si="1"/>
        <v>0</v>
      </c>
    </row>
    <row r="124" spans="1:12" ht="15" customHeight="1" x14ac:dyDescent="0.25">
      <c r="A124" s="11" t="s">
        <v>136</v>
      </c>
      <c r="B124" s="12" t="s">
        <v>18</v>
      </c>
      <c r="C124" s="11" t="s">
        <v>407</v>
      </c>
      <c r="D124" s="11">
        <v>126</v>
      </c>
      <c r="E124" s="13" t="s">
        <v>417</v>
      </c>
      <c r="F124" s="12" t="s">
        <v>546</v>
      </c>
      <c r="G124" s="14" t="s">
        <v>217</v>
      </c>
      <c r="H124" s="15">
        <v>2.16</v>
      </c>
      <c r="I124" s="77">
        <f>IF(OR(G124="",G124="KR"),"",IFERROR(H124*VLOOKUP(G124,'LV-Codes'!J:K,2,FALSE)*52.18,""))</f>
        <v>9.0167040000000007</v>
      </c>
      <c r="J124" s="22">
        <f>IFERROR(I124/VLOOKUP(G124,'LV-Codes'!$A$5:$I$31,9,FALSE()),"")</f>
        <v>3.0055680000000001E-2</v>
      </c>
      <c r="K124" s="88"/>
      <c r="L124" s="10">
        <f t="shared" si="1"/>
        <v>0</v>
      </c>
    </row>
    <row r="125" spans="1:12" ht="15" customHeight="1" x14ac:dyDescent="0.25">
      <c r="A125" s="5" t="s">
        <v>137</v>
      </c>
      <c r="B125" s="6" t="s">
        <v>18</v>
      </c>
      <c r="C125" s="5" t="s">
        <v>407</v>
      </c>
      <c r="D125" s="5">
        <v>127</v>
      </c>
      <c r="E125" s="7" t="s">
        <v>75</v>
      </c>
      <c r="F125" s="6" t="s">
        <v>546</v>
      </c>
      <c r="G125" s="8" t="s">
        <v>338</v>
      </c>
      <c r="H125" s="9">
        <v>4.32</v>
      </c>
      <c r="I125" s="9">
        <f>IF(OR(G125="",G125="KR"),"",IFERROR(H125*VLOOKUP(G125,'LV-Codes'!J:K,2,FALSE)*52.18,""))</f>
        <v>1127.088</v>
      </c>
      <c r="J125" s="22">
        <f>IFERROR(I125/VLOOKUP(G125,'LV-Codes'!$A$5:$I$31,9,FALSE()),"")</f>
        <v>14.0886</v>
      </c>
      <c r="K125" s="88"/>
      <c r="L125" s="10">
        <f t="shared" si="1"/>
        <v>0</v>
      </c>
    </row>
    <row r="126" spans="1:12" ht="15" customHeight="1" x14ac:dyDescent="0.25">
      <c r="A126" s="11" t="s">
        <v>138</v>
      </c>
      <c r="B126" s="12" t="s">
        <v>18</v>
      </c>
      <c r="C126" s="11" t="s">
        <v>407</v>
      </c>
      <c r="D126" s="11">
        <v>128</v>
      </c>
      <c r="E126" s="13" t="s">
        <v>251</v>
      </c>
      <c r="F126" s="12" t="s">
        <v>548</v>
      </c>
      <c r="G126" s="14" t="s">
        <v>218</v>
      </c>
      <c r="H126" s="15">
        <v>5.3</v>
      </c>
      <c r="I126" s="77">
        <f>IF(OR(G126="",G126="KR"),"",IFERROR(H126*VLOOKUP(G126,'LV-Codes'!J:K,2,FALSE)*52.18,""))</f>
        <v>1382.77</v>
      </c>
      <c r="J126" s="22">
        <f>IFERROR(I126/VLOOKUP(G126,'LV-Codes'!$A$5:$I$31,9,FALSE()),"")</f>
        <v>13.8277</v>
      </c>
      <c r="K126" s="88"/>
      <c r="L126" s="10">
        <f t="shared" si="1"/>
        <v>0</v>
      </c>
    </row>
    <row r="127" spans="1:12" ht="15" customHeight="1" x14ac:dyDescent="0.25">
      <c r="A127" s="5" t="s">
        <v>139</v>
      </c>
      <c r="B127" s="6" t="s">
        <v>18</v>
      </c>
      <c r="C127" s="5" t="s">
        <v>407</v>
      </c>
      <c r="D127" s="5">
        <v>129</v>
      </c>
      <c r="E127" s="7" t="s">
        <v>251</v>
      </c>
      <c r="F127" s="6" t="s">
        <v>548</v>
      </c>
      <c r="G127" s="8" t="s">
        <v>218</v>
      </c>
      <c r="H127" s="9">
        <v>10.24</v>
      </c>
      <c r="I127" s="9">
        <f>IF(OR(G127="",G127="KR"),"",IFERROR(H127*VLOOKUP(G127,'LV-Codes'!J:K,2,FALSE)*52.18,""))</f>
        <v>2671.616</v>
      </c>
      <c r="J127" s="22">
        <f>IFERROR(I127/VLOOKUP(G127,'LV-Codes'!$A$5:$I$31,9,FALSE()),"")</f>
        <v>26.716159999999999</v>
      </c>
      <c r="K127" s="88"/>
      <c r="L127" s="10">
        <f t="shared" si="1"/>
        <v>0</v>
      </c>
    </row>
    <row r="128" spans="1:12" ht="15" customHeight="1" x14ac:dyDescent="0.25">
      <c r="A128" s="11" t="s">
        <v>140</v>
      </c>
      <c r="B128" s="12" t="s">
        <v>18</v>
      </c>
      <c r="C128" s="11" t="s">
        <v>407</v>
      </c>
      <c r="D128" s="11">
        <v>130</v>
      </c>
      <c r="E128" s="13" t="s">
        <v>251</v>
      </c>
      <c r="F128" s="12" t="s">
        <v>548</v>
      </c>
      <c r="G128" s="14" t="s">
        <v>218</v>
      </c>
      <c r="H128" s="15">
        <v>5.26</v>
      </c>
      <c r="I128" s="77">
        <f>IF(OR(G128="",G128="KR"),"",IFERROR(H128*VLOOKUP(G128,'LV-Codes'!J:K,2,FALSE)*52.18,""))</f>
        <v>1372.3339999999998</v>
      </c>
      <c r="J128" s="22">
        <f>IFERROR(I128/VLOOKUP(G128,'LV-Codes'!$A$5:$I$31,9,FALSE()),"")</f>
        <v>13.723339999999999</v>
      </c>
      <c r="K128" s="88"/>
      <c r="L128" s="10">
        <f t="shared" si="1"/>
        <v>0</v>
      </c>
    </row>
    <row r="129" spans="1:12" ht="15" customHeight="1" x14ac:dyDescent="0.25">
      <c r="A129" s="5" t="s">
        <v>141</v>
      </c>
      <c r="B129" s="6" t="s">
        <v>18</v>
      </c>
      <c r="C129" s="5" t="s">
        <v>407</v>
      </c>
      <c r="D129" s="5">
        <v>131</v>
      </c>
      <c r="E129" s="7" t="s">
        <v>251</v>
      </c>
      <c r="F129" s="6" t="s">
        <v>548</v>
      </c>
      <c r="G129" s="8" t="s">
        <v>218</v>
      </c>
      <c r="H129" s="9">
        <v>6.51</v>
      </c>
      <c r="I129" s="9">
        <f>IF(OR(G129="",G129="KR"),"",IFERROR(H129*VLOOKUP(G129,'LV-Codes'!J:K,2,FALSE)*52.18,""))</f>
        <v>1698.4589999999998</v>
      </c>
      <c r="J129" s="22">
        <f>IFERROR(I129/VLOOKUP(G129,'LV-Codes'!$A$5:$I$31,9,FALSE()),"")</f>
        <v>16.984589999999997</v>
      </c>
      <c r="K129" s="88"/>
      <c r="L129" s="10">
        <f t="shared" si="1"/>
        <v>0</v>
      </c>
    </row>
    <row r="130" spans="1:12" ht="15" customHeight="1" x14ac:dyDescent="0.25">
      <c r="A130" s="11" t="s">
        <v>142</v>
      </c>
      <c r="B130" s="12" t="s">
        <v>18</v>
      </c>
      <c r="C130" s="11" t="s">
        <v>407</v>
      </c>
      <c r="D130" s="11">
        <v>132</v>
      </c>
      <c r="E130" s="13" t="s">
        <v>395</v>
      </c>
      <c r="F130" s="12" t="s">
        <v>547</v>
      </c>
      <c r="G130" s="14" t="s">
        <v>215</v>
      </c>
      <c r="H130" s="15">
        <v>13.88</v>
      </c>
      <c r="I130" s="77">
        <f>IF(OR(G130="",G130="KR"),"",IFERROR(H130*VLOOKUP(G130,'LV-Codes'!J:K,2,FALSE)*52.18,""))</f>
        <v>362.12920000000003</v>
      </c>
      <c r="J130" s="22">
        <f>IFERROR(I130/VLOOKUP(G130,'LV-Codes'!$A$5:$I$31,9,FALSE()),"")</f>
        <v>2.0118288888888891</v>
      </c>
      <c r="K130" s="88"/>
      <c r="L130" s="10">
        <f t="shared" si="1"/>
        <v>0</v>
      </c>
    </row>
    <row r="131" spans="1:12" ht="15" customHeight="1" x14ac:dyDescent="0.25">
      <c r="A131" s="5" t="s">
        <v>143</v>
      </c>
      <c r="B131" s="6" t="s">
        <v>18</v>
      </c>
      <c r="C131" s="5" t="s">
        <v>407</v>
      </c>
      <c r="D131" s="5" t="s">
        <v>411</v>
      </c>
      <c r="E131" s="7" t="s">
        <v>383</v>
      </c>
      <c r="F131" s="6" t="s">
        <v>547</v>
      </c>
      <c r="G131" s="8" t="s">
        <v>268</v>
      </c>
      <c r="H131" s="9">
        <v>44.25</v>
      </c>
      <c r="I131" s="9">
        <f>IF(OR(G131="",G131="KR"),"",IFERROR(H131*VLOOKUP(G131,'LV-Codes'!J:K,2,FALSE)*52.18,""))</f>
        <v>4617.93</v>
      </c>
      <c r="J131" s="22">
        <f>IFERROR(I131/VLOOKUP(G131,'LV-Codes'!$A$5:$I$31,9,FALSE()),"")</f>
        <v>25.65516666666667</v>
      </c>
      <c r="K131" s="88"/>
      <c r="L131" s="10">
        <f t="shared" si="1"/>
        <v>0</v>
      </c>
    </row>
    <row r="132" spans="1:12" ht="15" customHeight="1" x14ac:dyDescent="0.25">
      <c r="A132" s="11" t="s">
        <v>144</v>
      </c>
      <c r="B132" s="12" t="s">
        <v>18</v>
      </c>
      <c r="C132" s="11" t="s">
        <v>407</v>
      </c>
      <c r="D132" s="11">
        <v>135</v>
      </c>
      <c r="E132" s="13" t="s">
        <v>383</v>
      </c>
      <c r="F132" s="12" t="s">
        <v>547</v>
      </c>
      <c r="G132" s="14" t="s">
        <v>215</v>
      </c>
      <c r="H132" s="15">
        <v>21.75</v>
      </c>
      <c r="I132" s="77">
        <f>IF(OR(G132="",G132="KR"),"",IFERROR(H132*VLOOKUP(G132,'LV-Codes'!J:K,2,FALSE)*52.18,""))</f>
        <v>567.45749999999998</v>
      </c>
      <c r="J132" s="22">
        <f>IFERROR(I132/VLOOKUP(G132,'LV-Codes'!$A$5:$I$31,9,FALSE()),"")</f>
        <v>3.1525416666666666</v>
      </c>
      <c r="K132" s="88"/>
      <c r="L132" s="10">
        <f t="shared" si="1"/>
        <v>0</v>
      </c>
    </row>
    <row r="133" spans="1:12" ht="15" customHeight="1" x14ac:dyDescent="0.25">
      <c r="A133" s="5" t="s">
        <v>145</v>
      </c>
      <c r="B133" s="6" t="s">
        <v>18</v>
      </c>
      <c r="C133" s="5" t="s">
        <v>407</v>
      </c>
      <c r="D133" s="5">
        <v>136</v>
      </c>
      <c r="E133" s="7" t="s">
        <v>383</v>
      </c>
      <c r="F133" s="6" t="s">
        <v>547</v>
      </c>
      <c r="G133" s="8" t="s">
        <v>215</v>
      </c>
      <c r="H133" s="9">
        <v>21.75</v>
      </c>
      <c r="I133" s="9">
        <f>IF(OR(G133="",G133="KR"),"",IFERROR(H133*VLOOKUP(G133,'LV-Codes'!J:K,2,FALSE)*52.18,""))</f>
        <v>567.45749999999998</v>
      </c>
      <c r="J133" s="22">
        <f>IFERROR(I133/VLOOKUP(G133,'LV-Codes'!$A$5:$I$31,9,FALSE()),"")</f>
        <v>3.1525416666666666</v>
      </c>
      <c r="K133" s="88"/>
      <c r="L133" s="10">
        <f t="shared" si="1"/>
        <v>0</v>
      </c>
    </row>
    <row r="134" spans="1:12" ht="15" customHeight="1" x14ac:dyDescent="0.25">
      <c r="A134" s="11" t="s">
        <v>146</v>
      </c>
      <c r="B134" s="12" t="s">
        <v>18</v>
      </c>
      <c r="C134" s="11" t="s">
        <v>407</v>
      </c>
      <c r="D134" s="11">
        <v>137</v>
      </c>
      <c r="E134" s="13" t="s">
        <v>383</v>
      </c>
      <c r="F134" s="12" t="s">
        <v>547</v>
      </c>
      <c r="G134" s="14" t="s">
        <v>215</v>
      </c>
      <c r="H134" s="15">
        <v>14.25</v>
      </c>
      <c r="I134" s="77">
        <f>IF(OR(G134="",G134="KR"),"",IFERROR(H134*VLOOKUP(G134,'LV-Codes'!J:K,2,FALSE)*52.18,""))</f>
        <v>371.78249999999997</v>
      </c>
      <c r="J134" s="22">
        <f>IFERROR(I134/VLOOKUP(G134,'LV-Codes'!$A$5:$I$31,9,FALSE()),"")</f>
        <v>2.065458333333333</v>
      </c>
      <c r="K134" s="88"/>
      <c r="L134" s="10">
        <f t="shared" si="1"/>
        <v>0</v>
      </c>
    </row>
    <row r="135" spans="1:12" ht="15" customHeight="1" x14ac:dyDescent="0.25">
      <c r="A135" s="5" t="s">
        <v>147</v>
      </c>
      <c r="B135" s="6" t="s">
        <v>18</v>
      </c>
      <c r="C135" s="5" t="s">
        <v>407</v>
      </c>
      <c r="D135" s="5">
        <v>138</v>
      </c>
      <c r="E135" s="7" t="s">
        <v>383</v>
      </c>
      <c r="F135" s="6" t="s">
        <v>547</v>
      </c>
      <c r="G135" s="8" t="s">
        <v>215</v>
      </c>
      <c r="H135" s="9">
        <v>14.25</v>
      </c>
      <c r="I135" s="9">
        <f>IF(OR(G135="",G135="KR"),"",IFERROR(H135*VLOOKUP(G135,'LV-Codes'!J:K,2,FALSE)*52.18,""))</f>
        <v>371.78249999999997</v>
      </c>
      <c r="J135" s="22">
        <f>IFERROR(I135/VLOOKUP(G135,'LV-Codes'!$A$5:$I$31,9,FALSE()),"")</f>
        <v>2.065458333333333</v>
      </c>
      <c r="K135" s="88"/>
      <c r="L135" s="10">
        <f t="shared" si="1"/>
        <v>0</v>
      </c>
    </row>
    <row r="136" spans="1:12" ht="15" customHeight="1" x14ac:dyDescent="0.25">
      <c r="A136" s="11" t="s">
        <v>149</v>
      </c>
      <c r="B136" s="12" t="s">
        <v>18</v>
      </c>
      <c r="C136" s="11" t="s">
        <v>407</v>
      </c>
      <c r="D136" s="11">
        <v>139</v>
      </c>
      <c r="E136" s="13" t="s">
        <v>383</v>
      </c>
      <c r="F136" s="12" t="s">
        <v>547</v>
      </c>
      <c r="G136" s="14" t="s">
        <v>215</v>
      </c>
      <c r="H136" s="15">
        <v>13.92</v>
      </c>
      <c r="I136" s="77">
        <f>IF(OR(G136="",G136="KR"),"",IFERROR(H136*VLOOKUP(G136,'LV-Codes'!J:K,2,FALSE)*52.18,""))</f>
        <v>363.1728</v>
      </c>
      <c r="J136" s="22">
        <f>IFERROR(I136/VLOOKUP(G136,'LV-Codes'!$A$5:$I$31,9,FALSE()),"")</f>
        <v>2.0176266666666667</v>
      </c>
      <c r="K136" s="88"/>
      <c r="L136" s="10">
        <f t="shared" si="1"/>
        <v>0</v>
      </c>
    </row>
    <row r="137" spans="1:12" ht="15" customHeight="1" x14ac:dyDescent="0.25">
      <c r="A137" s="5" t="s">
        <v>150</v>
      </c>
      <c r="B137" s="6" t="s">
        <v>18</v>
      </c>
      <c r="C137" s="5" t="s">
        <v>407</v>
      </c>
      <c r="D137" s="5">
        <v>140</v>
      </c>
      <c r="E137" s="7" t="s">
        <v>383</v>
      </c>
      <c r="F137" s="6" t="s">
        <v>547</v>
      </c>
      <c r="G137" s="8" t="s">
        <v>215</v>
      </c>
      <c r="H137" s="9">
        <v>19.77</v>
      </c>
      <c r="I137" s="9">
        <f>IF(OR(G137="",G137="KR"),"",IFERROR(H137*VLOOKUP(G137,'LV-Codes'!J:K,2,FALSE)*52.18,""))</f>
        <v>515.79930000000002</v>
      </c>
      <c r="J137" s="22">
        <f>IFERROR(I137/VLOOKUP(G137,'LV-Codes'!$A$5:$I$31,9,FALSE()),"")</f>
        <v>2.8655516666666667</v>
      </c>
      <c r="K137" s="88"/>
      <c r="L137" s="10">
        <f t="shared" si="1"/>
        <v>0</v>
      </c>
    </row>
    <row r="138" spans="1:12" ht="15" customHeight="1" x14ac:dyDescent="0.25">
      <c r="A138" s="11" t="s">
        <v>151</v>
      </c>
      <c r="B138" s="12" t="s">
        <v>18</v>
      </c>
      <c r="C138" s="11" t="s">
        <v>407</v>
      </c>
      <c r="D138" s="11">
        <v>141</v>
      </c>
      <c r="E138" s="13" t="s">
        <v>383</v>
      </c>
      <c r="F138" s="12" t="s">
        <v>547</v>
      </c>
      <c r="G138" s="14" t="s">
        <v>215</v>
      </c>
      <c r="H138" s="15">
        <v>14.25</v>
      </c>
      <c r="I138" s="77">
        <f>IF(OR(G138="",G138="KR"),"",IFERROR(H138*VLOOKUP(G138,'LV-Codes'!J:K,2,FALSE)*52.18,""))</f>
        <v>371.78249999999997</v>
      </c>
      <c r="J138" s="22">
        <f>IFERROR(I138/VLOOKUP(G138,'LV-Codes'!$A$5:$I$31,9,FALSE()),"")</f>
        <v>2.065458333333333</v>
      </c>
      <c r="K138" s="88"/>
      <c r="L138" s="10">
        <f t="shared" ref="L138:L201" si="2">IF(G138="KR","",IFERROR(I138*K138,""))</f>
        <v>0</v>
      </c>
    </row>
    <row r="139" spans="1:12" ht="15" customHeight="1" x14ac:dyDescent="0.25">
      <c r="A139" s="5" t="s">
        <v>152</v>
      </c>
      <c r="B139" s="6" t="s">
        <v>18</v>
      </c>
      <c r="C139" s="5" t="s">
        <v>407</v>
      </c>
      <c r="D139" s="5">
        <v>142</v>
      </c>
      <c r="E139" s="7" t="s">
        <v>383</v>
      </c>
      <c r="F139" s="6" t="s">
        <v>547</v>
      </c>
      <c r="G139" s="8" t="s">
        <v>215</v>
      </c>
      <c r="H139" s="9">
        <v>14.25</v>
      </c>
      <c r="I139" s="9">
        <f>IF(OR(G139="",G139="KR"),"",IFERROR(H139*VLOOKUP(G139,'LV-Codes'!J:K,2,FALSE)*52.18,""))</f>
        <v>371.78249999999997</v>
      </c>
      <c r="J139" s="22">
        <f>IFERROR(I139/VLOOKUP(G139,'LV-Codes'!$A$5:$I$31,9,FALSE()),"")</f>
        <v>2.065458333333333</v>
      </c>
      <c r="K139" s="88"/>
      <c r="L139" s="10">
        <f t="shared" si="2"/>
        <v>0</v>
      </c>
    </row>
    <row r="140" spans="1:12" ht="15" customHeight="1" x14ac:dyDescent="0.25">
      <c r="A140" s="11" t="s">
        <v>153</v>
      </c>
      <c r="B140" s="12" t="s">
        <v>18</v>
      </c>
      <c r="C140" s="11" t="s">
        <v>407</v>
      </c>
      <c r="D140" s="11">
        <v>143</v>
      </c>
      <c r="E140" s="13" t="s">
        <v>383</v>
      </c>
      <c r="F140" s="12" t="s">
        <v>547</v>
      </c>
      <c r="G140" s="14" t="s">
        <v>215</v>
      </c>
      <c r="H140" s="15">
        <v>14.25</v>
      </c>
      <c r="I140" s="77">
        <f>IF(OR(G140="",G140="KR"),"",IFERROR(H140*VLOOKUP(G140,'LV-Codes'!J:K,2,FALSE)*52.18,""))</f>
        <v>371.78249999999997</v>
      </c>
      <c r="J140" s="22">
        <f>IFERROR(I140/VLOOKUP(G140,'LV-Codes'!$A$5:$I$31,9,FALSE()),"")</f>
        <v>2.065458333333333</v>
      </c>
      <c r="K140" s="88"/>
      <c r="L140" s="10">
        <f t="shared" si="2"/>
        <v>0</v>
      </c>
    </row>
    <row r="141" spans="1:12" ht="15" customHeight="1" x14ac:dyDescent="0.25">
      <c r="A141" s="5" t="s">
        <v>154</v>
      </c>
      <c r="B141" s="6" t="s">
        <v>18</v>
      </c>
      <c r="C141" s="5" t="s">
        <v>407</v>
      </c>
      <c r="D141" s="5">
        <v>144</v>
      </c>
      <c r="E141" s="7" t="s">
        <v>383</v>
      </c>
      <c r="F141" s="6" t="s">
        <v>547</v>
      </c>
      <c r="G141" s="8" t="s">
        <v>215</v>
      </c>
      <c r="H141" s="9">
        <v>29.28</v>
      </c>
      <c r="I141" s="9">
        <f>IF(OR(G141="",G141="KR"),"",IFERROR(H141*VLOOKUP(G141,'LV-Codes'!J:K,2,FALSE)*52.18,""))</f>
        <v>763.91520000000003</v>
      </c>
      <c r="J141" s="22">
        <f>IFERROR(I141/VLOOKUP(G141,'LV-Codes'!$A$5:$I$31,9,FALSE()),"")</f>
        <v>4.2439733333333338</v>
      </c>
      <c r="K141" s="88"/>
      <c r="L141" s="10">
        <f t="shared" si="2"/>
        <v>0</v>
      </c>
    </row>
    <row r="142" spans="1:12" ht="15" customHeight="1" x14ac:dyDescent="0.25">
      <c r="A142" s="11" t="s">
        <v>155</v>
      </c>
      <c r="B142" s="12" t="s">
        <v>18</v>
      </c>
      <c r="C142" s="11" t="s">
        <v>407</v>
      </c>
      <c r="D142" s="11">
        <v>145</v>
      </c>
      <c r="E142" s="13" t="s">
        <v>75</v>
      </c>
      <c r="F142" s="12" t="s">
        <v>546</v>
      </c>
      <c r="G142" s="14" t="s">
        <v>338</v>
      </c>
      <c r="H142" s="15">
        <v>12.84</v>
      </c>
      <c r="I142" s="77">
        <f>IF(OR(G142="",G142="KR"),"",IFERROR(H142*VLOOKUP(G142,'LV-Codes'!J:K,2,FALSE)*52.18,""))</f>
        <v>3349.9560000000001</v>
      </c>
      <c r="J142" s="22">
        <f>IFERROR(I142/VLOOKUP(G142,'LV-Codes'!$A$5:$I$31,9,FALSE()),"")</f>
        <v>41.874450000000003</v>
      </c>
      <c r="K142" s="88"/>
      <c r="L142" s="10">
        <f t="shared" si="2"/>
        <v>0</v>
      </c>
    </row>
    <row r="143" spans="1:12" ht="15" customHeight="1" x14ac:dyDescent="0.25">
      <c r="A143" s="5" t="s">
        <v>156</v>
      </c>
      <c r="B143" s="6" t="s">
        <v>18</v>
      </c>
      <c r="C143" s="5" t="s">
        <v>407</v>
      </c>
      <c r="D143" s="5">
        <v>146</v>
      </c>
      <c r="E143" s="7" t="s">
        <v>399</v>
      </c>
      <c r="F143" s="6" t="s">
        <v>548</v>
      </c>
      <c r="G143" s="8" t="s">
        <v>218</v>
      </c>
      <c r="H143" s="9">
        <v>3.72</v>
      </c>
      <c r="I143" s="9">
        <f>IF(OR(G143="",G143="KR"),"",IFERROR(H143*VLOOKUP(G143,'LV-Codes'!J:K,2,FALSE)*52.18,""))</f>
        <v>970.54800000000012</v>
      </c>
      <c r="J143" s="22">
        <f>IFERROR(I143/VLOOKUP(G143,'LV-Codes'!$A$5:$I$31,9,FALSE()),"")</f>
        <v>9.7054800000000014</v>
      </c>
      <c r="K143" s="88"/>
      <c r="L143" s="10">
        <f t="shared" si="2"/>
        <v>0</v>
      </c>
    </row>
    <row r="144" spans="1:12" ht="15" customHeight="1" x14ac:dyDescent="0.25">
      <c r="A144" s="11" t="s">
        <v>157</v>
      </c>
      <c r="B144" s="12" t="s">
        <v>18</v>
      </c>
      <c r="C144" s="11" t="s">
        <v>407</v>
      </c>
      <c r="D144" s="11">
        <v>147</v>
      </c>
      <c r="E144" s="13" t="s">
        <v>251</v>
      </c>
      <c r="F144" s="12" t="s">
        <v>548</v>
      </c>
      <c r="G144" s="14" t="s">
        <v>218</v>
      </c>
      <c r="H144" s="15">
        <v>4.59</v>
      </c>
      <c r="I144" s="77">
        <f>IF(OR(G144="",G144="KR"),"",IFERROR(H144*VLOOKUP(G144,'LV-Codes'!J:K,2,FALSE)*52.18,""))</f>
        <v>1197.5309999999999</v>
      </c>
      <c r="J144" s="22">
        <f>IFERROR(I144/VLOOKUP(G144,'LV-Codes'!$A$5:$I$31,9,FALSE()),"")</f>
        <v>11.97531</v>
      </c>
      <c r="K144" s="88"/>
      <c r="L144" s="10">
        <f t="shared" si="2"/>
        <v>0</v>
      </c>
    </row>
    <row r="145" spans="1:12" ht="15" customHeight="1" x14ac:dyDescent="0.25">
      <c r="A145" s="5" t="s">
        <v>158</v>
      </c>
      <c r="B145" s="6" t="s">
        <v>18</v>
      </c>
      <c r="C145" s="5" t="s">
        <v>407</v>
      </c>
      <c r="D145" s="5">
        <v>148</v>
      </c>
      <c r="E145" s="7" t="s">
        <v>251</v>
      </c>
      <c r="F145" s="6" t="s">
        <v>548</v>
      </c>
      <c r="G145" s="8" t="s">
        <v>218</v>
      </c>
      <c r="H145" s="9">
        <v>8.61</v>
      </c>
      <c r="I145" s="9">
        <f>IF(OR(G145="",G145="KR"),"",IFERROR(H145*VLOOKUP(G145,'LV-Codes'!J:K,2,FALSE)*52.18,""))</f>
        <v>2246.3489999999997</v>
      </c>
      <c r="J145" s="22">
        <f>IFERROR(I145/VLOOKUP(G145,'LV-Codes'!$A$5:$I$31,9,FALSE()),"")</f>
        <v>22.463489999999997</v>
      </c>
      <c r="K145" s="88"/>
      <c r="L145" s="10">
        <f t="shared" si="2"/>
        <v>0</v>
      </c>
    </row>
    <row r="146" spans="1:12" ht="15" customHeight="1" x14ac:dyDescent="0.25">
      <c r="A146" s="11" t="s">
        <v>159</v>
      </c>
      <c r="B146" s="12" t="s">
        <v>18</v>
      </c>
      <c r="C146" s="11" t="s">
        <v>407</v>
      </c>
      <c r="D146" s="11">
        <v>149</v>
      </c>
      <c r="E146" s="13" t="s">
        <v>251</v>
      </c>
      <c r="F146" s="12" t="s">
        <v>548</v>
      </c>
      <c r="G146" s="14" t="s">
        <v>218</v>
      </c>
      <c r="H146" s="15">
        <v>4.59</v>
      </c>
      <c r="I146" s="77">
        <f>IF(OR(G146="",G146="KR"),"",IFERROR(H146*VLOOKUP(G146,'LV-Codes'!J:K,2,FALSE)*52.18,""))</f>
        <v>1197.5309999999999</v>
      </c>
      <c r="J146" s="22">
        <f>IFERROR(I146/VLOOKUP(G146,'LV-Codes'!$A$5:$I$31,9,FALSE()),"")</f>
        <v>11.97531</v>
      </c>
      <c r="K146" s="88"/>
      <c r="L146" s="10">
        <f t="shared" si="2"/>
        <v>0</v>
      </c>
    </row>
    <row r="147" spans="1:12" ht="15" customHeight="1" x14ac:dyDescent="0.25">
      <c r="A147" s="5" t="s">
        <v>160</v>
      </c>
      <c r="B147" s="6" t="s">
        <v>18</v>
      </c>
      <c r="C147" s="5" t="s">
        <v>407</v>
      </c>
      <c r="D147" s="5">
        <v>150</v>
      </c>
      <c r="E147" s="7" t="s">
        <v>251</v>
      </c>
      <c r="F147" s="6" t="s">
        <v>548</v>
      </c>
      <c r="G147" s="8" t="s">
        <v>218</v>
      </c>
      <c r="H147" s="9">
        <v>6.83</v>
      </c>
      <c r="I147" s="9">
        <f>IF(OR(G147="",G147="KR"),"",IFERROR(H147*VLOOKUP(G147,'LV-Codes'!J:K,2,FALSE)*52.18,""))</f>
        <v>1781.9469999999999</v>
      </c>
      <c r="J147" s="22">
        <f>IFERROR(I147/VLOOKUP(G147,'LV-Codes'!$A$5:$I$31,9,FALSE()),"")</f>
        <v>17.819469999999999</v>
      </c>
      <c r="K147" s="88"/>
      <c r="L147" s="10">
        <f t="shared" si="2"/>
        <v>0</v>
      </c>
    </row>
    <row r="148" spans="1:12" ht="15" customHeight="1" x14ac:dyDescent="0.25">
      <c r="A148" s="11" t="s">
        <v>161</v>
      </c>
      <c r="B148" s="12" t="s">
        <v>18</v>
      </c>
      <c r="C148" s="11" t="s">
        <v>407</v>
      </c>
      <c r="D148" s="11">
        <v>151</v>
      </c>
      <c r="E148" s="13" t="s">
        <v>383</v>
      </c>
      <c r="F148" s="12" t="s">
        <v>547</v>
      </c>
      <c r="G148" s="14" t="s">
        <v>215</v>
      </c>
      <c r="H148" s="15">
        <v>21.75</v>
      </c>
      <c r="I148" s="77">
        <f>IF(OR(G148="",G148="KR"),"",IFERROR(H148*VLOOKUP(G148,'LV-Codes'!J:K,2,FALSE)*52.18,""))</f>
        <v>567.45749999999998</v>
      </c>
      <c r="J148" s="22">
        <f>IFERROR(I148/VLOOKUP(G148,'LV-Codes'!$A$5:$I$31,9,FALSE()),"")</f>
        <v>3.1525416666666666</v>
      </c>
      <c r="K148" s="88"/>
      <c r="L148" s="10">
        <f t="shared" si="2"/>
        <v>0</v>
      </c>
    </row>
    <row r="149" spans="1:12" ht="15" customHeight="1" x14ac:dyDescent="0.25">
      <c r="A149" s="5" t="s">
        <v>162</v>
      </c>
      <c r="B149" s="6" t="s">
        <v>18</v>
      </c>
      <c r="C149" s="5" t="s">
        <v>407</v>
      </c>
      <c r="D149" s="5">
        <v>152</v>
      </c>
      <c r="E149" s="7" t="s">
        <v>383</v>
      </c>
      <c r="F149" s="6" t="s">
        <v>547</v>
      </c>
      <c r="G149" s="8" t="s">
        <v>215</v>
      </c>
      <c r="H149" s="9">
        <v>14.25</v>
      </c>
      <c r="I149" s="9">
        <f>IF(OR(G149="",G149="KR"),"",IFERROR(H149*VLOOKUP(G149,'LV-Codes'!J:K,2,FALSE)*52.18,""))</f>
        <v>371.78249999999997</v>
      </c>
      <c r="J149" s="22">
        <f>IFERROR(I149/VLOOKUP(G149,'LV-Codes'!$A$5:$I$31,9,FALSE()),"")</f>
        <v>2.065458333333333</v>
      </c>
      <c r="K149" s="88"/>
      <c r="L149" s="10">
        <f t="shared" si="2"/>
        <v>0</v>
      </c>
    </row>
    <row r="150" spans="1:12" ht="15" customHeight="1" x14ac:dyDescent="0.25">
      <c r="A150" s="11" t="s">
        <v>163</v>
      </c>
      <c r="B150" s="12" t="s">
        <v>18</v>
      </c>
      <c r="C150" s="11" t="s">
        <v>407</v>
      </c>
      <c r="D150" s="11">
        <v>153</v>
      </c>
      <c r="E150" s="13" t="s">
        <v>383</v>
      </c>
      <c r="F150" s="12" t="s">
        <v>547</v>
      </c>
      <c r="G150" s="14" t="s">
        <v>215</v>
      </c>
      <c r="H150" s="15">
        <v>14.25</v>
      </c>
      <c r="I150" s="77">
        <f>IF(OR(G150="",G150="KR"),"",IFERROR(H150*VLOOKUP(G150,'LV-Codes'!J:K,2,FALSE)*52.18,""))</f>
        <v>371.78249999999997</v>
      </c>
      <c r="J150" s="22">
        <f>IFERROR(I150/VLOOKUP(G150,'LV-Codes'!$A$5:$I$31,9,FALSE()),"")</f>
        <v>2.065458333333333</v>
      </c>
      <c r="K150" s="88"/>
      <c r="L150" s="10">
        <f t="shared" si="2"/>
        <v>0</v>
      </c>
    </row>
    <row r="151" spans="1:12" ht="15" customHeight="1" x14ac:dyDescent="0.25">
      <c r="A151" s="5" t="s">
        <v>164</v>
      </c>
      <c r="B151" s="6" t="s">
        <v>18</v>
      </c>
      <c r="C151" s="5" t="s">
        <v>407</v>
      </c>
      <c r="D151" s="5">
        <v>154</v>
      </c>
      <c r="E151" s="7" t="s">
        <v>383</v>
      </c>
      <c r="F151" s="6" t="s">
        <v>547</v>
      </c>
      <c r="G151" s="8" t="s">
        <v>215</v>
      </c>
      <c r="H151" s="9">
        <v>14.25</v>
      </c>
      <c r="I151" s="9">
        <f>IF(OR(G151="",G151="KR"),"",IFERROR(H151*VLOOKUP(G151,'LV-Codes'!J:K,2,FALSE)*52.18,""))</f>
        <v>371.78249999999997</v>
      </c>
      <c r="J151" s="22">
        <f>IFERROR(I151/VLOOKUP(G151,'LV-Codes'!$A$5:$I$31,9,FALSE()),"")</f>
        <v>2.065458333333333</v>
      </c>
      <c r="K151" s="88"/>
      <c r="L151" s="10">
        <f t="shared" si="2"/>
        <v>0</v>
      </c>
    </row>
    <row r="152" spans="1:12" ht="15" customHeight="1" x14ac:dyDescent="0.25">
      <c r="A152" s="11" t="s">
        <v>165</v>
      </c>
      <c r="B152" s="12" t="s">
        <v>18</v>
      </c>
      <c r="C152" s="11" t="s">
        <v>407</v>
      </c>
      <c r="D152" s="11">
        <v>155</v>
      </c>
      <c r="E152" s="13" t="s">
        <v>383</v>
      </c>
      <c r="F152" s="12" t="s">
        <v>547</v>
      </c>
      <c r="G152" s="14" t="s">
        <v>215</v>
      </c>
      <c r="H152" s="15">
        <v>14.25</v>
      </c>
      <c r="I152" s="77">
        <f>IF(OR(G152="",G152="KR"),"",IFERROR(H152*VLOOKUP(G152,'LV-Codes'!J:K,2,FALSE)*52.18,""))</f>
        <v>371.78249999999997</v>
      </c>
      <c r="J152" s="22">
        <f>IFERROR(I152/VLOOKUP(G152,'LV-Codes'!$A$5:$I$31,9,FALSE()),"")</f>
        <v>2.065458333333333</v>
      </c>
      <c r="K152" s="88"/>
      <c r="L152" s="10">
        <f t="shared" si="2"/>
        <v>0</v>
      </c>
    </row>
    <row r="153" spans="1:12" ht="15" customHeight="1" x14ac:dyDescent="0.25">
      <c r="A153" s="5" t="s">
        <v>166</v>
      </c>
      <c r="B153" s="6" t="s">
        <v>18</v>
      </c>
      <c r="C153" s="5" t="s">
        <v>407</v>
      </c>
      <c r="D153" s="5">
        <v>156</v>
      </c>
      <c r="E153" s="7" t="s">
        <v>383</v>
      </c>
      <c r="F153" s="6" t="s">
        <v>547</v>
      </c>
      <c r="G153" s="8" t="s">
        <v>215</v>
      </c>
      <c r="H153" s="9">
        <v>14.25</v>
      </c>
      <c r="I153" s="9">
        <f>IF(OR(G153="",G153="KR"),"",IFERROR(H153*VLOOKUP(G153,'LV-Codes'!J:K,2,FALSE)*52.18,""))</f>
        <v>371.78249999999997</v>
      </c>
      <c r="J153" s="22">
        <f>IFERROR(I153/VLOOKUP(G153,'LV-Codes'!$A$5:$I$31,9,FALSE()),"")</f>
        <v>2.065458333333333</v>
      </c>
      <c r="K153" s="88"/>
      <c r="L153" s="10">
        <f t="shared" si="2"/>
        <v>0</v>
      </c>
    </row>
    <row r="154" spans="1:12" ht="15" customHeight="1" x14ac:dyDescent="0.25">
      <c r="A154" s="11" t="s">
        <v>167</v>
      </c>
      <c r="B154" s="12" t="s">
        <v>18</v>
      </c>
      <c r="C154" s="11" t="s">
        <v>407</v>
      </c>
      <c r="D154" s="11">
        <v>157</v>
      </c>
      <c r="E154" s="13" t="s">
        <v>383</v>
      </c>
      <c r="F154" s="12" t="s">
        <v>547</v>
      </c>
      <c r="G154" s="14" t="s">
        <v>215</v>
      </c>
      <c r="H154" s="15">
        <v>13.87</v>
      </c>
      <c r="I154" s="77">
        <f>IF(OR(G154="",G154="KR"),"",IFERROR(H154*VLOOKUP(G154,'LV-Codes'!J:K,2,FALSE)*52.18,""))</f>
        <v>361.86829999999998</v>
      </c>
      <c r="J154" s="22">
        <f>IFERROR(I154/VLOOKUP(G154,'LV-Codes'!$A$5:$I$31,9,FALSE()),"")</f>
        <v>2.0103794444444443</v>
      </c>
      <c r="K154" s="88"/>
      <c r="L154" s="10">
        <f t="shared" si="2"/>
        <v>0</v>
      </c>
    </row>
    <row r="155" spans="1:12" ht="15" customHeight="1" x14ac:dyDescent="0.25">
      <c r="A155" s="5" t="s">
        <v>168</v>
      </c>
      <c r="B155" s="6" t="s">
        <v>18</v>
      </c>
      <c r="C155" s="5" t="s">
        <v>407</v>
      </c>
      <c r="D155" s="5">
        <v>158</v>
      </c>
      <c r="E155" s="7" t="s">
        <v>383</v>
      </c>
      <c r="F155" s="6" t="s">
        <v>547</v>
      </c>
      <c r="G155" s="8" t="s">
        <v>215</v>
      </c>
      <c r="H155" s="9">
        <v>21.33</v>
      </c>
      <c r="I155" s="9">
        <f>IF(OR(G155="",G155="KR"),"",IFERROR(H155*VLOOKUP(G155,'LV-Codes'!J:K,2,FALSE)*52.18,""))</f>
        <v>556.49969999999996</v>
      </c>
      <c r="J155" s="22">
        <f>IFERROR(I155/VLOOKUP(G155,'LV-Codes'!$A$5:$I$31,9,FALSE()),"")</f>
        <v>3.0916649999999999</v>
      </c>
      <c r="K155" s="88"/>
      <c r="L155" s="10">
        <f t="shared" si="2"/>
        <v>0</v>
      </c>
    </row>
    <row r="156" spans="1:12" ht="15" customHeight="1" x14ac:dyDescent="0.25">
      <c r="A156" s="11" t="s">
        <v>169</v>
      </c>
      <c r="B156" s="12" t="s">
        <v>18</v>
      </c>
      <c r="C156" s="11" t="s">
        <v>407</v>
      </c>
      <c r="D156" s="11">
        <v>159</v>
      </c>
      <c r="E156" s="13" t="s">
        <v>383</v>
      </c>
      <c r="F156" s="12" t="s">
        <v>547</v>
      </c>
      <c r="G156" s="14" t="s">
        <v>215</v>
      </c>
      <c r="H156" s="15">
        <v>29.07</v>
      </c>
      <c r="I156" s="77">
        <f>IF(OR(G156="",G156="KR"),"",IFERROR(H156*VLOOKUP(G156,'LV-Codes'!J:K,2,FALSE)*52.18,""))</f>
        <v>758.43629999999996</v>
      </c>
      <c r="J156" s="22">
        <f>IFERROR(I156/VLOOKUP(G156,'LV-Codes'!$A$5:$I$31,9,FALSE()),"")</f>
        <v>4.2135349999999994</v>
      </c>
      <c r="K156" s="88"/>
      <c r="L156" s="10">
        <f t="shared" si="2"/>
        <v>0</v>
      </c>
    </row>
    <row r="157" spans="1:12" ht="15" customHeight="1" x14ac:dyDescent="0.25">
      <c r="A157" s="5" t="s">
        <v>170</v>
      </c>
      <c r="B157" s="6" t="s">
        <v>18</v>
      </c>
      <c r="C157" s="5" t="s">
        <v>407</v>
      </c>
      <c r="D157" s="5">
        <v>160</v>
      </c>
      <c r="E157" s="7" t="s">
        <v>383</v>
      </c>
      <c r="F157" s="6" t="s">
        <v>547</v>
      </c>
      <c r="G157" s="8" t="s">
        <v>215</v>
      </c>
      <c r="H157" s="9">
        <v>29.18</v>
      </c>
      <c r="I157" s="9">
        <f>IF(OR(G157="",G157="KR"),"",IFERROR(H157*VLOOKUP(G157,'LV-Codes'!J:K,2,FALSE)*52.18,""))</f>
        <v>761.30619999999999</v>
      </c>
      <c r="J157" s="22">
        <f>IFERROR(I157/VLOOKUP(G157,'LV-Codes'!$A$5:$I$31,9,FALSE()),"")</f>
        <v>4.229478888888889</v>
      </c>
      <c r="K157" s="88"/>
      <c r="L157" s="10">
        <f t="shared" si="2"/>
        <v>0</v>
      </c>
    </row>
    <row r="158" spans="1:12" ht="15" customHeight="1" x14ac:dyDescent="0.25">
      <c r="A158" s="11" t="s">
        <v>171</v>
      </c>
      <c r="B158" s="12" t="s">
        <v>18</v>
      </c>
      <c r="C158" s="11" t="s">
        <v>407</v>
      </c>
      <c r="D158" s="11">
        <v>161</v>
      </c>
      <c r="E158" s="13" t="s">
        <v>383</v>
      </c>
      <c r="F158" s="12" t="s">
        <v>547</v>
      </c>
      <c r="G158" s="14" t="s">
        <v>215</v>
      </c>
      <c r="H158" s="15">
        <v>28.62</v>
      </c>
      <c r="I158" s="77">
        <f>IF(OR(G158="",G158="KR"),"",IFERROR(H158*VLOOKUP(G158,'LV-Codes'!J:K,2,FALSE)*52.18,""))</f>
        <v>746.69580000000008</v>
      </c>
      <c r="J158" s="22">
        <f>IFERROR(I158/VLOOKUP(G158,'LV-Codes'!$A$5:$I$31,9,FALSE()),"")</f>
        <v>4.1483100000000004</v>
      </c>
      <c r="K158" s="88"/>
      <c r="L158" s="10">
        <f t="shared" si="2"/>
        <v>0</v>
      </c>
    </row>
    <row r="159" spans="1:12" ht="15" customHeight="1" x14ac:dyDescent="0.25">
      <c r="A159" s="5" t="s">
        <v>172</v>
      </c>
      <c r="B159" s="6" t="s">
        <v>18</v>
      </c>
      <c r="C159" s="5" t="s">
        <v>407</v>
      </c>
      <c r="D159" s="5">
        <v>162</v>
      </c>
      <c r="E159" s="7" t="s">
        <v>23</v>
      </c>
      <c r="F159" s="6" t="s">
        <v>546</v>
      </c>
      <c r="G159" s="8" t="s">
        <v>217</v>
      </c>
      <c r="H159" s="9">
        <v>2.41</v>
      </c>
      <c r="I159" s="9">
        <f>IF(OR(G159="",G159="KR"),"",IFERROR(H159*VLOOKUP(G159,'LV-Codes'!J:K,2,FALSE)*52.18,""))</f>
        <v>10.060304000000002</v>
      </c>
      <c r="J159" s="22">
        <f>IFERROR(I159/VLOOKUP(G159,'LV-Codes'!$A$5:$I$31,9,FALSE()),"")</f>
        <v>3.3534346666666673E-2</v>
      </c>
      <c r="K159" s="88"/>
      <c r="L159" s="10">
        <f t="shared" si="2"/>
        <v>0</v>
      </c>
    </row>
    <row r="160" spans="1:12" ht="15" customHeight="1" x14ac:dyDescent="0.25">
      <c r="A160" s="11" t="s">
        <v>173</v>
      </c>
      <c r="B160" s="12" t="s">
        <v>18</v>
      </c>
      <c r="C160" s="11" t="s">
        <v>407</v>
      </c>
      <c r="D160" s="11">
        <v>163</v>
      </c>
      <c r="E160" s="13" t="s">
        <v>383</v>
      </c>
      <c r="F160" s="12" t="s">
        <v>547</v>
      </c>
      <c r="G160" s="14" t="s">
        <v>215</v>
      </c>
      <c r="H160" s="15">
        <v>20.98</v>
      </c>
      <c r="I160" s="77">
        <f>IF(OR(G160="",G160="KR"),"",IFERROR(H160*VLOOKUP(G160,'LV-Codes'!J:K,2,FALSE)*52.18,""))</f>
        <v>547.3682</v>
      </c>
      <c r="J160" s="22">
        <f>IFERROR(I160/VLOOKUP(G160,'LV-Codes'!$A$5:$I$31,9,FALSE()),"")</f>
        <v>3.0409344444444444</v>
      </c>
      <c r="K160" s="88"/>
      <c r="L160" s="10">
        <f t="shared" si="2"/>
        <v>0</v>
      </c>
    </row>
    <row r="161" spans="1:12" ht="15" customHeight="1" x14ac:dyDescent="0.25">
      <c r="A161" s="5" t="s">
        <v>174</v>
      </c>
      <c r="B161" s="6" t="s">
        <v>18</v>
      </c>
      <c r="C161" s="5" t="s">
        <v>407</v>
      </c>
      <c r="D161" s="5">
        <v>164</v>
      </c>
      <c r="E161" s="7" t="s">
        <v>383</v>
      </c>
      <c r="F161" s="6" t="s">
        <v>547</v>
      </c>
      <c r="G161" s="8" t="s">
        <v>215</v>
      </c>
      <c r="H161" s="9">
        <v>29.38</v>
      </c>
      <c r="I161" s="9">
        <f>IF(OR(G161="",G161="KR"),"",IFERROR(H161*VLOOKUP(G161,'LV-Codes'!J:K,2,FALSE)*52.18,""))</f>
        <v>766.52419999999995</v>
      </c>
      <c r="J161" s="22">
        <f>IFERROR(I161/VLOOKUP(G161,'LV-Codes'!$A$5:$I$31,9,FALSE()),"")</f>
        <v>4.2584677777777777</v>
      </c>
      <c r="K161" s="88"/>
      <c r="L161" s="10">
        <f t="shared" si="2"/>
        <v>0</v>
      </c>
    </row>
    <row r="162" spans="1:12" ht="15" customHeight="1" x14ac:dyDescent="0.25">
      <c r="A162" s="11" t="s">
        <v>175</v>
      </c>
      <c r="B162" s="12" t="s">
        <v>18</v>
      </c>
      <c r="C162" s="11" t="s">
        <v>407</v>
      </c>
      <c r="D162" s="11">
        <v>165</v>
      </c>
      <c r="E162" s="13" t="s">
        <v>383</v>
      </c>
      <c r="F162" s="12" t="s">
        <v>547</v>
      </c>
      <c r="G162" s="14" t="s">
        <v>215</v>
      </c>
      <c r="H162" s="15">
        <v>29.25</v>
      </c>
      <c r="I162" s="77">
        <f>IF(OR(G162="",G162="KR"),"",IFERROR(H162*VLOOKUP(G162,'LV-Codes'!J:K,2,FALSE)*52.18,""))</f>
        <v>763.13250000000005</v>
      </c>
      <c r="J162" s="22">
        <f>IFERROR(I162/VLOOKUP(G162,'LV-Codes'!$A$5:$I$31,9,FALSE()),"")</f>
        <v>4.2396250000000002</v>
      </c>
      <c r="K162" s="88"/>
      <c r="L162" s="10">
        <f t="shared" si="2"/>
        <v>0</v>
      </c>
    </row>
    <row r="163" spans="1:12" ht="15" customHeight="1" x14ac:dyDescent="0.25">
      <c r="A163" s="5" t="s">
        <v>176</v>
      </c>
      <c r="B163" s="6" t="s">
        <v>18</v>
      </c>
      <c r="C163" s="5" t="s">
        <v>407</v>
      </c>
      <c r="D163" s="5">
        <v>166</v>
      </c>
      <c r="E163" s="7" t="s">
        <v>383</v>
      </c>
      <c r="F163" s="6" t="s">
        <v>547</v>
      </c>
      <c r="G163" s="8" t="s">
        <v>215</v>
      </c>
      <c r="H163" s="9">
        <v>14.14</v>
      </c>
      <c r="I163" s="9">
        <f>IF(OR(G163="",G163="KR"),"",IFERROR(H163*VLOOKUP(G163,'LV-Codes'!J:K,2,FALSE)*52.18,""))</f>
        <v>368.9126</v>
      </c>
      <c r="J163" s="22">
        <f>IFERROR(I163/VLOOKUP(G163,'LV-Codes'!$A$5:$I$31,9,FALSE()),"")</f>
        <v>2.0495144444444446</v>
      </c>
      <c r="K163" s="88"/>
      <c r="L163" s="10">
        <f t="shared" si="2"/>
        <v>0</v>
      </c>
    </row>
    <row r="164" spans="1:12" ht="15" customHeight="1" x14ac:dyDescent="0.25">
      <c r="A164" s="11" t="s">
        <v>177</v>
      </c>
      <c r="B164" s="12" t="s">
        <v>18</v>
      </c>
      <c r="C164" s="11" t="s">
        <v>407</v>
      </c>
      <c r="D164" s="11">
        <v>167</v>
      </c>
      <c r="E164" s="13" t="s">
        <v>383</v>
      </c>
      <c r="F164" s="12" t="s">
        <v>547</v>
      </c>
      <c r="G164" s="14" t="s">
        <v>215</v>
      </c>
      <c r="H164" s="15">
        <v>19.77</v>
      </c>
      <c r="I164" s="77">
        <f>IF(OR(G164="",G164="KR"),"",IFERROR(H164*VLOOKUP(G164,'LV-Codes'!J:K,2,FALSE)*52.18,""))</f>
        <v>515.79930000000002</v>
      </c>
      <c r="J164" s="22">
        <f>IFERROR(I164/VLOOKUP(G164,'LV-Codes'!$A$5:$I$31,9,FALSE()),"")</f>
        <v>2.8655516666666667</v>
      </c>
      <c r="K164" s="88"/>
      <c r="L164" s="10">
        <f t="shared" si="2"/>
        <v>0</v>
      </c>
    </row>
    <row r="165" spans="1:12" ht="15" customHeight="1" x14ac:dyDescent="0.25">
      <c r="A165" s="5" t="s">
        <v>178</v>
      </c>
      <c r="B165" s="6" t="s">
        <v>18</v>
      </c>
      <c r="C165" s="5" t="s">
        <v>407</v>
      </c>
      <c r="D165" s="5">
        <v>168</v>
      </c>
      <c r="E165" s="7" t="s">
        <v>383</v>
      </c>
      <c r="F165" s="6" t="s">
        <v>547</v>
      </c>
      <c r="G165" s="8" t="s">
        <v>215</v>
      </c>
      <c r="H165" s="9">
        <v>13.88</v>
      </c>
      <c r="I165" s="9">
        <f>IF(OR(G165="",G165="KR"),"",IFERROR(H165*VLOOKUP(G165,'LV-Codes'!J:K,2,FALSE)*52.18,""))</f>
        <v>362.12920000000003</v>
      </c>
      <c r="J165" s="22">
        <f>IFERROR(I165/VLOOKUP(G165,'LV-Codes'!$A$5:$I$31,9,FALSE()),"")</f>
        <v>2.0118288888888891</v>
      </c>
      <c r="K165" s="88"/>
      <c r="L165" s="10">
        <f t="shared" si="2"/>
        <v>0</v>
      </c>
    </row>
    <row r="166" spans="1:12" ht="15" customHeight="1" x14ac:dyDescent="0.25">
      <c r="A166" s="11" t="s">
        <v>179</v>
      </c>
      <c r="B166" s="12" t="s">
        <v>18</v>
      </c>
      <c r="C166" s="11" t="s">
        <v>407</v>
      </c>
      <c r="D166" s="11">
        <v>169</v>
      </c>
      <c r="E166" s="13" t="s">
        <v>383</v>
      </c>
      <c r="F166" s="12" t="s">
        <v>547</v>
      </c>
      <c r="G166" s="14" t="s">
        <v>215</v>
      </c>
      <c r="H166" s="15">
        <v>21.71</v>
      </c>
      <c r="I166" s="77">
        <f>IF(OR(G166="",G166="KR"),"",IFERROR(H166*VLOOKUP(G166,'LV-Codes'!J:K,2,FALSE)*52.18,""))</f>
        <v>566.41390000000001</v>
      </c>
      <c r="J166" s="22">
        <f>IFERROR(I166/VLOOKUP(G166,'LV-Codes'!$A$5:$I$31,9,FALSE()),"")</f>
        <v>3.146743888888889</v>
      </c>
      <c r="K166" s="88"/>
      <c r="L166" s="10">
        <f t="shared" si="2"/>
        <v>0</v>
      </c>
    </row>
    <row r="167" spans="1:12" ht="15" customHeight="1" x14ac:dyDescent="0.25">
      <c r="A167" s="5" t="s">
        <v>180</v>
      </c>
      <c r="B167" s="6" t="s">
        <v>18</v>
      </c>
      <c r="C167" s="5" t="s">
        <v>407</v>
      </c>
      <c r="D167" s="5">
        <v>170</v>
      </c>
      <c r="E167" s="7" t="s">
        <v>383</v>
      </c>
      <c r="F167" s="6" t="s">
        <v>547</v>
      </c>
      <c r="G167" s="8" t="s">
        <v>215</v>
      </c>
      <c r="H167" s="9">
        <v>21.91</v>
      </c>
      <c r="I167" s="9">
        <f>IF(OR(G167="",G167="KR"),"",IFERROR(H167*VLOOKUP(G167,'LV-Codes'!J:K,2,FALSE)*52.18,""))</f>
        <v>571.63189999999997</v>
      </c>
      <c r="J167" s="22">
        <f>IFERROR(I167/VLOOKUP(G167,'LV-Codes'!$A$5:$I$31,9,FALSE()),"")</f>
        <v>3.1757327777777777</v>
      </c>
      <c r="K167" s="88"/>
      <c r="L167" s="10">
        <f t="shared" si="2"/>
        <v>0</v>
      </c>
    </row>
    <row r="168" spans="1:12" ht="15" customHeight="1" x14ac:dyDescent="0.25">
      <c r="A168" s="11" t="s">
        <v>181</v>
      </c>
      <c r="B168" s="12" t="s">
        <v>18</v>
      </c>
      <c r="C168" s="11" t="s">
        <v>407</v>
      </c>
      <c r="D168" s="11">
        <v>171</v>
      </c>
      <c r="E168" s="13" t="s">
        <v>383</v>
      </c>
      <c r="F168" s="12" t="s">
        <v>547</v>
      </c>
      <c r="G168" s="14" t="s">
        <v>215</v>
      </c>
      <c r="H168" s="15">
        <v>23.16</v>
      </c>
      <c r="I168" s="77">
        <f>IF(OR(G168="",G168="KR"),"",IFERROR(H168*VLOOKUP(G168,'LV-Codes'!J:K,2,FALSE)*52.18,""))</f>
        <v>604.24440000000004</v>
      </c>
      <c r="J168" s="22">
        <f>IFERROR(I168/VLOOKUP(G168,'LV-Codes'!$A$5:$I$31,9,FALSE()),"")</f>
        <v>3.3569133333333334</v>
      </c>
      <c r="K168" s="88"/>
      <c r="L168" s="10">
        <f t="shared" si="2"/>
        <v>0</v>
      </c>
    </row>
    <row r="169" spans="1:12" ht="15" customHeight="1" x14ac:dyDescent="0.25">
      <c r="A169" s="5" t="s">
        <v>182</v>
      </c>
      <c r="B169" s="6" t="s">
        <v>18</v>
      </c>
      <c r="C169" s="5" t="s">
        <v>407</v>
      </c>
      <c r="D169" s="5">
        <v>172</v>
      </c>
      <c r="E169" s="7" t="s">
        <v>23</v>
      </c>
      <c r="F169" s="6" t="s">
        <v>546</v>
      </c>
      <c r="G169" s="8" t="s">
        <v>217</v>
      </c>
      <c r="H169" s="9">
        <v>3.39</v>
      </c>
      <c r="I169" s="9">
        <f>IF(OR(G169="",G169="KR"),"",IFERROR(H169*VLOOKUP(G169,'LV-Codes'!J:K,2,FALSE)*52.18,""))</f>
        <v>14.151216</v>
      </c>
      <c r="J169" s="22">
        <f>IFERROR(I169/VLOOKUP(G169,'LV-Codes'!$A$5:$I$31,9,FALSE()),"")</f>
        <v>4.7170719999999999E-2</v>
      </c>
      <c r="K169" s="88"/>
      <c r="L169" s="10">
        <f t="shared" si="2"/>
        <v>0</v>
      </c>
    </row>
    <row r="170" spans="1:12" ht="15" customHeight="1" x14ac:dyDescent="0.25">
      <c r="A170" s="11" t="s">
        <v>183</v>
      </c>
      <c r="B170" s="12" t="s">
        <v>18</v>
      </c>
      <c r="C170" s="11" t="s">
        <v>407</v>
      </c>
      <c r="D170" s="11">
        <v>173</v>
      </c>
      <c r="E170" s="13" t="s">
        <v>201</v>
      </c>
      <c r="F170" s="12" t="s">
        <v>546</v>
      </c>
      <c r="G170" s="14" t="s">
        <v>298</v>
      </c>
      <c r="H170" s="15">
        <v>98.95</v>
      </c>
      <c r="I170" s="77">
        <f>IF(OR(G170="",G170="KR"),"",IFERROR(H170*VLOOKUP(G170,'LV-Codes'!J:K,2,FALSE)*52.18,""))</f>
        <v>15489.633000000002</v>
      </c>
      <c r="J170" s="22">
        <f>IFERROR(I170/VLOOKUP(G170,'LV-Codes'!$A$5:$I$31,9,FALSE()),"")</f>
        <v>61.958532000000005</v>
      </c>
      <c r="K170" s="88"/>
      <c r="L170" s="10">
        <f t="shared" si="2"/>
        <v>0</v>
      </c>
    </row>
    <row r="171" spans="1:12" ht="15" customHeight="1" x14ac:dyDescent="0.25">
      <c r="A171" s="5" t="s">
        <v>184</v>
      </c>
      <c r="B171" s="6" t="s">
        <v>18</v>
      </c>
      <c r="C171" s="5" t="s">
        <v>407</v>
      </c>
      <c r="D171" s="5">
        <v>174</v>
      </c>
      <c r="E171" s="7" t="s">
        <v>201</v>
      </c>
      <c r="F171" s="6" t="s">
        <v>546</v>
      </c>
      <c r="G171" s="8" t="s">
        <v>298</v>
      </c>
      <c r="H171" s="9">
        <v>142.83000000000001</v>
      </c>
      <c r="I171" s="9">
        <f>IF(OR(G171="",G171="KR"),"",IFERROR(H171*VLOOKUP(G171,'LV-Codes'!J:K,2,FALSE)*52.18,""))</f>
        <v>22358.608199999999</v>
      </c>
      <c r="J171" s="22">
        <f>IFERROR(I171/VLOOKUP(G171,'LV-Codes'!$A$5:$I$31,9,FALSE()),"")</f>
        <v>89.434432799999996</v>
      </c>
      <c r="K171" s="88"/>
      <c r="L171" s="10">
        <f t="shared" si="2"/>
        <v>0</v>
      </c>
    </row>
    <row r="172" spans="1:12" ht="15" customHeight="1" x14ac:dyDescent="0.25">
      <c r="A172" s="11" t="s">
        <v>185</v>
      </c>
      <c r="B172" s="12" t="s">
        <v>18</v>
      </c>
      <c r="C172" s="11" t="s">
        <v>407</v>
      </c>
      <c r="D172" s="11">
        <v>175</v>
      </c>
      <c r="E172" s="13" t="s">
        <v>201</v>
      </c>
      <c r="F172" s="12" t="s">
        <v>547</v>
      </c>
      <c r="G172" s="14" t="s">
        <v>364</v>
      </c>
      <c r="H172" s="15">
        <v>92.96</v>
      </c>
      <c r="I172" s="77">
        <f>IF(OR(G172="",G172="KR"),"",IFERROR(H172*VLOOKUP(G172,'LV-Codes'!J:K,2,FALSE)*52.18,""))</f>
        <v>14551.9584</v>
      </c>
      <c r="J172" s="22">
        <f>IFERROR(I172/VLOOKUP(G172,'LV-Codes'!$A$5:$I$31,9,FALSE()),"")</f>
        <v>58.207833600000001</v>
      </c>
      <c r="K172" s="88"/>
      <c r="L172" s="10">
        <f t="shared" si="2"/>
        <v>0</v>
      </c>
    </row>
    <row r="173" spans="1:12" ht="15" customHeight="1" x14ac:dyDescent="0.25">
      <c r="A173" s="5" t="s">
        <v>186</v>
      </c>
      <c r="B173" s="6" t="s">
        <v>18</v>
      </c>
      <c r="C173" s="5" t="s">
        <v>418</v>
      </c>
      <c r="D173" s="5">
        <v>201</v>
      </c>
      <c r="E173" s="7" t="s">
        <v>383</v>
      </c>
      <c r="F173" s="6" t="s">
        <v>547</v>
      </c>
      <c r="G173" s="8" t="s">
        <v>215</v>
      </c>
      <c r="H173" s="9">
        <v>14.21</v>
      </c>
      <c r="I173" s="9">
        <f>IF(OR(G173="",G173="KR"),"",IFERROR(H173*VLOOKUP(G173,'LV-Codes'!J:K,2,FALSE)*52.18,""))</f>
        <v>370.7389</v>
      </c>
      <c r="J173" s="22">
        <f>IFERROR(I173/VLOOKUP(G173,'LV-Codes'!$A$5:$I$31,9,FALSE()),"")</f>
        <v>2.0596605555555554</v>
      </c>
      <c r="K173" s="88"/>
      <c r="L173" s="10">
        <f t="shared" si="2"/>
        <v>0</v>
      </c>
    </row>
    <row r="174" spans="1:12" ht="15" customHeight="1" x14ac:dyDescent="0.25">
      <c r="A174" s="11" t="s">
        <v>187</v>
      </c>
      <c r="B174" s="12" t="s">
        <v>18</v>
      </c>
      <c r="C174" s="11" t="s">
        <v>418</v>
      </c>
      <c r="D174" s="11">
        <v>202</v>
      </c>
      <c r="E174" s="13" t="s">
        <v>383</v>
      </c>
      <c r="F174" s="12" t="s">
        <v>547</v>
      </c>
      <c r="G174" s="14" t="s">
        <v>215</v>
      </c>
      <c r="H174" s="15">
        <v>14.4</v>
      </c>
      <c r="I174" s="77">
        <f>IF(OR(G174="",G174="KR"),"",IFERROR(H174*VLOOKUP(G174,'LV-Codes'!J:K,2,FALSE)*52.18,""))</f>
        <v>375.69600000000003</v>
      </c>
      <c r="J174" s="22">
        <f>IFERROR(I174/VLOOKUP(G174,'LV-Codes'!$A$5:$I$31,9,FALSE()),"")</f>
        <v>2.0872000000000002</v>
      </c>
      <c r="K174" s="88"/>
      <c r="L174" s="10">
        <f t="shared" si="2"/>
        <v>0</v>
      </c>
    </row>
    <row r="175" spans="1:12" ht="15" customHeight="1" x14ac:dyDescent="0.25">
      <c r="A175" s="5" t="s">
        <v>188</v>
      </c>
      <c r="B175" s="6" t="s">
        <v>18</v>
      </c>
      <c r="C175" s="5" t="s">
        <v>418</v>
      </c>
      <c r="D175" s="5">
        <v>203</v>
      </c>
      <c r="E175" s="7" t="s">
        <v>52</v>
      </c>
      <c r="F175" s="6" t="s">
        <v>547</v>
      </c>
      <c r="G175" s="8" t="s">
        <v>268</v>
      </c>
      <c r="H175" s="9">
        <v>55.17</v>
      </c>
      <c r="I175" s="9">
        <f>IF(OR(G175="",G175="KR"),"",IFERROR(H175*VLOOKUP(G175,'LV-Codes'!J:K,2,FALSE)*52.18,""))</f>
        <v>5757.5412000000006</v>
      </c>
      <c r="J175" s="22">
        <f>IFERROR(I175/VLOOKUP(G175,'LV-Codes'!$A$5:$I$31,9,FALSE()),"")</f>
        <v>31.986340000000002</v>
      </c>
      <c r="K175" s="88"/>
      <c r="L175" s="10">
        <f t="shared" si="2"/>
        <v>0</v>
      </c>
    </row>
    <row r="176" spans="1:12" ht="15" customHeight="1" x14ac:dyDescent="0.25">
      <c r="A176" s="11" t="s">
        <v>189</v>
      </c>
      <c r="B176" s="12" t="s">
        <v>18</v>
      </c>
      <c r="C176" s="11" t="s">
        <v>418</v>
      </c>
      <c r="D176" s="11">
        <v>204</v>
      </c>
      <c r="E176" s="13" t="s">
        <v>383</v>
      </c>
      <c r="F176" s="12" t="s">
        <v>547</v>
      </c>
      <c r="G176" s="14" t="s">
        <v>215</v>
      </c>
      <c r="H176" s="15">
        <v>14.99</v>
      </c>
      <c r="I176" s="77">
        <f>IF(OR(G176="",G176="KR"),"",IFERROR(H176*VLOOKUP(G176,'LV-Codes'!J:K,2,FALSE)*52.18,""))</f>
        <v>391.08910000000003</v>
      </c>
      <c r="J176" s="22">
        <f>IFERROR(I176/VLOOKUP(G176,'LV-Codes'!$A$5:$I$31,9,FALSE()),"")</f>
        <v>2.1727172222222224</v>
      </c>
      <c r="K176" s="88"/>
      <c r="L176" s="10">
        <f t="shared" si="2"/>
        <v>0</v>
      </c>
    </row>
    <row r="177" spans="1:12" ht="15" customHeight="1" x14ac:dyDescent="0.25">
      <c r="A177" s="5" t="s">
        <v>190</v>
      </c>
      <c r="B177" s="6" t="s">
        <v>18</v>
      </c>
      <c r="C177" s="5" t="s">
        <v>418</v>
      </c>
      <c r="D177" s="5">
        <v>205</v>
      </c>
      <c r="E177" s="7" t="s">
        <v>383</v>
      </c>
      <c r="F177" s="6" t="s">
        <v>547</v>
      </c>
      <c r="G177" s="8" t="s">
        <v>215</v>
      </c>
      <c r="H177" s="9">
        <v>14.25</v>
      </c>
      <c r="I177" s="9">
        <f>IF(OR(G177="",G177="KR"),"",IFERROR(H177*VLOOKUP(G177,'LV-Codes'!J:K,2,FALSE)*52.18,""))</f>
        <v>371.78249999999997</v>
      </c>
      <c r="J177" s="22">
        <f>IFERROR(I177/VLOOKUP(G177,'LV-Codes'!$A$5:$I$31,9,FALSE()),"")</f>
        <v>2.065458333333333</v>
      </c>
      <c r="K177" s="88"/>
      <c r="L177" s="10">
        <f t="shared" si="2"/>
        <v>0</v>
      </c>
    </row>
    <row r="178" spans="1:12" ht="15" customHeight="1" x14ac:dyDescent="0.25">
      <c r="A178" s="11" t="s">
        <v>191</v>
      </c>
      <c r="B178" s="12" t="s">
        <v>18</v>
      </c>
      <c r="C178" s="11" t="s">
        <v>418</v>
      </c>
      <c r="D178" s="11">
        <v>206</v>
      </c>
      <c r="E178" s="13" t="s">
        <v>383</v>
      </c>
      <c r="F178" s="12" t="s">
        <v>547</v>
      </c>
      <c r="G178" s="14" t="s">
        <v>215</v>
      </c>
      <c r="H178" s="15">
        <v>14.04</v>
      </c>
      <c r="I178" s="77">
        <f>IF(OR(G178="",G178="KR"),"",IFERROR(H178*VLOOKUP(G178,'LV-Codes'!J:K,2,FALSE)*52.18,""))</f>
        <v>366.30359999999996</v>
      </c>
      <c r="J178" s="22">
        <f>IFERROR(I178/VLOOKUP(G178,'LV-Codes'!$A$5:$I$31,9,FALSE()),"")</f>
        <v>2.0350199999999998</v>
      </c>
      <c r="K178" s="88"/>
      <c r="L178" s="10">
        <f t="shared" si="2"/>
        <v>0</v>
      </c>
    </row>
    <row r="179" spans="1:12" ht="15" customHeight="1" x14ac:dyDescent="0.25">
      <c r="A179" s="5" t="s">
        <v>192</v>
      </c>
      <c r="B179" s="6" t="s">
        <v>18</v>
      </c>
      <c r="C179" s="5" t="s">
        <v>418</v>
      </c>
      <c r="D179" s="5">
        <v>207</v>
      </c>
      <c r="E179" s="7" t="s">
        <v>383</v>
      </c>
      <c r="F179" s="6" t="s">
        <v>547</v>
      </c>
      <c r="G179" s="8" t="s">
        <v>215</v>
      </c>
      <c r="H179" s="9">
        <v>21.25</v>
      </c>
      <c r="I179" s="9">
        <f>IF(OR(G179="",G179="KR"),"",IFERROR(H179*VLOOKUP(G179,'LV-Codes'!J:K,2,FALSE)*52.18,""))</f>
        <v>554.41250000000002</v>
      </c>
      <c r="J179" s="22">
        <f>IFERROR(I179/VLOOKUP(G179,'LV-Codes'!$A$5:$I$31,9,FALSE()),"")</f>
        <v>3.0800694444444447</v>
      </c>
      <c r="K179" s="88"/>
      <c r="L179" s="10">
        <f t="shared" si="2"/>
        <v>0</v>
      </c>
    </row>
    <row r="180" spans="1:12" ht="15" customHeight="1" x14ac:dyDescent="0.25">
      <c r="A180" s="11" t="s">
        <v>193</v>
      </c>
      <c r="B180" s="12" t="s">
        <v>18</v>
      </c>
      <c r="C180" s="11" t="s">
        <v>418</v>
      </c>
      <c r="D180" s="11">
        <v>208</v>
      </c>
      <c r="E180" s="13" t="s">
        <v>383</v>
      </c>
      <c r="F180" s="12" t="s">
        <v>547</v>
      </c>
      <c r="G180" s="14" t="s">
        <v>215</v>
      </c>
      <c r="H180" s="15">
        <v>21.26</v>
      </c>
      <c r="I180" s="77">
        <f>IF(OR(G180="",G180="KR"),"",IFERROR(H180*VLOOKUP(G180,'LV-Codes'!J:K,2,FALSE)*52.18,""))</f>
        <v>554.67340000000002</v>
      </c>
      <c r="J180" s="22">
        <f>IFERROR(I180/VLOOKUP(G180,'LV-Codes'!$A$5:$I$31,9,FALSE()),"")</f>
        <v>3.0815188888888891</v>
      </c>
      <c r="K180" s="88"/>
      <c r="L180" s="10">
        <f t="shared" si="2"/>
        <v>0</v>
      </c>
    </row>
    <row r="181" spans="1:12" ht="15" customHeight="1" x14ac:dyDescent="0.25">
      <c r="A181" s="5" t="s">
        <v>194</v>
      </c>
      <c r="B181" s="6" t="s">
        <v>18</v>
      </c>
      <c r="C181" s="5" t="s">
        <v>418</v>
      </c>
      <c r="D181" s="5" t="s">
        <v>419</v>
      </c>
      <c r="E181" s="7" t="s">
        <v>390</v>
      </c>
      <c r="F181" s="6" t="s">
        <v>546</v>
      </c>
      <c r="G181" s="8" t="s">
        <v>217</v>
      </c>
      <c r="H181" s="9">
        <v>6.56</v>
      </c>
      <c r="I181" s="9">
        <f>IF(OR(G181="",G181="KR"),"",IFERROR(H181*VLOOKUP(G181,'LV-Codes'!J:K,2,FALSE)*52.18,""))</f>
        <v>27.384063999999995</v>
      </c>
      <c r="J181" s="22">
        <f>IFERROR(I181/VLOOKUP(G181,'LV-Codes'!$A$5:$I$31,9,FALSE()),"")</f>
        <v>9.1280213333333318E-2</v>
      </c>
      <c r="K181" s="88"/>
      <c r="L181" s="10">
        <f t="shared" si="2"/>
        <v>0</v>
      </c>
    </row>
    <row r="182" spans="1:12" ht="15" customHeight="1" x14ac:dyDescent="0.25">
      <c r="A182" s="11" t="s">
        <v>195</v>
      </c>
      <c r="B182" s="12" t="s">
        <v>18</v>
      </c>
      <c r="C182" s="11" t="s">
        <v>418</v>
      </c>
      <c r="D182" s="11">
        <v>209</v>
      </c>
      <c r="E182" s="13" t="s">
        <v>251</v>
      </c>
      <c r="F182" s="12" t="s">
        <v>548</v>
      </c>
      <c r="G182" s="14" t="s">
        <v>218</v>
      </c>
      <c r="H182" s="15">
        <v>4.5199999999999996</v>
      </c>
      <c r="I182" s="77">
        <f>IF(OR(G182="",G182="KR"),"",IFERROR(H182*VLOOKUP(G182,'LV-Codes'!J:K,2,FALSE)*52.18,""))</f>
        <v>1179.2679999999998</v>
      </c>
      <c r="J182" s="22">
        <f>IFERROR(I182/VLOOKUP(G182,'LV-Codes'!$A$5:$I$31,9,FALSE()),"")</f>
        <v>11.792679999999997</v>
      </c>
      <c r="K182" s="88"/>
      <c r="L182" s="10">
        <f t="shared" si="2"/>
        <v>0</v>
      </c>
    </row>
    <row r="183" spans="1:12" ht="15" customHeight="1" x14ac:dyDescent="0.25">
      <c r="A183" s="5" t="s">
        <v>196</v>
      </c>
      <c r="B183" s="6" t="s">
        <v>18</v>
      </c>
      <c r="C183" s="5" t="s">
        <v>418</v>
      </c>
      <c r="D183" s="5">
        <v>210</v>
      </c>
      <c r="E183" s="7" t="s">
        <v>390</v>
      </c>
      <c r="F183" s="6" t="s">
        <v>546</v>
      </c>
      <c r="G183" s="8" t="s">
        <v>217</v>
      </c>
      <c r="H183" s="9">
        <v>2.94</v>
      </c>
      <c r="I183" s="9">
        <f>IF(OR(G183="",G183="KR"),"",IFERROR(H183*VLOOKUP(G183,'LV-Codes'!J:K,2,FALSE)*52.18,""))</f>
        <v>12.272736</v>
      </c>
      <c r="J183" s="22">
        <f>IFERROR(I183/VLOOKUP(G183,'LV-Codes'!$A$5:$I$31,9,FALSE()),"")</f>
        <v>4.090912E-2</v>
      </c>
      <c r="K183" s="88"/>
      <c r="L183" s="10">
        <f t="shared" si="2"/>
        <v>0</v>
      </c>
    </row>
    <row r="184" spans="1:12" ht="15" customHeight="1" x14ac:dyDescent="0.25">
      <c r="A184" s="11" t="s">
        <v>197</v>
      </c>
      <c r="B184" s="12" t="s">
        <v>18</v>
      </c>
      <c r="C184" s="11" t="s">
        <v>418</v>
      </c>
      <c r="D184" s="11">
        <v>211</v>
      </c>
      <c r="E184" s="13" t="s">
        <v>522</v>
      </c>
      <c r="F184" s="12" t="s">
        <v>547</v>
      </c>
      <c r="G184" s="8" t="s">
        <v>268</v>
      </c>
      <c r="H184" s="15">
        <v>41.98</v>
      </c>
      <c r="I184" s="77">
        <f>IF(OR(G184="",G184="KR"),"",IFERROR(H184*VLOOKUP(G184,'LV-Codes'!J:K,2,FALSE)*52.18,""))</f>
        <v>4381.0328</v>
      </c>
      <c r="J184" s="22">
        <f>IFERROR(I184/VLOOKUP(G184,'LV-Codes'!$A$5:$I$31,9,FALSE()),"")</f>
        <v>24.33907111111111</v>
      </c>
      <c r="K184" s="88"/>
      <c r="L184" s="10">
        <f t="shared" si="2"/>
        <v>0</v>
      </c>
    </row>
    <row r="185" spans="1:12" ht="15" customHeight="1" x14ac:dyDescent="0.25">
      <c r="A185" s="5" t="s">
        <v>198</v>
      </c>
      <c r="B185" s="6" t="s">
        <v>18</v>
      </c>
      <c r="C185" s="5" t="s">
        <v>418</v>
      </c>
      <c r="D185" s="5">
        <v>212</v>
      </c>
      <c r="E185" s="7" t="s">
        <v>383</v>
      </c>
      <c r="F185" s="6" t="s">
        <v>547</v>
      </c>
      <c r="G185" s="8" t="s">
        <v>215</v>
      </c>
      <c r="H185" s="9">
        <v>21.11</v>
      </c>
      <c r="I185" s="9">
        <f>IF(OR(G185="",G185="KR"),"",IFERROR(H185*VLOOKUP(G185,'LV-Codes'!J:K,2,FALSE)*52.18,""))</f>
        <v>550.75990000000002</v>
      </c>
      <c r="J185" s="22">
        <f>IFERROR(I185/VLOOKUP(G185,'LV-Codes'!$A$5:$I$31,9,FALSE()),"")</f>
        <v>3.0597772222222224</v>
      </c>
      <c r="K185" s="88"/>
      <c r="L185" s="10">
        <f t="shared" si="2"/>
        <v>0</v>
      </c>
    </row>
    <row r="186" spans="1:12" ht="15" customHeight="1" x14ac:dyDescent="0.25">
      <c r="A186" s="11" t="s">
        <v>199</v>
      </c>
      <c r="B186" s="12" t="s">
        <v>18</v>
      </c>
      <c r="C186" s="11" t="s">
        <v>418</v>
      </c>
      <c r="D186" s="11" t="s">
        <v>420</v>
      </c>
      <c r="E186" s="13" t="s">
        <v>383</v>
      </c>
      <c r="F186" s="12" t="s">
        <v>547</v>
      </c>
      <c r="G186" s="14" t="s">
        <v>215</v>
      </c>
      <c r="H186" s="15">
        <v>29.42</v>
      </c>
      <c r="I186" s="77">
        <f>IF(OR(G186="",G186="KR"),"",IFERROR(H186*VLOOKUP(G186,'LV-Codes'!J:K,2,FALSE)*52.18,""))</f>
        <v>767.56780000000003</v>
      </c>
      <c r="J186" s="22">
        <f>IFERROR(I186/VLOOKUP(G186,'LV-Codes'!$A$5:$I$31,9,FALSE()),"")</f>
        <v>4.2642655555555553</v>
      </c>
      <c r="K186" s="88"/>
      <c r="L186" s="10">
        <f t="shared" si="2"/>
        <v>0</v>
      </c>
    </row>
    <row r="187" spans="1:12" ht="15" customHeight="1" x14ac:dyDescent="0.25">
      <c r="A187" s="5" t="s">
        <v>200</v>
      </c>
      <c r="B187" s="6" t="s">
        <v>18</v>
      </c>
      <c r="C187" s="5" t="s">
        <v>418</v>
      </c>
      <c r="D187" s="5">
        <v>215</v>
      </c>
      <c r="E187" s="7" t="s">
        <v>75</v>
      </c>
      <c r="F187" s="6" t="s">
        <v>546</v>
      </c>
      <c r="G187" s="8" t="s">
        <v>338</v>
      </c>
      <c r="H187" s="9">
        <v>5.91</v>
      </c>
      <c r="I187" s="9">
        <f>IF(OR(G187="",G187="KR"),"",IFERROR(H187*VLOOKUP(G187,'LV-Codes'!J:K,2,FALSE)*52.18,""))</f>
        <v>1541.9190000000001</v>
      </c>
      <c r="J187" s="22">
        <f>IFERROR(I187/VLOOKUP(G187,'LV-Codes'!$A$5:$I$31,9,FALSE()),"")</f>
        <v>19.2739875</v>
      </c>
      <c r="K187" s="88"/>
      <c r="L187" s="10">
        <f t="shared" si="2"/>
        <v>0</v>
      </c>
    </row>
    <row r="188" spans="1:12" ht="15" customHeight="1" x14ac:dyDescent="0.25">
      <c r="A188" s="11" t="s">
        <v>202</v>
      </c>
      <c r="B188" s="12" t="s">
        <v>18</v>
      </c>
      <c r="C188" s="11" t="s">
        <v>418</v>
      </c>
      <c r="D188" s="11">
        <v>216</v>
      </c>
      <c r="E188" s="13" t="s">
        <v>523</v>
      </c>
      <c r="F188" s="12" t="s">
        <v>547</v>
      </c>
      <c r="G188" s="14" t="s">
        <v>216</v>
      </c>
      <c r="H188" s="15">
        <v>7.89</v>
      </c>
      <c r="I188" s="77">
        <f>IF(OR(G188="",G188="KR"),"",IFERROR(H188*VLOOKUP(G188,'LV-Codes'!J:K,2,FALSE)*52.18,""))</f>
        <v>32.936016000000002</v>
      </c>
      <c r="J188" s="22">
        <f>IFERROR(I188/VLOOKUP(G188,'LV-Codes'!$A$5:$I$31,9,FALSE()),"")</f>
        <v>0.10978672</v>
      </c>
      <c r="K188" s="88"/>
      <c r="L188" s="10">
        <f t="shared" si="2"/>
        <v>0</v>
      </c>
    </row>
    <row r="189" spans="1:12" ht="15" customHeight="1" x14ac:dyDescent="0.25">
      <c r="A189" s="5" t="s">
        <v>203</v>
      </c>
      <c r="B189" s="6" t="s">
        <v>18</v>
      </c>
      <c r="C189" s="5" t="s">
        <v>418</v>
      </c>
      <c r="D189" s="5">
        <v>217</v>
      </c>
      <c r="E189" s="7" t="s">
        <v>523</v>
      </c>
      <c r="F189" s="6" t="s">
        <v>547</v>
      </c>
      <c r="G189" s="8" t="s">
        <v>216</v>
      </c>
      <c r="H189" s="9">
        <v>22.15</v>
      </c>
      <c r="I189" s="9">
        <f>IF(OR(G189="",G189="KR"),"",IFERROR(H189*VLOOKUP(G189,'LV-Codes'!J:K,2,FALSE)*52.18,""))</f>
        <v>92.462959999999995</v>
      </c>
      <c r="J189" s="22">
        <f>IFERROR(I189/VLOOKUP(G189,'LV-Codes'!$A$5:$I$31,9,FALSE()),"")</f>
        <v>0.30820986666666667</v>
      </c>
      <c r="K189" s="88"/>
      <c r="L189" s="10">
        <f t="shared" si="2"/>
        <v>0</v>
      </c>
    </row>
    <row r="190" spans="1:12" ht="15" customHeight="1" x14ac:dyDescent="0.25">
      <c r="A190" s="11" t="s">
        <v>222</v>
      </c>
      <c r="B190" s="12" t="s">
        <v>18</v>
      </c>
      <c r="C190" s="11" t="s">
        <v>418</v>
      </c>
      <c r="D190" s="11">
        <v>218</v>
      </c>
      <c r="E190" s="13" t="s">
        <v>383</v>
      </c>
      <c r="F190" s="12" t="s">
        <v>547</v>
      </c>
      <c r="G190" s="14" t="s">
        <v>215</v>
      </c>
      <c r="H190" s="15">
        <v>21.4</v>
      </c>
      <c r="I190" s="77">
        <f>IF(OR(G190="",G190="KR"),"",IFERROR(H190*VLOOKUP(G190,'LV-Codes'!J:K,2,FALSE)*52.18,""))</f>
        <v>558.32599999999991</v>
      </c>
      <c r="J190" s="22">
        <f>IFERROR(I190/VLOOKUP(G190,'LV-Codes'!$A$5:$I$31,9,FALSE()),"")</f>
        <v>3.1018111111111106</v>
      </c>
      <c r="K190" s="88"/>
      <c r="L190" s="10">
        <f t="shared" si="2"/>
        <v>0</v>
      </c>
    </row>
    <row r="191" spans="1:12" ht="15" customHeight="1" x14ac:dyDescent="0.25">
      <c r="A191" s="5" t="s">
        <v>223</v>
      </c>
      <c r="B191" s="6" t="s">
        <v>18</v>
      </c>
      <c r="C191" s="5" t="s">
        <v>418</v>
      </c>
      <c r="D191" s="5">
        <v>219</v>
      </c>
      <c r="E191" s="7" t="s">
        <v>383</v>
      </c>
      <c r="F191" s="6" t="s">
        <v>547</v>
      </c>
      <c r="G191" s="8" t="s">
        <v>215</v>
      </c>
      <c r="H191" s="9">
        <v>14.86</v>
      </c>
      <c r="I191" s="9">
        <f>IF(OR(G191="",G191="KR"),"",IFERROR(H191*VLOOKUP(G191,'LV-Codes'!J:K,2,FALSE)*52.18,""))</f>
        <v>387.69739999999996</v>
      </c>
      <c r="J191" s="22">
        <f>IFERROR(I191/VLOOKUP(G191,'LV-Codes'!$A$5:$I$31,9,FALSE()),"")</f>
        <v>2.1538744444444444</v>
      </c>
      <c r="K191" s="88"/>
      <c r="L191" s="10">
        <f t="shared" si="2"/>
        <v>0</v>
      </c>
    </row>
    <row r="192" spans="1:12" ht="15" customHeight="1" x14ac:dyDescent="0.25">
      <c r="A192" s="11" t="s">
        <v>224</v>
      </c>
      <c r="B192" s="12" t="s">
        <v>18</v>
      </c>
      <c r="C192" s="11" t="s">
        <v>418</v>
      </c>
      <c r="D192" s="11">
        <v>220</v>
      </c>
      <c r="E192" s="13" t="s">
        <v>383</v>
      </c>
      <c r="F192" s="12" t="s">
        <v>547</v>
      </c>
      <c r="G192" s="14" t="s">
        <v>215</v>
      </c>
      <c r="H192" s="15">
        <v>20.04</v>
      </c>
      <c r="I192" s="77">
        <f>IF(OR(G192="",G192="KR"),"",IFERROR(H192*VLOOKUP(G192,'LV-Codes'!J:K,2,FALSE)*52.18,""))</f>
        <v>522.84359999999992</v>
      </c>
      <c r="J192" s="22">
        <f>IFERROR(I192/VLOOKUP(G192,'LV-Codes'!$A$5:$I$31,9,FALSE()),"")</f>
        <v>2.9046866666666662</v>
      </c>
      <c r="K192" s="88"/>
      <c r="L192" s="10">
        <f t="shared" si="2"/>
        <v>0</v>
      </c>
    </row>
    <row r="193" spans="1:12" ht="15" customHeight="1" x14ac:dyDescent="0.25">
      <c r="A193" s="5" t="s">
        <v>225</v>
      </c>
      <c r="B193" s="6" t="s">
        <v>18</v>
      </c>
      <c r="C193" s="5" t="s">
        <v>418</v>
      </c>
      <c r="D193" s="5">
        <v>221</v>
      </c>
      <c r="E193" s="7" t="s">
        <v>251</v>
      </c>
      <c r="F193" s="6" t="s">
        <v>548</v>
      </c>
      <c r="G193" s="8" t="s">
        <v>218</v>
      </c>
      <c r="H193" s="9">
        <v>4.28</v>
      </c>
      <c r="I193" s="9">
        <f>IF(OR(G193="",G193="KR"),"",IFERROR(H193*VLOOKUP(G193,'LV-Codes'!J:K,2,FALSE)*52.18,""))</f>
        <v>1116.652</v>
      </c>
      <c r="J193" s="22">
        <f>IFERROR(I193/VLOOKUP(G193,'LV-Codes'!$A$5:$I$31,9,FALSE()),"")</f>
        <v>11.16652</v>
      </c>
      <c r="K193" s="88"/>
      <c r="L193" s="10">
        <f t="shared" si="2"/>
        <v>0</v>
      </c>
    </row>
    <row r="194" spans="1:12" ht="15" customHeight="1" x14ac:dyDescent="0.25">
      <c r="A194" s="11" t="s">
        <v>226</v>
      </c>
      <c r="B194" s="12" t="s">
        <v>18</v>
      </c>
      <c r="C194" s="11" t="s">
        <v>418</v>
      </c>
      <c r="D194" s="11" t="s">
        <v>421</v>
      </c>
      <c r="E194" s="13" t="s">
        <v>251</v>
      </c>
      <c r="F194" s="12" t="s">
        <v>548</v>
      </c>
      <c r="G194" s="14" t="s">
        <v>218</v>
      </c>
      <c r="H194" s="15">
        <v>3.9</v>
      </c>
      <c r="I194" s="77">
        <f>IF(OR(G194="",G194="KR"),"",IFERROR(H194*VLOOKUP(G194,'LV-Codes'!J:K,2,FALSE)*52.18,""))</f>
        <v>1017.51</v>
      </c>
      <c r="J194" s="22">
        <f>IFERROR(I194/VLOOKUP(G194,'LV-Codes'!$A$5:$I$31,9,FALSE()),"")</f>
        <v>10.1751</v>
      </c>
      <c r="K194" s="88"/>
      <c r="L194" s="10">
        <f t="shared" si="2"/>
        <v>0</v>
      </c>
    </row>
    <row r="195" spans="1:12" ht="15" customHeight="1" x14ac:dyDescent="0.25">
      <c r="A195" s="5" t="s">
        <v>227</v>
      </c>
      <c r="B195" s="6" t="s">
        <v>18</v>
      </c>
      <c r="C195" s="5" t="s">
        <v>418</v>
      </c>
      <c r="D195" s="5" t="s">
        <v>422</v>
      </c>
      <c r="E195" s="7" t="s">
        <v>251</v>
      </c>
      <c r="F195" s="6" t="s">
        <v>548</v>
      </c>
      <c r="G195" s="8" t="s">
        <v>218</v>
      </c>
      <c r="H195" s="9">
        <v>4.66</v>
      </c>
      <c r="I195" s="9">
        <f>IF(OR(G195="",G195="KR"),"",IFERROR(H195*VLOOKUP(G195,'LV-Codes'!J:K,2,FALSE)*52.18,""))</f>
        <v>1215.7940000000001</v>
      </c>
      <c r="J195" s="22">
        <f>IFERROR(I195/VLOOKUP(G195,'LV-Codes'!$A$5:$I$31,9,FALSE()),"")</f>
        <v>12.157940000000002</v>
      </c>
      <c r="K195" s="88"/>
      <c r="L195" s="10">
        <f t="shared" si="2"/>
        <v>0</v>
      </c>
    </row>
    <row r="196" spans="1:12" ht="15" customHeight="1" x14ac:dyDescent="0.25">
      <c r="A196" s="11" t="s">
        <v>228</v>
      </c>
      <c r="B196" s="12" t="s">
        <v>18</v>
      </c>
      <c r="C196" s="11" t="s">
        <v>418</v>
      </c>
      <c r="D196" s="11">
        <v>226</v>
      </c>
      <c r="E196" s="13" t="s">
        <v>251</v>
      </c>
      <c r="F196" s="12" t="s">
        <v>548</v>
      </c>
      <c r="G196" s="14" t="s">
        <v>218</v>
      </c>
      <c r="H196" s="15">
        <v>2.48</v>
      </c>
      <c r="I196" s="77">
        <f>IF(OR(G196="",G196="KR"),"",IFERROR(H196*VLOOKUP(G196,'LV-Codes'!J:K,2,FALSE)*52.18,""))</f>
        <v>647.03200000000004</v>
      </c>
      <c r="J196" s="22">
        <f>IFERROR(I196/VLOOKUP(G196,'LV-Codes'!$A$5:$I$31,9,FALSE()),"")</f>
        <v>6.4703200000000001</v>
      </c>
      <c r="K196" s="88"/>
      <c r="L196" s="10">
        <f t="shared" si="2"/>
        <v>0</v>
      </c>
    </row>
    <row r="197" spans="1:12" ht="15" customHeight="1" x14ac:dyDescent="0.25">
      <c r="A197" s="5" t="s">
        <v>229</v>
      </c>
      <c r="B197" s="6" t="s">
        <v>18</v>
      </c>
      <c r="C197" s="5" t="s">
        <v>418</v>
      </c>
      <c r="D197" s="5">
        <v>227</v>
      </c>
      <c r="E197" s="7" t="s">
        <v>75</v>
      </c>
      <c r="F197" s="6" t="s">
        <v>546</v>
      </c>
      <c r="G197" s="8" t="s">
        <v>338</v>
      </c>
      <c r="H197" s="9">
        <v>2.48</v>
      </c>
      <c r="I197" s="9">
        <f>IF(OR(G197="",G197="KR"),"",IFERROR(H197*VLOOKUP(G197,'LV-Codes'!J:K,2,FALSE)*52.18,""))</f>
        <v>647.03200000000004</v>
      </c>
      <c r="J197" s="22">
        <f>IFERROR(I197/VLOOKUP(G197,'LV-Codes'!$A$5:$I$31,9,FALSE()),"")</f>
        <v>8.0879000000000012</v>
      </c>
      <c r="K197" s="88"/>
      <c r="L197" s="10">
        <f t="shared" si="2"/>
        <v>0</v>
      </c>
    </row>
    <row r="198" spans="1:12" ht="15" customHeight="1" x14ac:dyDescent="0.25">
      <c r="A198" s="11" t="s">
        <v>230</v>
      </c>
      <c r="B198" s="12" t="s">
        <v>18</v>
      </c>
      <c r="C198" s="11" t="s">
        <v>418</v>
      </c>
      <c r="D198" s="11">
        <v>228</v>
      </c>
      <c r="E198" s="13" t="s">
        <v>383</v>
      </c>
      <c r="F198" s="12" t="s">
        <v>547</v>
      </c>
      <c r="G198" s="14" t="s">
        <v>215</v>
      </c>
      <c r="H198" s="15">
        <v>19.440000000000001</v>
      </c>
      <c r="I198" s="77">
        <f>IF(OR(G198="",G198="KR"),"",IFERROR(H198*VLOOKUP(G198,'LV-Codes'!J:K,2,FALSE)*52.18,""))</f>
        <v>507.18960000000004</v>
      </c>
      <c r="J198" s="22">
        <f>IFERROR(I198/VLOOKUP(G198,'LV-Codes'!$A$5:$I$31,9,FALSE()),"")</f>
        <v>2.8177200000000004</v>
      </c>
      <c r="K198" s="88"/>
      <c r="L198" s="10">
        <f t="shared" si="2"/>
        <v>0</v>
      </c>
    </row>
    <row r="199" spans="1:12" ht="15" customHeight="1" x14ac:dyDescent="0.25">
      <c r="A199" s="5" t="s">
        <v>231</v>
      </c>
      <c r="B199" s="6" t="s">
        <v>18</v>
      </c>
      <c r="C199" s="5" t="s">
        <v>418</v>
      </c>
      <c r="D199" s="5">
        <v>229</v>
      </c>
      <c r="E199" s="7" t="s">
        <v>383</v>
      </c>
      <c r="F199" s="6" t="s">
        <v>547</v>
      </c>
      <c r="G199" s="8" t="s">
        <v>215</v>
      </c>
      <c r="H199" s="9">
        <v>16.309999999999999</v>
      </c>
      <c r="I199" s="9">
        <f>IF(OR(G199="",G199="KR"),"",IFERROR(H199*VLOOKUP(G199,'LV-Codes'!J:K,2,FALSE)*52.18,""))</f>
        <v>425.52789999999999</v>
      </c>
      <c r="J199" s="22">
        <f>IFERROR(I199/VLOOKUP(G199,'LV-Codes'!$A$5:$I$31,9,FALSE()),"")</f>
        <v>2.3640438888888888</v>
      </c>
      <c r="K199" s="88"/>
      <c r="L199" s="10">
        <f t="shared" si="2"/>
        <v>0</v>
      </c>
    </row>
    <row r="200" spans="1:12" ht="15" customHeight="1" x14ac:dyDescent="0.25">
      <c r="A200" s="11" t="s">
        <v>232</v>
      </c>
      <c r="B200" s="12" t="s">
        <v>18</v>
      </c>
      <c r="C200" s="11" t="s">
        <v>418</v>
      </c>
      <c r="D200" s="11">
        <v>230</v>
      </c>
      <c r="E200" s="13" t="s">
        <v>383</v>
      </c>
      <c r="F200" s="12" t="s">
        <v>547</v>
      </c>
      <c r="G200" s="14" t="s">
        <v>215</v>
      </c>
      <c r="H200" s="15">
        <v>21.24</v>
      </c>
      <c r="I200" s="77">
        <f>IF(OR(G200="",G200="KR"),"",IFERROR(H200*VLOOKUP(G200,'LV-Codes'!J:K,2,FALSE)*52.18,""))</f>
        <v>554.15159999999992</v>
      </c>
      <c r="J200" s="22">
        <f>IFERROR(I200/VLOOKUP(G200,'LV-Codes'!$A$5:$I$31,9,FALSE()),"")</f>
        <v>3.0786199999999995</v>
      </c>
      <c r="K200" s="88"/>
      <c r="L200" s="10">
        <f t="shared" si="2"/>
        <v>0</v>
      </c>
    </row>
    <row r="201" spans="1:12" ht="15" customHeight="1" x14ac:dyDescent="0.25">
      <c r="A201" s="5" t="s">
        <v>233</v>
      </c>
      <c r="B201" s="6" t="s">
        <v>18</v>
      </c>
      <c r="C201" s="5" t="s">
        <v>418</v>
      </c>
      <c r="D201" s="5">
        <v>231</v>
      </c>
      <c r="E201" s="7" t="s">
        <v>383</v>
      </c>
      <c r="F201" s="6" t="s">
        <v>547</v>
      </c>
      <c r="G201" s="8" t="s">
        <v>215</v>
      </c>
      <c r="H201" s="9">
        <v>15.17</v>
      </c>
      <c r="I201" s="9">
        <f>IF(OR(G201="",G201="KR"),"",IFERROR(H201*VLOOKUP(G201,'LV-Codes'!J:K,2,FALSE)*52.18,""))</f>
        <v>395.78530000000001</v>
      </c>
      <c r="J201" s="22">
        <f>IFERROR(I201/VLOOKUP(G201,'LV-Codes'!$A$5:$I$31,9,FALSE()),"")</f>
        <v>2.1988072222222224</v>
      </c>
      <c r="K201" s="88"/>
      <c r="L201" s="10">
        <f t="shared" si="2"/>
        <v>0</v>
      </c>
    </row>
    <row r="202" spans="1:12" ht="15" customHeight="1" x14ac:dyDescent="0.25">
      <c r="A202" s="11" t="s">
        <v>234</v>
      </c>
      <c r="B202" s="12" t="s">
        <v>18</v>
      </c>
      <c r="C202" s="11" t="s">
        <v>418</v>
      </c>
      <c r="D202" s="11">
        <v>232</v>
      </c>
      <c r="E202" s="13" t="s">
        <v>383</v>
      </c>
      <c r="F202" s="12" t="s">
        <v>547</v>
      </c>
      <c r="G202" s="14" t="s">
        <v>215</v>
      </c>
      <c r="H202" s="15">
        <v>14.04</v>
      </c>
      <c r="I202" s="77">
        <f>IF(OR(G202="",G202="KR"),"",IFERROR(H202*VLOOKUP(G202,'LV-Codes'!J:K,2,FALSE)*52.18,""))</f>
        <v>366.30359999999996</v>
      </c>
      <c r="J202" s="22">
        <f>IFERROR(I202/VLOOKUP(G202,'LV-Codes'!$A$5:$I$31,9,FALSE()),"")</f>
        <v>2.0350199999999998</v>
      </c>
      <c r="K202" s="88"/>
      <c r="L202" s="10">
        <f t="shared" ref="L202:L265" si="3">IF(G202="KR","",IFERROR(I202*K202,""))</f>
        <v>0</v>
      </c>
    </row>
    <row r="203" spans="1:12" ht="15" customHeight="1" x14ac:dyDescent="0.25">
      <c r="A203" s="5" t="s">
        <v>235</v>
      </c>
      <c r="B203" s="6" t="s">
        <v>18</v>
      </c>
      <c r="C203" s="5" t="s">
        <v>418</v>
      </c>
      <c r="D203" s="5">
        <v>233</v>
      </c>
      <c r="E203" s="7" t="s">
        <v>75</v>
      </c>
      <c r="F203" s="6" t="s">
        <v>546</v>
      </c>
      <c r="G203" s="8" t="s">
        <v>338</v>
      </c>
      <c r="H203" s="9">
        <v>3.7</v>
      </c>
      <c r="I203" s="9">
        <f>IF(OR(G203="",G203="KR"),"",IFERROR(H203*VLOOKUP(G203,'LV-Codes'!J:K,2,FALSE)*52.18,""))</f>
        <v>965.33</v>
      </c>
      <c r="J203" s="22">
        <f>IFERROR(I203/VLOOKUP(G203,'LV-Codes'!$A$5:$I$31,9,FALSE()),"")</f>
        <v>12.066625</v>
      </c>
      <c r="K203" s="88"/>
      <c r="L203" s="10">
        <f t="shared" si="3"/>
        <v>0</v>
      </c>
    </row>
    <row r="204" spans="1:12" ht="15" customHeight="1" x14ac:dyDescent="0.25">
      <c r="A204" s="11" t="s">
        <v>236</v>
      </c>
      <c r="B204" s="12" t="s">
        <v>18</v>
      </c>
      <c r="C204" s="11" t="s">
        <v>418</v>
      </c>
      <c r="D204" s="11">
        <v>234</v>
      </c>
      <c r="E204" s="13" t="s">
        <v>383</v>
      </c>
      <c r="F204" s="12" t="s">
        <v>547</v>
      </c>
      <c r="G204" s="14" t="s">
        <v>215</v>
      </c>
      <c r="H204" s="15">
        <v>14.23</v>
      </c>
      <c r="I204" s="77">
        <f>IF(OR(G204="",G204="KR"),"",IFERROR(H204*VLOOKUP(G204,'LV-Codes'!J:K,2,FALSE)*52.18,""))</f>
        <v>371.26069999999999</v>
      </c>
      <c r="J204" s="22">
        <f>IFERROR(I204/VLOOKUP(G204,'LV-Codes'!$A$5:$I$31,9,FALSE()),"")</f>
        <v>2.0625594444444442</v>
      </c>
      <c r="K204" s="88"/>
      <c r="L204" s="10">
        <f t="shared" si="3"/>
        <v>0</v>
      </c>
    </row>
    <row r="205" spans="1:12" ht="15" customHeight="1" x14ac:dyDescent="0.25">
      <c r="A205" s="5" t="s">
        <v>237</v>
      </c>
      <c r="B205" s="6" t="s">
        <v>18</v>
      </c>
      <c r="C205" s="5" t="s">
        <v>418</v>
      </c>
      <c r="D205" s="5">
        <v>235</v>
      </c>
      <c r="E205" s="7" t="s">
        <v>383</v>
      </c>
      <c r="F205" s="6" t="s">
        <v>547</v>
      </c>
      <c r="G205" s="8" t="s">
        <v>215</v>
      </c>
      <c r="H205" s="9">
        <v>21.58</v>
      </c>
      <c r="I205" s="9">
        <f>IF(OR(G205="",G205="KR"),"",IFERROR(H205*VLOOKUP(G205,'LV-Codes'!J:K,2,FALSE)*52.18,""))</f>
        <v>563.0222</v>
      </c>
      <c r="J205" s="22">
        <f>IFERROR(I205/VLOOKUP(G205,'LV-Codes'!$A$5:$I$31,9,FALSE()),"")</f>
        <v>3.127901111111111</v>
      </c>
      <c r="K205" s="88"/>
      <c r="L205" s="10">
        <f t="shared" si="3"/>
        <v>0</v>
      </c>
    </row>
    <row r="206" spans="1:12" ht="15" customHeight="1" x14ac:dyDescent="0.25">
      <c r="A206" s="11" t="s">
        <v>238</v>
      </c>
      <c r="B206" s="12" t="s">
        <v>18</v>
      </c>
      <c r="C206" s="11" t="s">
        <v>418</v>
      </c>
      <c r="D206" s="11">
        <v>236</v>
      </c>
      <c r="E206" s="13" t="s">
        <v>75</v>
      </c>
      <c r="F206" s="12" t="s">
        <v>546</v>
      </c>
      <c r="G206" s="14" t="s">
        <v>338</v>
      </c>
      <c r="H206" s="15">
        <v>4.54</v>
      </c>
      <c r="I206" s="77">
        <f>IF(OR(G206="",G206="KR"),"",IFERROR(H206*VLOOKUP(G206,'LV-Codes'!J:K,2,FALSE)*52.18,""))</f>
        <v>1184.4859999999999</v>
      </c>
      <c r="J206" s="22">
        <f>IFERROR(I206/VLOOKUP(G206,'LV-Codes'!$A$5:$I$31,9,FALSE()),"")</f>
        <v>14.806074999999998</v>
      </c>
      <c r="K206" s="88"/>
      <c r="L206" s="10">
        <f t="shared" si="3"/>
        <v>0</v>
      </c>
    </row>
    <row r="207" spans="1:12" ht="15" customHeight="1" x14ac:dyDescent="0.25">
      <c r="A207" s="5" t="s">
        <v>239</v>
      </c>
      <c r="B207" s="6" t="s">
        <v>18</v>
      </c>
      <c r="C207" s="5" t="s">
        <v>418</v>
      </c>
      <c r="D207" s="5">
        <v>237</v>
      </c>
      <c r="E207" s="7" t="s">
        <v>524</v>
      </c>
      <c r="F207" s="6" t="s">
        <v>546</v>
      </c>
      <c r="G207" s="8" t="s">
        <v>217</v>
      </c>
      <c r="H207" s="9">
        <v>8.76</v>
      </c>
      <c r="I207" s="9">
        <f>IF(OR(G207="",G207="KR"),"",IFERROR(H207*VLOOKUP(G207,'LV-Codes'!J:K,2,FALSE)*52.18,""))</f>
        <v>36.567743999999998</v>
      </c>
      <c r="J207" s="22">
        <f>IFERROR(I207/VLOOKUP(G207,'LV-Codes'!$A$5:$I$31,9,FALSE()),"")</f>
        <v>0.12189248</v>
      </c>
      <c r="K207" s="88"/>
      <c r="L207" s="10">
        <f t="shared" si="3"/>
        <v>0</v>
      </c>
    </row>
    <row r="208" spans="1:12" ht="15" customHeight="1" x14ac:dyDescent="0.25">
      <c r="A208" s="11" t="s">
        <v>240</v>
      </c>
      <c r="B208" s="12" t="s">
        <v>18</v>
      </c>
      <c r="C208" s="11" t="s">
        <v>418</v>
      </c>
      <c r="D208" s="11">
        <v>238</v>
      </c>
      <c r="E208" s="13" t="s">
        <v>524</v>
      </c>
      <c r="F208" s="12" t="s">
        <v>546</v>
      </c>
      <c r="G208" s="14" t="s">
        <v>217</v>
      </c>
      <c r="H208" s="15">
        <v>1.9</v>
      </c>
      <c r="I208" s="77">
        <f>IF(OR(G208="",G208="KR"),"",IFERROR(H208*VLOOKUP(G208,'LV-Codes'!J:K,2,FALSE)*52.18,""))</f>
        <v>7.9313599999999997</v>
      </c>
      <c r="J208" s="22">
        <f>IFERROR(I208/VLOOKUP(G208,'LV-Codes'!$A$5:$I$31,9,FALSE()),"")</f>
        <v>2.6437866666666667E-2</v>
      </c>
      <c r="K208" s="88"/>
      <c r="L208" s="10">
        <f t="shared" si="3"/>
        <v>0</v>
      </c>
    </row>
    <row r="209" spans="1:12" ht="15" customHeight="1" x14ac:dyDescent="0.25">
      <c r="A209" s="5" t="s">
        <v>241</v>
      </c>
      <c r="B209" s="6" t="s">
        <v>18</v>
      </c>
      <c r="C209" s="5" t="s">
        <v>418</v>
      </c>
      <c r="D209" s="5">
        <v>239</v>
      </c>
      <c r="E209" s="7" t="s">
        <v>399</v>
      </c>
      <c r="F209" s="6" t="s">
        <v>548</v>
      </c>
      <c r="G209" s="8" t="s">
        <v>324</v>
      </c>
      <c r="H209" s="9">
        <v>4.5999999999999996</v>
      </c>
      <c r="I209" s="9">
        <f>IF(OR(G209="",G209="KR"),"",IFERROR(H209*VLOOKUP(G209,'LV-Codes'!J:K,2,FALSE)*52.18,""))</f>
        <v>480.05599999999998</v>
      </c>
      <c r="J209" s="22">
        <f>IFERROR(I209/VLOOKUP(G209,'LV-Codes'!$A$5:$I$31,9,FALSE()),"")</f>
        <v>4.8005599999999999</v>
      </c>
      <c r="K209" s="88"/>
      <c r="L209" s="10">
        <f t="shared" si="3"/>
        <v>0</v>
      </c>
    </row>
    <row r="210" spans="1:12" ht="15" customHeight="1" x14ac:dyDescent="0.25">
      <c r="A210" s="11" t="s">
        <v>242</v>
      </c>
      <c r="B210" s="12" t="s">
        <v>18</v>
      </c>
      <c r="C210" s="11" t="s">
        <v>418</v>
      </c>
      <c r="D210" s="11">
        <v>240</v>
      </c>
      <c r="E210" s="13" t="s">
        <v>251</v>
      </c>
      <c r="F210" s="12" t="s">
        <v>548</v>
      </c>
      <c r="G210" s="14" t="s">
        <v>218</v>
      </c>
      <c r="H210" s="15">
        <v>5.3</v>
      </c>
      <c r="I210" s="77">
        <f>IF(OR(G210="",G210="KR"),"",IFERROR(H210*VLOOKUP(G210,'LV-Codes'!J:K,2,FALSE)*52.18,""))</f>
        <v>1382.77</v>
      </c>
      <c r="J210" s="22">
        <f>IFERROR(I210/VLOOKUP(G210,'LV-Codes'!$A$5:$I$31,9,FALSE()),"")</f>
        <v>13.8277</v>
      </c>
      <c r="K210" s="88"/>
      <c r="L210" s="10">
        <f t="shared" si="3"/>
        <v>0</v>
      </c>
    </row>
    <row r="211" spans="1:12" ht="15" customHeight="1" x14ac:dyDescent="0.25">
      <c r="A211" s="5" t="s">
        <v>243</v>
      </c>
      <c r="B211" s="6" t="s">
        <v>18</v>
      </c>
      <c r="C211" s="5" t="s">
        <v>418</v>
      </c>
      <c r="D211" s="5">
        <v>241</v>
      </c>
      <c r="E211" s="7" t="s">
        <v>251</v>
      </c>
      <c r="F211" s="6" t="s">
        <v>548</v>
      </c>
      <c r="G211" s="8" t="s">
        <v>218</v>
      </c>
      <c r="H211" s="9">
        <v>10.24</v>
      </c>
      <c r="I211" s="9">
        <f>IF(OR(G211="",G211="KR"),"",IFERROR(H211*VLOOKUP(G211,'LV-Codes'!J:K,2,FALSE)*52.18,""))</f>
        <v>2671.616</v>
      </c>
      <c r="J211" s="22">
        <f>IFERROR(I211/VLOOKUP(G211,'LV-Codes'!$A$5:$I$31,9,FALSE()),"")</f>
        <v>26.716159999999999</v>
      </c>
      <c r="K211" s="88"/>
      <c r="L211" s="10">
        <f t="shared" si="3"/>
        <v>0</v>
      </c>
    </row>
    <row r="212" spans="1:12" ht="15" customHeight="1" x14ac:dyDescent="0.25">
      <c r="A212" s="11" t="s">
        <v>244</v>
      </c>
      <c r="B212" s="12" t="s">
        <v>18</v>
      </c>
      <c r="C212" s="11" t="s">
        <v>418</v>
      </c>
      <c r="D212" s="11">
        <v>242</v>
      </c>
      <c r="E212" s="13" t="s">
        <v>251</v>
      </c>
      <c r="F212" s="12" t="s">
        <v>548</v>
      </c>
      <c r="G212" s="14" t="s">
        <v>218</v>
      </c>
      <c r="H212" s="15">
        <v>5.26</v>
      </c>
      <c r="I212" s="77">
        <f>IF(OR(G212="",G212="KR"),"",IFERROR(H212*VLOOKUP(G212,'LV-Codes'!J:K,2,FALSE)*52.18,""))</f>
        <v>1372.3339999999998</v>
      </c>
      <c r="J212" s="22">
        <f>IFERROR(I212/VLOOKUP(G212,'LV-Codes'!$A$5:$I$31,9,FALSE()),"")</f>
        <v>13.723339999999999</v>
      </c>
      <c r="K212" s="88"/>
      <c r="L212" s="10">
        <f t="shared" si="3"/>
        <v>0</v>
      </c>
    </row>
    <row r="213" spans="1:12" ht="15" customHeight="1" x14ac:dyDescent="0.25">
      <c r="A213" s="5" t="s">
        <v>245</v>
      </c>
      <c r="B213" s="6" t="s">
        <v>18</v>
      </c>
      <c r="C213" s="5" t="s">
        <v>418</v>
      </c>
      <c r="D213" s="5">
        <v>243</v>
      </c>
      <c r="E213" s="7" t="s">
        <v>251</v>
      </c>
      <c r="F213" s="6" t="s">
        <v>548</v>
      </c>
      <c r="G213" s="8" t="s">
        <v>218</v>
      </c>
      <c r="H213" s="9">
        <v>6.51</v>
      </c>
      <c r="I213" s="9">
        <f>IF(OR(G213="",G213="KR"),"",IFERROR(H213*VLOOKUP(G213,'LV-Codes'!J:K,2,FALSE)*52.18,""))</f>
        <v>1698.4589999999998</v>
      </c>
      <c r="J213" s="22">
        <f>IFERROR(I213/VLOOKUP(G213,'LV-Codes'!$A$5:$I$31,9,FALSE()),"")</f>
        <v>16.984589999999997</v>
      </c>
      <c r="K213" s="88"/>
      <c r="L213" s="10">
        <f t="shared" si="3"/>
        <v>0</v>
      </c>
    </row>
    <row r="214" spans="1:12" ht="15" customHeight="1" x14ac:dyDescent="0.25">
      <c r="A214" s="11" t="s">
        <v>246</v>
      </c>
      <c r="B214" s="12" t="s">
        <v>18</v>
      </c>
      <c r="C214" s="11" t="s">
        <v>418</v>
      </c>
      <c r="D214" s="11">
        <v>244</v>
      </c>
      <c r="E214" s="13" t="s">
        <v>395</v>
      </c>
      <c r="F214" s="12" t="s">
        <v>547</v>
      </c>
      <c r="G214" s="14" t="s">
        <v>215</v>
      </c>
      <c r="H214" s="15">
        <v>13.88</v>
      </c>
      <c r="I214" s="77">
        <f>IF(OR(G214="",G214="KR"),"",IFERROR(H214*VLOOKUP(G214,'LV-Codes'!J:K,2,FALSE)*52.18,""))</f>
        <v>362.12920000000003</v>
      </c>
      <c r="J214" s="22">
        <f>IFERROR(I214/VLOOKUP(G214,'LV-Codes'!$A$5:$I$31,9,FALSE()),"")</f>
        <v>2.0118288888888891</v>
      </c>
      <c r="K214" s="88"/>
      <c r="L214" s="10">
        <f t="shared" si="3"/>
        <v>0</v>
      </c>
    </row>
    <row r="215" spans="1:12" ht="15" customHeight="1" x14ac:dyDescent="0.25">
      <c r="A215" s="5" t="s">
        <v>247</v>
      </c>
      <c r="B215" s="6" t="s">
        <v>18</v>
      </c>
      <c r="C215" s="5" t="s">
        <v>418</v>
      </c>
      <c r="D215" s="5">
        <v>245</v>
      </c>
      <c r="E215" s="7" t="s">
        <v>383</v>
      </c>
      <c r="F215" s="6" t="s">
        <v>547</v>
      </c>
      <c r="G215" s="8" t="s">
        <v>215</v>
      </c>
      <c r="H215" s="9">
        <v>29.25</v>
      </c>
      <c r="I215" s="9">
        <f>IF(OR(G215="",G215="KR"),"",IFERROR(H215*VLOOKUP(G215,'LV-Codes'!J:K,2,FALSE)*52.18,""))</f>
        <v>763.13250000000005</v>
      </c>
      <c r="J215" s="22">
        <f>IFERROR(I215/VLOOKUP(G215,'LV-Codes'!$A$5:$I$31,9,FALSE()),"")</f>
        <v>4.2396250000000002</v>
      </c>
      <c r="K215" s="88"/>
      <c r="L215" s="10">
        <f t="shared" si="3"/>
        <v>0</v>
      </c>
    </row>
    <row r="216" spans="1:12" ht="15" customHeight="1" x14ac:dyDescent="0.25">
      <c r="A216" s="11" t="s">
        <v>248</v>
      </c>
      <c r="B216" s="12" t="s">
        <v>18</v>
      </c>
      <c r="C216" s="11" t="s">
        <v>418</v>
      </c>
      <c r="D216" s="11">
        <v>246</v>
      </c>
      <c r="E216" s="13" t="s">
        <v>383</v>
      </c>
      <c r="F216" s="12" t="s">
        <v>547</v>
      </c>
      <c r="G216" s="14" t="s">
        <v>215</v>
      </c>
      <c r="H216" s="15">
        <v>14.25</v>
      </c>
      <c r="I216" s="77">
        <f>IF(OR(G216="",G216="KR"),"",IFERROR(H216*VLOOKUP(G216,'LV-Codes'!J:K,2,FALSE)*52.18,""))</f>
        <v>371.78249999999997</v>
      </c>
      <c r="J216" s="22">
        <f>IFERROR(I216/VLOOKUP(G216,'LV-Codes'!$A$5:$I$31,9,FALSE()),"")</f>
        <v>2.065458333333333</v>
      </c>
      <c r="K216" s="88"/>
      <c r="L216" s="10">
        <f t="shared" si="3"/>
        <v>0</v>
      </c>
    </row>
    <row r="217" spans="1:12" ht="15" customHeight="1" x14ac:dyDescent="0.25">
      <c r="A217" s="5" t="s">
        <v>249</v>
      </c>
      <c r="B217" s="6" t="s">
        <v>18</v>
      </c>
      <c r="C217" s="5" t="s">
        <v>418</v>
      </c>
      <c r="D217" s="5">
        <v>247</v>
      </c>
      <c r="E217" s="7" t="s">
        <v>383</v>
      </c>
      <c r="F217" s="6" t="s">
        <v>547</v>
      </c>
      <c r="G217" s="8" t="s">
        <v>215</v>
      </c>
      <c r="H217" s="9">
        <v>14.27</v>
      </c>
      <c r="I217" s="9">
        <f>IF(OR(G217="",G217="KR"),"",IFERROR(H217*VLOOKUP(G217,'LV-Codes'!J:K,2,FALSE)*52.18,""))</f>
        <v>372.30430000000001</v>
      </c>
      <c r="J217" s="22">
        <f>IFERROR(I217/VLOOKUP(G217,'LV-Codes'!$A$5:$I$31,9,FALSE()),"")</f>
        <v>2.0683572222222222</v>
      </c>
      <c r="K217" s="88"/>
      <c r="L217" s="10">
        <f t="shared" si="3"/>
        <v>0</v>
      </c>
    </row>
    <row r="218" spans="1:12" ht="15" customHeight="1" x14ac:dyDescent="0.25">
      <c r="A218" s="11" t="s">
        <v>250</v>
      </c>
      <c r="B218" s="12" t="s">
        <v>18</v>
      </c>
      <c r="C218" s="11" t="s">
        <v>418</v>
      </c>
      <c r="D218" s="11">
        <v>248</v>
      </c>
      <c r="E218" s="13" t="s">
        <v>383</v>
      </c>
      <c r="F218" s="12" t="s">
        <v>547</v>
      </c>
      <c r="G218" s="14" t="s">
        <v>215</v>
      </c>
      <c r="H218" s="15">
        <v>14.27</v>
      </c>
      <c r="I218" s="77">
        <f>IF(OR(G218="",G218="KR"),"",IFERROR(H218*VLOOKUP(G218,'LV-Codes'!J:K,2,FALSE)*52.18,""))</f>
        <v>372.30430000000001</v>
      </c>
      <c r="J218" s="22">
        <f>IFERROR(I218/VLOOKUP(G218,'LV-Codes'!$A$5:$I$31,9,FALSE()),"")</f>
        <v>2.0683572222222222</v>
      </c>
      <c r="K218" s="88"/>
      <c r="L218" s="10">
        <f t="shared" si="3"/>
        <v>0</v>
      </c>
    </row>
    <row r="219" spans="1:12" ht="15" customHeight="1" x14ac:dyDescent="0.25">
      <c r="A219" s="5" t="s">
        <v>423</v>
      </c>
      <c r="B219" s="6" t="s">
        <v>18</v>
      </c>
      <c r="C219" s="5" t="s">
        <v>418</v>
      </c>
      <c r="D219" s="5">
        <v>249</v>
      </c>
      <c r="E219" s="7" t="s">
        <v>383</v>
      </c>
      <c r="F219" s="6" t="s">
        <v>547</v>
      </c>
      <c r="G219" s="8" t="s">
        <v>215</v>
      </c>
      <c r="H219" s="9">
        <v>21.74</v>
      </c>
      <c r="I219" s="9">
        <f>IF(OR(G219="",G219="KR"),"",IFERROR(H219*VLOOKUP(G219,'LV-Codes'!J:K,2,FALSE)*52.18,""))</f>
        <v>567.19659999999999</v>
      </c>
      <c r="J219" s="22">
        <f>IFERROR(I219/VLOOKUP(G219,'LV-Codes'!$A$5:$I$31,9,FALSE()),"")</f>
        <v>3.1510922222222222</v>
      </c>
      <c r="K219" s="88"/>
      <c r="L219" s="10">
        <f t="shared" si="3"/>
        <v>0</v>
      </c>
    </row>
    <row r="220" spans="1:12" ht="15" customHeight="1" x14ac:dyDescent="0.25">
      <c r="A220" s="11" t="s">
        <v>424</v>
      </c>
      <c r="B220" s="12" t="s">
        <v>18</v>
      </c>
      <c r="C220" s="11" t="s">
        <v>418</v>
      </c>
      <c r="D220" s="11">
        <v>250</v>
      </c>
      <c r="E220" s="13" t="s">
        <v>383</v>
      </c>
      <c r="F220" s="12" t="s">
        <v>547</v>
      </c>
      <c r="G220" s="14" t="s">
        <v>215</v>
      </c>
      <c r="H220" s="15">
        <v>21.95</v>
      </c>
      <c r="I220" s="77">
        <f>IF(OR(G220="",G220="KR"),"",IFERROR(H220*VLOOKUP(G220,'LV-Codes'!J:K,2,FALSE)*52.18,""))</f>
        <v>572.67549999999994</v>
      </c>
      <c r="J220" s="22">
        <f>IFERROR(I220/VLOOKUP(G220,'LV-Codes'!$A$5:$I$31,9,FALSE()),"")</f>
        <v>3.1815305555555553</v>
      </c>
      <c r="K220" s="88"/>
      <c r="L220" s="10">
        <f t="shared" si="3"/>
        <v>0</v>
      </c>
    </row>
    <row r="221" spans="1:12" ht="15" customHeight="1" x14ac:dyDescent="0.25">
      <c r="A221" s="5" t="s">
        <v>425</v>
      </c>
      <c r="B221" s="6" t="s">
        <v>18</v>
      </c>
      <c r="C221" s="5" t="s">
        <v>418</v>
      </c>
      <c r="D221" s="5">
        <v>251</v>
      </c>
      <c r="E221" s="7" t="s">
        <v>383</v>
      </c>
      <c r="F221" s="6" t="s">
        <v>547</v>
      </c>
      <c r="G221" s="8" t="s">
        <v>215</v>
      </c>
      <c r="H221" s="9">
        <v>13.92</v>
      </c>
      <c r="I221" s="9">
        <f>IF(OR(G221="",G221="KR"),"",IFERROR(H221*VLOOKUP(G221,'LV-Codes'!J:K,2,FALSE)*52.18,""))</f>
        <v>363.1728</v>
      </c>
      <c r="J221" s="22">
        <f>IFERROR(I221/VLOOKUP(G221,'LV-Codes'!$A$5:$I$31,9,FALSE()),"")</f>
        <v>2.0176266666666667</v>
      </c>
      <c r="K221" s="88"/>
      <c r="L221" s="10">
        <f t="shared" si="3"/>
        <v>0</v>
      </c>
    </row>
    <row r="222" spans="1:12" ht="15" customHeight="1" x14ac:dyDescent="0.25">
      <c r="A222" s="11" t="s">
        <v>426</v>
      </c>
      <c r="B222" s="12" t="s">
        <v>18</v>
      </c>
      <c r="C222" s="11" t="s">
        <v>418</v>
      </c>
      <c r="D222" s="11">
        <v>252</v>
      </c>
      <c r="E222" s="13" t="s">
        <v>383</v>
      </c>
      <c r="F222" s="12" t="s">
        <v>547</v>
      </c>
      <c r="G222" s="14" t="s">
        <v>215</v>
      </c>
      <c r="H222" s="15">
        <v>19.77</v>
      </c>
      <c r="I222" s="77">
        <f>IF(OR(G222="",G222="KR"),"",IFERROR(H222*VLOOKUP(G222,'LV-Codes'!J:K,2,FALSE)*52.18,""))</f>
        <v>515.79930000000002</v>
      </c>
      <c r="J222" s="22">
        <f>IFERROR(I222/VLOOKUP(G222,'LV-Codes'!$A$5:$I$31,9,FALSE()),"")</f>
        <v>2.8655516666666667</v>
      </c>
      <c r="K222" s="88"/>
      <c r="L222" s="10">
        <f t="shared" si="3"/>
        <v>0</v>
      </c>
    </row>
    <row r="223" spans="1:12" ht="15" customHeight="1" x14ac:dyDescent="0.25">
      <c r="A223" s="5" t="s">
        <v>427</v>
      </c>
      <c r="B223" s="6" t="s">
        <v>18</v>
      </c>
      <c r="C223" s="5" t="s">
        <v>418</v>
      </c>
      <c r="D223" s="5">
        <v>253</v>
      </c>
      <c r="E223" s="7" t="s">
        <v>383</v>
      </c>
      <c r="F223" s="6" t="s">
        <v>547</v>
      </c>
      <c r="G223" s="8" t="s">
        <v>215</v>
      </c>
      <c r="H223" s="9">
        <v>29.25</v>
      </c>
      <c r="I223" s="9">
        <f>IF(OR(G223="",G223="KR"),"",IFERROR(H223*VLOOKUP(G223,'LV-Codes'!J:K,2,FALSE)*52.18,""))</f>
        <v>763.13250000000005</v>
      </c>
      <c r="J223" s="22">
        <f>IFERROR(I223/VLOOKUP(G223,'LV-Codes'!$A$5:$I$31,9,FALSE()),"")</f>
        <v>4.2396250000000002</v>
      </c>
      <c r="K223" s="88"/>
      <c r="L223" s="10">
        <f t="shared" si="3"/>
        <v>0</v>
      </c>
    </row>
    <row r="224" spans="1:12" ht="15" customHeight="1" x14ac:dyDescent="0.25">
      <c r="A224" s="11" t="s">
        <v>428</v>
      </c>
      <c r="B224" s="12" t="s">
        <v>18</v>
      </c>
      <c r="C224" s="11" t="s">
        <v>418</v>
      </c>
      <c r="D224" s="11">
        <v>254</v>
      </c>
      <c r="E224" s="13" t="s">
        <v>383</v>
      </c>
      <c r="F224" s="12" t="s">
        <v>547</v>
      </c>
      <c r="G224" s="14" t="s">
        <v>215</v>
      </c>
      <c r="H224" s="15">
        <v>21.75</v>
      </c>
      <c r="I224" s="77">
        <f>IF(OR(G224="",G224="KR"),"",IFERROR(H224*VLOOKUP(G224,'LV-Codes'!J:K,2,FALSE)*52.18,""))</f>
        <v>567.45749999999998</v>
      </c>
      <c r="J224" s="22">
        <f>IFERROR(I224/VLOOKUP(G224,'LV-Codes'!$A$5:$I$31,9,FALSE()),"")</f>
        <v>3.1525416666666666</v>
      </c>
      <c r="K224" s="88"/>
      <c r="L224" s="10">
        <f t="shared" si="3"/>
        <v>0</v>
      </c>
    </row>
    <row r="225" spans="1:12" ht="15" customHeight="1" x14ac:dyDescent="0.25">
      <c r="A225" s="5" t="s">
        <v>429</v>
      </c>
      <c r="B225" s="6" t="s">
        <v>18</v>
      </c>
      <c r="C225" s="5" t="s">
        <v>418</v>
      </c>
      <c r="D225" s="5">
        <v>255</v>
      </c>
      <c r="E225" s="7" t="s">
        <v>383</v>
      </c>
      <c r="F225" s="6" t="s">
        <v>547</v>
      </c>
      <c r="G225" s="8" t="s">
        <v>215</v>
      </c>
      <c r="H225" s="9">
        <v>21.78</v>
      </c>
      <c r="I225" s="9">
        <f>IF(OR(G225="",G225="KR"),"",IFERROR(H225*VLOOKUP(G225,'LV-Codes'!J:K,2,FALSE)*52.18,""))</f>
        <v>568.24020000000007</v>
      </c>
      <c r="J225" s="22">
        <f>IFERROR(I225/VLOOKUP(G225,'LV-Codes'!$A$5:$I$31,9,FALSE()),"")</f>
        <v>3.1568900000000002</v>
      </c>
      <c r="K225" s="88"/>
      <c r="L225" s="10">
        <f t="shared" si="3"/>
        <v>0</v>
      </c>
    </row>
    <row r="226" spans="1:12" ht="15" customHeight="1" x14ac:dyDescent="0.25">
      <c r="A226" s="11" t="s">
        <v>430</v>
      </c>
      <c r="B226" s="12" t="s">
        <v>18</v>
      </c>
      <c r="C226" s="11" t="s">
        <v>418</v>
      </c>
      <c r="D226" s="11">
        <v>256</v>
      </c>
      <c r="E226" s="13" t="s">
        <v>75</v>
      </c>
      <c r="F226" s="12" t="s">
        <v>546</v>
      </c>
      <c r="G226" s="14" t="s">
        <v>338</v>
      </c>
      <c r="H226" s="15">
        <v>12.84</v>
      </c>
      <c r="I226" s="77">
        <f>IF(OR(G226="",G226="KR"),"",IFERROR(H226*VLOOKUP(G226,'LV-Codes'!J:K,2,FALSE)*52.18,""))</f>
        <v>3349.9560000000001</v>
      </c>
      <c r="J226" s="22">
        <f>IFERROR(I226/VLOOKUP(G226,'LV-Codes'!$A$5:$I$31,9,FALSE()),"")</f>
        <v>41.874450000000003</v>
      </c>
      <c r="K226" s="88"/>
      <c r="L226" s="10">
        <f t="shared" si="3"/>
        <v>0</v>
      </c>
    </row>
    <row r="227" spans="1:12" ht="15" customHeight="1" x14ac:dyDescent="0.25">
      <c r="A227" s="5" t="s">
        <v>431</v>
      </c>
      <c r="B227" s="6" t="s">
        <v>18</v>
      </c>
      <c r="C227" s="5" t="s">
        <v>418</v>
      </c>
      <c r="D227" s="5">
        <v>257</v>
      </c>
      <c r="E227" s="7" t="s">
        <v>399</v>
      </c>
      <c r="F227" s="6" t="s">
        <v>548</v>
      </c>
      <c r="G227" s="8" t="s">
        <v>324</v>
      </c>
      <c r="H227" s="9">
        <v>3.72</v>
      </c>
      <c r="I227" s="9">
        <f>IF(OR(G227="",G227="KR"),"",IFERROR(H227*VLOOKUP(G227,'LV-Codes'!J:K,2,FALSE)*52.18,""))</f>
        <v>388.2192</v>
      </c>
      <c r="J227" s="22">
        <f>IFERROR(I227/VLOOKUP(G227,'LV-Codes'!$A$5:$I$31,9,FALSE()),"")</f>
        <v>3.8821919999999999</v>
      </c>
      <c r="K227" s="88"/>
      <c r="L227" s="10">
        <f t="shared" si="3"/>
        <v>0</v>
      </c>
    </row>
    <row r="228" spans="1:12" ht="15" customHeight="1" x14ac:dyDescent="0.25">
      <c r="A228" s="11" t="s">
        <v>432</v>
      </c>
      <c r="B228" s="12" t="s">
        <v>18</v>
      </c>
      <c r="C228" s="11" t="s">
        <v>418</v>
      </c>
      <c r="D228" s="11">
        <v>258</v>
      </c>
      <c r="E228" s="13" t="s">
        <v>251</v>
      </c>
      <c r="F228" s="12" t="s">
        <v>548</v>
      </c>
      <c r="G228" s="14" t="s">
        <v>218</v>
      </c>
      <c r="H228" s="15">
        <v>4.59</v>
      </c>
      <c r="I228" s="77">
        <f>IF(OR(G228="",G228="KR"),"",IFERROR(H228*VLOOKUP(G228,'LV-Codes'!J:K,2,FALSE)*52.18,""))</f>
        <v>1197.5309999999999</v>
      </c>
      <c r="J228" s="22">
        <f>IFERROR(I228/VLOOKUP(G228,'LV-Codes'!$A$5:$I$31,9,FALSE()),"")</f>
        <v>11.97531</v>
      </c>
      <c r="K228" s="88"/>
      <c r="L228" s="10">
        <f t="shared" si="3"/>
        <v>0</v>
      </c>
    </row>
    <row r="229" spans="1:12" ht="15" customHeight="1" x14ac:dyDescent="0.25">
      <c r="A229" s="5" t="s">
        <v>433</v>
      </c>
      <c r="B229" s="6" t="s">
        <v>18</v>
      </c>
      <c r="C229" s="5" t="s">
        <v>418</v>
      </c>
      <c r="D229" s="5">
        <v>259</v>
      </c>
      <c r="E229" s="7" t="s">
        <v>251</v>
      </c>
      <c r="F229" s="6" t="s">
        <v>548</v>
      </c>
      <c r="G229" s="8" t="s">
        <v>218</v>
      </c>
      <c r="H229" s="9">
        <v>8.61</v>
      </c>
      <c r="I229" s="9">
        <f>IF(OR(G229="",G229="KR"),"",IFERROR(H229*VLOOKUP(G229,'LV-Codes'!J:K,2,FALSE)*52.18,""))</f>
        <v>2246.3489999999997</v>
      </c>
      <c r="J229" s="22">
        <f>IFERROR(I229/VLOOKUP(G229,'LV-Codes'!$A$5:$I$31,9,FALSE()),"")</f>
        <v>22.463489999999997</v>
      </c>
      <c r="K229" s="88"/>
      <c r="L229" s="10">
        <f t="shared" si="3"/>
        <v>0</v>
      </c>
    </row>
    <row r="230" spans="1:12" ht="15" customHeight="1" x14ac:dyDescent="0.25">
      <c r="A230" s="11" t="s">
        <v>434</v>
      </c>
      <c r="B230" s="12" t="s">
        <v>18</v>
      </c>
      <c r="C230" s="11" t="s">
        <v>418</v>
      </c>
      <c r="D230" s="11">
        <v>260</v>
      </c>
      <c r="E230" s="13" t="s">
        <v>251</v>
      </c>
      <c r="F230" s="12" t="s">
        <v>548</v>
      </c>
      <c r="G230" s="14" t="s">
        <v>218</v>
      </c>
      <c r="H230" s="15">
        <v>4.59</v>
      </c>
      <c r="I230" s="77">
        <f>IF(OR(G230="",G230="KR"),"",IFERROR(H230*VLOOKUP(G230,'LV-Codes'!J:K,2,FALSE)*52.18,""))</f>
        <v>1197.5309999999999</v>
      </c>
      <c r="J230" s="22">
        <f>IFERROR(I230/VLOOKUP(G230,'LV-Codes'!$A$5:$I$31,9,FALSE()),"")</f>
        <v>11.97531</v>
      </c>
      <c r="K230" s="88"/>
      <c r="L230" s="10">
        <f t="shared" si="3"/>
        <v>0</v>
      </c>
    </row>
    <row r="231" spans="1:12" ht="15" customHeight="1" x14ac:dyDescent="0.25">
      <c r="A231" s="5" t="s">
        <v>435</v>
      </c>
      <c r="B231" s="6" t="s">
        <v>18</v>
      </c>
      <c r="C231" s="5" t="s">
        <v>418</v>
      </c>
      <c r="D231" s="5">
        <v>261</v>
      </c>
      <c r="E231" s="7" t="s">
        <v>251</v>
      </c>
      <c r="F231" s="6" t="s">
        <v>548</v>
      </c>
      <c r="G231" s="8" t="s">
        <v>218</v>
      </c>
      <c r="H231" s="9">
        <v>6.83</v>
      </c>
      <c r="I231" s="9">
        <f>IF(OR(G231="",G231="KR"),"",IFERROR(H231*VLOOKUP(G231,'LV-Codes'!J:K,2,FALSE)*52.18,""))</f>
        <v>1781.9469999999999</v>
      </c>
      <c r="J231" s="22">
        <f>IFERROR(I231/VLOOKUP(G231,'LV-Codes'!$A$5:$I$31,9,FALSE()),"")</f>
        <v>17.819469999999999</v>
      </c>
      <c r="K231" s="88"/>
      <c r="L231" s="10">
        <f t="shared" si="3"/>
        <v>0</v>
      </c>
    </row>
    <row r="232" spans="1:12" ht="15" customHeight="1" x14ac:dyDescent="0.25">
      <c r="A232" s="11" t="s">
        <v>436</v>
      </c>
      <c r="B232" s="12" t="s">
        <v>18</v>
      </c>
      <c r="C232" s="11" t="s">
        <v>418</v>
      </c>
      <c r="D232" s="11">
        <v>262</v>
      </c>
      <c r="E232" s="13" t="s">
        <v>383</v>
      </c>
      <c r="F232" s="12" t="s">
        <v>547</v>
      </c>
      <c r="G232" s="14" t="s">
        <v>215</v>
      </c>
      <c r="H232" s="15">
        <v>21.75</v>
      </c>
      <c r="I232" s="77">
        <f>IF(OR(G232="",G232="KR"),"",IFERROR(H232*VLOOKUP(G232,'LV-Codes'!J:K,2,FALSE)*52.18,""))</f>
        <v>567.45749999999998</v>
      </c>
      <c r="J232" s="22">
        <f>IFERROR(I232/VLOOKUP(G232,'LV-Codes'!$A$5:$I$31,9,FALSE()),"")</f>
        <v>3.1525416666666666</v>
      </c>
      <c r="K232" s="88"/>
      <c r="L232" s="10">
        <f t="shared" si="3"/>
        <v>0</v>
      </c>
    </row>
    <row r="233" spans="1:12" ht="15" customHeight="1" x14ac:dyDescent="0.25">
      <c r="A233" s="5" t="s">
        <v>437</v>
      </c>
      <c r="B233" s="6" t="s">
        <v>18</v>
      </c>
      <c r="C233" s="5" t="s">
        <v>418</v>
      </c>
      <c r="D233" s="5">
        <v>263</v>
      </c>
      <c r="E233" s="7" t="s">
        <v>383</v>
      </c>
      <c r="F233" s="6" t="s">
        <v>547</v>
      </c>
      <c r="G233" s="8" t="s">
        <v>215</v>
      </c>
      <c r="H233" s="9">
        <v>21.66</v>
      </c>
      <c r="I233" s="9">
        <f>IF(OR(G233="",G233="KR"),"",IFERROR(H233*VLOOKUP(G233,'LV-Codes'!J:K,2,FALSE)*52.18,""))</f>
        <v>565.10940000000005</v>
      </c>
      <c r="J233" s="22">
        <f>IFERROR(I233/VLOOKUP(G233,'LV-Codes'!$A$5:$I$31,9,FALSE()),"")</f>
        <v>3.139496666666667</v>
      </c>
      <c r="K233" s="88"/>
      <c r="L233" s="10">
        <f t="shared" si="3"/>
        <v>0</v>
      </c>
    </row>
    <row r="234" spans="1:12" ht="15" customHeight="1" x14ac:dyDescent="0.25">
      <c r="A234" s="11" t="s">
        <v>438</v>
      </c>
      <c r="B234" s="12" t="s">
        <v>18</v>
      </c>
      <c r="C234" s="11" t="s">
        <v>418</v>
      </c>
      <c r="D234" s="11">
        <v>264</v>
      </c>
      <c r="E234" s="13" t="s">
        <v>383</v>
      </c>
      <c r="F234" s="12" t="s">
        <v>547</v>
      </c>
      <c r="G234" s="14" t="s">
        <v>215</v>
      </c>
      <c r="H234" s="15">
        <v>21.69</v>
      </c>
      <c r="I234" s="77">
        <f>IF(OR(G234="",G234="KR"),"",IFERROR(H234*VLOOKUP(G234,'LV-Codes'!J:K,2,FALSE)*52.18,""))</f>
        <v>565.89210000000003</v>
      </c>
      <c r="J234" s="22">
        <f>IFERROR(I234/VLOOKUP(G234,'LV-Codes'!$A$5:$I$31,9,FALSE()),"")</f>
        <v>3.1438450000000002</v>
      </c>
      <c r="K234" s="88"/>
      <c r="L234" s="10">
        <f t="shared" si="3"/>
        <v>0</v>
      </c>
    </row>
    <row r="235" spans="1:12" ht="15" customHeight="1" x14ac:dyDescent="0.25">
      <c r="A235" s="5" t="s">
        <v>439</v>
      </c>
      <c r="B235" s="6" t="s">
        <v>18</v>
      </c>
      <c r="C235" s="5" t="s">
        <v>418</v>
      </c>
      <c r="D235" s="5">
        <v>265</v>
      </c>
      <c r="E235" s="7" t="s">
        <v>383</v>
      </c>
      <c r="F235" s="6" t="s">
        <v>547</v>
      </c>
      <c r="G235" s="8" t="s">
        <v>215</v>
      </c>
      <c r="H235" s="9">
        <v>14.25</v>
      </c>
      <c r="I235" s="9">
        <f>IF(OR(G235="",G235="KR"),"",IFERROR(H235*VLOOKUP(G235,'LV-Codes'!J:K,2,FALSE)*52.18,""))</f>
        <v>371.78249999999997</v>
      </c>
      <c r="J235" s="22">
        <f>IFERROR(I235/VLOOKUP(G235,'LV-Codes'!$A$5:$I$31,9,FALSE()),"")</f>
        <v>2.065458333333333</v>
      </c>
      <c r="K235" s="88"/>
      <c r="L235" s="10">
        <f t="shared" si="3"/>
        <v>0</v>
      </c>
    </row>
    <row r="236" spans="1:12" ht="15" customHeight="1" x14ac:dyDescent="0.25">
      <c r="A236" s="11" t="s">
        <v>440</v>
      </c>
      <c r="B236" s="12" t="s">
        <v>18</v>
      </c>
      <c r="C236" s="11" t="s">
        <v>418</v>
      </c>
      <c r="D236" s="11">
        <v>266</v>
      </c>
      <c r="E236" s="13" t="s">
        <v>383</v>
      </c>
      <c r="F236" s="12" t="s">
        <v>547</v>
      </c>
      <c r="G236" s="14" t="s">
        <v>215</v>
      </c>
      <c r="H236" s="15">
        <v>14.25</v>
      </c>
      <c r="I236" s="77">
        <f>IF(OR(G236="",G236="KR"),"",IFERROR(H236*VLOOKUP(G236,'LV-Codes'!J:K,2,FALSE)*52.18,""))</f>
        <v>371.78249999999997</v>
      </c>
      <c r="J236" s="22">
        <f>IFERROR(I236/VLOOKUP(G236,'LV-Codes'!$A$5:$I$31,9,FALSE()),"")</f>
        <v>2.065458333333333</v>
      </c>
      <c r="K236" s="88"/>
      <c r="L236" s="10">
        <f t="shared" si="3"/>
        <v>0</v>
      </c>
    </row>
    <row r="237" spans="1:12" ht="15" customHeight="1" x14ac:dyDescent="0.25">
      <c r="A237" s="5" t="s">
        <v>441</v>
      </c>
      <c r="B237" s="6" t="s">
        <v>18</v>
      </c>
      <c r="C237" s="5" t="s">
        <v>418</v>
      </c>
      <c r="D237" s="5">
        <v>267</v>
      </c>
      <c r="E237" s="7" t="s">
        <v>383</v>
      </c>
      <c r="F237" s="6" t="s">
        <v>547</v>
      </c>
      <c r="G237" s="8" t="s">
        <v>215</v>
      </c>
      <c r="H237" s="9">
        <v>13.88</v>
      </c>
      <c r="I237" s="9">
        <f>IF(OR(G237="",G237="KR"),"",IFERROR(H237*VLOOKUP(G237,'LV-Codes'!J:K,2,FALSE)*52.18,""))</f>
        <v>362.12920000000003</v>
      </c>
      <c r="J237" s="22">
        <f>IFERROR(I237/VLOOKUP(G237,'LV-Codes'!$A$5:$I$31,9,FALSE()),"")</f>
        <v>2.0118288888888891</v>
      </c>
      <c r="K237" s="88"/>
      <c r="L237" s="10">
        <f t="shared" si="3"/>
        <v>0</v>
      </c>
    </row>
    <row r="238" spans="1:12" ht="15" customHeight="1" x14ac:dyDescent="0.25">
      <c r="A238" s="11" t="s">
        <v>442</v>
      </c>
      <c r="B238" s="12" t="s">
        <v>18</v>
      </c>
      <c r="C238" s="11" t="s">
        <v>418</v>
      </c>
      <c r="D238" s="11">
        <v>268</v>
      </c>
      <c r="E238" s="13" t="s">
        <v>383</v>
      </c>
      <c r="F238" s="12" t="s">
        <v>547</v>
      </c>
      <c r="G238" s="14" t="s">
        <v>215</v>
      </c>
      <c r="H238" s="15">
        <v>21.33</v>
      </c>
      <c r="I238" s="77">
        <f>IF(OR(G238="",G238="KR"),"",IFERROR(H238*VLOOKUP(G238,'LV-Codes'!J:K,2,FALSE)*52.18,""))</f>
        <v>556.49969999999996</v>
      </c>
      <c r="J238" s="22">
        <f>IFERROR(I238/VLOOKUP(G238,'LV-Codes'!$A$5:$I$31,9,FALSE()),"")</f>
        <v>3.0916649999999999</v>
      </c>
      <c r="K238" s="88"/>
      <c r="L238" s="10">
        <f t="shared" si="3"/>
        <v>0</v>
      </c>
    </row>
    <row r="239" spans="1:12" ht="15" customHeight="1" x14ac:dyDescent="0.25">
      <c r="A239" s="5" t="s">
        <v>443</v>
      </c>
      <c r="B239" s="6" t="s">
        <v>18</v>
      </c>
      <c r="C239" s="5" t="s">
        <v>418</v>
      </c>
      <c r="D239" s="5">
        <v>269</v>
      </c>
      <c r="E239" s="7" t="s">
        <v>383</v>
      </c>
      <c r="F239" s="6" t="s">
        <v>547</v>
      </c>
      <c r="G239" s="8" t="s">
        <v>215</v>
      </c>
      <c r="H239" s="9">
        <v>29.07</v>
      </c>
      <c r="I239" s="9">
        <f>IF(OR(G239="",G239="KR"),"",IFERROR(H239*VLOOKUP(G239,'LV-Codes'!J:K,2,FALSE)*52.18,""))</f>
        <v>758.43629999999996</v>
      </c>
      <c r="J239" s="22">
        <f>IFERROR(I239/VLOOKUP(G239,'LV-Codes'!$A$5:$I$31,9,FALSE()),"")</f>
        <v>4.2135349999999994</v>
      </c>
      <c r="K239" s="88"/>
      <c r="L239" s="10">
        <f t="shared" si="3"/>
        <v>0</v>
      </c>
    </row>
    <row r="240" spans="1:12" ht="15" customHeight="1" x14ac:dyDescent="0.25">
      <c r="A240" s="11" t="s">
        <v>444</v>
      </c>
      <c r="B240" s="12" t="s">
        <v>18</v>
      </c>
      <c r="C240" s="11" t="s">
        <v>418</v>
      </c>
      <c r="D240" s="11">
        <v>270</v>
      </c>
      <c r="E240" s="13" t="s">
        <v>383</v>
      </c>
      <c r="F240" s="12" t="s">
        <v>547</v>
      </c>
      <c r="G240" s="14" t="s">
        <v>215</v>
      </c>
      <c r="H240" s="15">
        <v>14.21</v>
      </c>
      <c r="I240" s="77">
        <f>IF(OR(G240="",G240="KR"),"",IFERROR(H240*VLOOKUP(G240,'LV-Codes'!J:K,2,FALSE)*52.18,""))</f>
        <v>370.7389</v>
      </c>
      <c r="J240" s="22">
        <f>IFERROR(I240/VLOOKUP(G240,'LV-Codes'!$A$5:$I$31,9,FALSE()),"")</f>
        <v>2.0596605555555554</v>
      </c>
      <c r="K240" s="88"/>
      <c r="L240" s="10">
        <f t="shared" si="3"/>
        <v>0</v>
      </c>
    </row>
    <row r="241" spans="1:12" ht="15" customHeight="1" x14ac:dyDescent="0.25">
      <c r="A241" s="5" t="s">
        <v>445</v>
      </c>
      <c r="B241" s="6" t="s">
        <v>18</v>
      </c>
      <c r="C241" s="5" t="s">
        <v>418</v>
      </c>
      <c r="D241" s="5">
        <v>271</v>
      </c>
      <c r="E241" s="7" t="s">
        <v>383</v>
      </c>
      <c r="F241" s="6" t="s">
        <v>547</v>
      </c>
      <c r="G241" s="8" t="s">
        <v>215</v>
      </c>
      <c r="H241" s="9">
        <v>14.21</v>
      </c>
      <c r="I241" s="9">
        <f>IF(OR(G241="",G241="KR"),"",IFERROR(H241*VLOOKUP(G241,'LV-Codes'!J:K,2,FALSE)*52.18,""))</f>
        <v>370.7389</v>
      </c>
      <c r="J241" s="22">
        <f>IFERROR(I241/VLOOKUP(G241,'LV-Codes'!$A$5:$I$31,9,FALSE()),"")</f>
        <v>2.0596605555555554</v>
      </c>
      <c r="K241" s="88"/>
      <c r="L241" s="10">
        <f t="shared" si="3"/>
        <v>0</v>
      </c>
    </row>
    <row r="242" spans="1:12" ht="15" customHeight="1" x14ac:dyDescent="0.25">
      <c r="A242" s="11" t="s">
        <v>446</v>
      </c>
      <c r="B242" s="12" t="s">
        <v>18</v>
      </c>
      <c r="C242" s="11" t="s">
        <v>418</v>
      </c>
      <c r="D242" s="11">
        <v>272</v>
      </c>
      <c r="E242" s="13" t="s">
        <v>383</v>
      </c>
      <c r="F242" s="12" t="s">
        <v>547</v>
      </c>
      <c r="G242" s="14" t="s">
        <v>215</v>
      </c>
      <c r="H242" s="15">
        <v>28.61</v>
      </c>
      <c r="I242" s="77">
        <f>IF(OR(G242="",G242="KR"),"",IFERROR(H242*VLOOKUP(G242,'LV-Codes'!J:K,2,FALSE)*52.18,""))</f>
        <v>746.43489999999997</v>
      </c>
      <c r="J242" s="22">
        <f>IFERROR(I242/VLOOKUP(G242,'LV-Codes'!$A$5:$I$31,9,FALSE()),"")</f>
        <v>4.1468605555555555</v>
      </c>
      <c r="K242" s="88"/>
      <c r="L242" s="10">
        <f t="shared" si="3"/>
        <v>0</v>
      </c>
    </row>
    <row r="243" spans="1:12" ht="15" customHeight="1" x14ac:dyDescent="0.25">
      <c r="A243" s="5" t="s">
        <v>447</v>
      </c>
      <c r="B243" s="6" t="s">
        <v>18</v>
      </c>
      <c r="C243" s="5" t="s">
        <v>418</v>
      </c>
      <c r="D243" s="5">
        <v>273</v>
      </c>
      <c r="E243" s="7" t="s">
        <v>23</v>
      </c>
      <c r="F243" s="6" t="s">
        <v>546</v>
      </c>
      <c r="G243" s="8" t="s">
        <v>217</v>
      </c>
      <c r="H243" s="9">
        <v>2.23</v>
      </c>
      <c r="I243" s="9">
        <f>IF(OR(G243="",G243="KR"),"",IFERROR(H243*VLOOKUP(G243,'LV-Codes'!J:K,2,FALSE)*52.18,""))</f>
        <v>9.3089119999999994</v>
      </c>
      <c r="J243" s="22">
        <f>IFERROR(I243/VLOOKUP(G243,'LV-Codes'!$A$5:$I$31,9,FALSE()),"")</f>
        <v>3.1029706666666663E-2</v>
      </c>
      <c r="K243" s="88"/>
      <c r="L243" s="10">
        <f t="shared" si="3"/>
        <v>0</v>
      </c>
    </row>
    <row r="244" spans="1:12" ht="15" customHeight="1" x14ac:dyDescent="0.25">
      <c r="A244" s="11" t="s">
        <v>448</v>
      </c>
      <c r="B244" s="12" t="s">
        <v>18</v>
      </c>
      <c r="C244" s="11" t="s">
        <v>418</v>
      </c>
      <c r="D244" s="11">
        <v>274</v>
      </c>
      <c r="E244" s="13" t="s">
        <v>383</v>
      </c>
      <c r="F244" s="12" t="s">
        <v>547</v>
      </c>
      <c r="G244" s="14" t="s">
        <v>215</v>
      </c>
      <c r="H244" s="15">
        <v>20.96</v>
      </c>
      <c r="I244" s="77">
        <f>IF(OR(G244="",G244="KR"),"",IFERROR(H244*VLOOKUP(G244,'LV-Codes'!J:K,2,FALSE)*52.18,""))</f>
        <v>546.84640000000002</v>
      </c>
      <c r="J244" s="22">
        <f>IFERROR(I244/VLOOKUP(G244,'LV-Codes'!$A$5:$I$31,9,FALSE()),"")</f>
        <v>3.0380355555555556</v>
      </c>
      <c r="K244" s="88"/>
      <c r="L244" s="10">
        <f t="shared" si="3"/>
        <v>0</v>
      </c>
    </row>
    <row r="245" spans="1:12" ht="15" customHeight="1" x14ac:dyDescent="0.25">
      <c r="A245" s="5" t="s">
        <v>449</v>
      </c>
      <c r="B245" s="6" t="s">
        <v>18</v>
      </c>
      <c r="C245" s="5" t="s">
        <v>418</v>
      </c>
      <c r="D245" s="5">
        <v>275</v>
      </c>
      <c r="E245" s="7" t="s">
        <v>383</v>
      </c>
      <c r="F245" s="6" t="s">
        <v>547</v>
      </c>
      <c r="G245" s="8" t="s">
        <v>215</v>
      </c>
      <c r="H245" s="9">
        <v>21.95</v>
      </c>
      <c r="I245" s="9">
        <f>IF(OR(G245="",G245="KR"),"",IFERROR(H245*VLOOKUP(G245,'LV-Codes'!J:K,2,FALSE)*52.18,""))</f>
        <v>572.67549999999994</v>
      </c>
      <c r="J245" s="22">
        <f>IFERROR(I245/VLOOKUP(G245,'LV-Codes'!$A$5:$I$31,9,FALSE()),"")</f>
        <v>3.1815305555555553</v>
      </c>
      <c r="K245" s="88"/>
      <c r="L245" s="10">
        <f t="shared" si="3"/>
        <v>0</v>
      </c>
    </row>
    <row r="246" spans="1:12" ht="15" customHeight="1" x14ac:dyDescent="0.25">
      <c r="A246" s="11" t="s">
        <v>450</v>
      </c>
      <c r="B246" s="12" t="s">
        <v>18</v>
      </c>
      <c r="C246" s="11" t="s">
        <v>418</v>
      </c>
      <c r="D246" s="11">
        <v>276</v>
      </c>
      <c r="E246" s="13" t="s">
        <v>383</v>
      </c>
      <c r="F246" s="12" t="s">
        <v>547</v>
      </c>
      <c r="G246" s="14" t="s">
        <v>215</v>
      </c>
      <c r="H246" s="15">
        <v>21.71</v>
      </c>
      <c r="I246" s="77">
        <f>IF(OR(G246="",G246="KR"),"",IFERROR(H246*VLOOKUP(G246,'LV-Codes'!J:K,2,FALSE)*52.18,""))</f>
        <v>566.41390000000001</v>
      </c>
      <c r="J246" s="22">
        <f>IFERROR(I246/VLOOKUP(G246,'LV-Codes'!$A$5:$I$31,9,FALSE()),"")</f>
        <v>3.146743888888889</v>
      </c>
      <c r="K246" s="88"/>
      <c r="L246" s="10">
        <f t="shared" si="3"/>
        <v>0</v>
      </c>
    </row>
    <row r="247" spans="1:12" ht="15" customHeight="1" x14ac:dyDescent="0.25">
      <c r="A247" s="5" t="s">
        <v>451</v>
      </c>
      <c r="B247" s="6" t="s">
        <v>18</v>
      </c>
      <c r="C247" s="5" t="s">
        <v>418</v>
      </c>
      <c r="D247" s="5">
        <v>277</v>
      </c>
      <c r="E247" s="7" t="s">
        <v>383</v>
      </c>
      <c r="F247" s="6" t="s">
        <v>547</v>
      </c>
      <c r="G247" s="8" t="s">
        <v>215</v>
      </c>
      <c r="H247" s="9">
        <v>21.43</v>
      </c>
      <c r="I247" s="9">
        <f>IF(OR(G247="",G247="KR"),"",IFERROR(H247*VLOOKUP(G247,'LV-Codes'!J:K,2,FALSE)*52.18,""))</f>
        <v>559.1087</v>
      </c>
      <c r="J247" s="22">
        <f>IFERROR(I247/VLOOKUP(G247,'LV-Codes'!$A$5:$I$31,9,FALSE()),"")</f>
        <v>3.1061594444444443</v>
      </c>
      <c r="K247" s="88"/>
      <c r="L247" s="10">
        <f t="shared" si="3"/>
        <v>0</v>
      </c>
    </row>
    <row r="248" spans="1:12" ht="15" customHeight="1" x14ac:dyDescent="0.25">
      <c r="A248" s="11" t="s">
        <v>452</v>
      </c>
      <c r="B248" s="12" t="s">
        <v>18</v>
      </c>
      <c r="C248" s="11" t="s">
        <v>418</v>
      </c>
      <c r="D248" s="11">
        <v>278</v>
      </c>
      <c r="E248" s="13" t="s">
        <v>383</v>
      </c>
      <c r="F248" s="12" t="s">
        <v>547</v>
      </c>
      <c r="G248" s="14" t="s">
        <v>215</v>
      </c>
      <c r="H248" s="15">
        <v>14.5</v>
      </c>
      <c r="I248" s="77">
        <f>IF(OR(G248="",G248="KR"),"",IFERROR(H248*VLOOKUP(G248,'LV-Codes'!J:K,2,FALSE)*52.18,""))</f>
        <v>378.30500000000001</v>
      </c>
      <c r="J248" s="22">
        <f>IFERROR(I248/VLOOKUP(G248,'LV-Codes'!$A$5:$I$31,9,FALSE()),"")</f>
        <v>2.1016944444444445</v>
      </c>
      <c r="K248" s="88"/>
      <c r="L248" s="10">
        <f t="shared" si="3"/>
        <v>0</v>
      </c>
    </row>
    <row r="249" spans="1:12" ht="15" customHeight="1" x14ac:dyDescent="0.25">
      <c r="A249" s="5" t="s">
        <v>453</v>
      </c>
      <c r="B249" s="6" t="s">
        <v>18</v>
      </c>
      <c r="C249" s="5" t="s">
        <v>418</v>
      </c>
      <c r="D249" s="5">
        <v>279</v>
      </c>
      <c r="E249" s="7" t="s">
        <v>383</v>
      </c>
      <c r="F249" s="6" t="s">
        <v>547</v>
      </c>
      <c r="G249" s="8" t="s">
        <v>215</v>
      </c>
      <c r="H249" s="9">
        <v>12.27</v>
      </c>
      <c r="I249" s="9">
        <f>IF(OR(G249="",G249="KR"),"",IFERROR(H249*VLOOKUP(G249,'LV-Codes'!J:K,2,FALSE)*52.18,""))</f>
        <v>320.12430000000001</v>
      </c>
      <c r="J249" s="22">
        <f>IFERROR(I249/VLOOKUP(G249,'LV-Codes'!$A$5:$I$31,9,FALSE()),"")</f>
        <v>1.7784683333333333</v>
      </c>
      <c r="K249" s="88"/>
      <c r="L249" s="10">
        <f t="shared" si="3"/>
        <v>0</v>
      </c>
    </row>
    <row r="250" spans="1:12" ht="15" customHeight="1" x14ac:dyDescent="0.25">
      <c r="A250" s="11" t="s">
        <v>454</v>
      </c>
      <c r="B250" s="12" t="s">
        <v>18</v>
      </c>
      <c r="C250" s="11" t="s">
        <v>418</v>
      </c>
      <c r="D250" s="11">
        <v>280</v>
      </c>
      <c r="E250" s="13" t="s">
        <v>383</v>
      </c>
      <c r="F250" s="12" t="s">
        <v>547</v>
      </c>
      <c r="G250" s="14" t="s">
        <v>215</v>
      </c>
      <c r="H250" s="15">
        <v>17.649999999999999</v>
      </c>
      <c r="I250" s="77">
        <f>IF(OR(G250="",G250="KR"),"",IFERROR(H250*VLOOKUP(G250,'LV-Codes'!J:K,2,FALSE)*52.18,""))</f>
        <v>460.48849999999999</v>
      </c>
      <c r="J250" s="22">
        <f>IFERROR(I250/VLOOKUP(G250,'LV-Codes'!$A$5:$I$31,9,FALSE()),"")</f>
        <v>2.5582694444444445</v>
      </c>
      <c r="K250" s="88"/>
      <c r="L250" s="10">
        <f t="shared" si="3"/>
        <v>0</v>
      </c>
    </row>
    <row r="251" spans="1:12" ht="15" customHeight="1" x14ac:dyDescent="0.25">
      <c r="A251" s="5" t="s">
        <v>455</v>
      </c>
      <c r="B251" s="6" t="s">
        <v>18</v>
      </c>
      <c r="C251" s="5" t="s">
        <v>418</v>
      </c>
      <c r="D251" s="5">
        <v>281</v>
      </c>
      <c r="E251" s="7" t="s">
        <v>383</v>
      </c>
      <c r="F251" s="6" t="s">
        <v>547</v>
      </c>
      <c r="G251" s="8" t="s">
        <v>215</v>
      </c>
      <c r="H251" s="9">
        <v>17.91</v>
      </c>
      <c r="I251" s="9">
        <f>IF(OR(G251="",G251="KR"),"",IFERROR(H251*VLOOKUP(G251,'LV-Codes'!J:K,2,FALSE)*52.18,""))</f>
        <v>467.27190000000002</v>
      </c>
      <c r="J251" s="22">
        <f>IFERROR(I251/VLOOKUP(G251,'LV-Codes'!$A$5:$I$31,9,FALSE()),"")</f>
        <v>2.595955</v>
      </c>
      <c r="K251" s="88"/>
      <c r="L251" s="10">
        <f t="shared" si="3"/>
        <v>0</v>
      </c>
    </row>
    <row r="252" spans="1:12" ht="15" customHeight="1" x14ac:dyDescent="0.25">
      <c r="A252" s="11" t="s">
        <v>456</v>
      </c>
      <c r="B252" s="12" t="s">
        <v>18</v>
      </c>
      <c r="C252" s="11" t="s">
        <v>418</v>
      </c>
      <c r="D252" s="11">
        <v>282</v>
      </c>
      <c r="E252" s="13" t="s">
        <v>383</v>
      </c>
      <c r="F252" s="12" t="s">
        <v>547</v>
      </c>
      <c r="G252" s="14" t="s">
        <v>215</v>
      </c>
      <c r="H252" s="15">
        <v>21.91</v>
      </c>
      <c r="I252" s="77">
        <f>IF(OR(G252="",G252="KR"),"",IFERROR(H252*VLOOKUP(G252,'LV-Codes'!J:K,2,FALSE)*52.18,""))</f>
        <v>571.63189999999997</v>
      </c>
      <c r="J252" s="22">
        <f>IFERROR(I252/VLOOKUP(G252,'LV-Codes'!$A$5:$I$31,9,FALSE()),"")</f>
        <v>3.1757327777777777</v>
      </c>
      <c r="K252" s="88"/>
      <c r="L252" s="10">
        <f t="shared" si="3"/>
        <v>0</v>
      </c>
    </row>
    <row r="253" spans="1:12" ht="15" customHeight="1" x14ac:dyDescent="0.25">
      <c r="A253" s="5" t="s">
        <v>457</v>
      </c>
      <c r="B253" s="6" t="s">
        <v>18</v>
      </c>
      <c r="C253" s="5" t="s">
        <v>418</v>
      </c>
      <c r="D253" s="5">
        <v>283</v>
      </c>
      <c r="E253" s="7" t="s">
        <v>383</v>
      </c>
      <c r="F253" s="6" t="s">
        <v>547</v>
      </c>
      <c r="G253" s="8" t="s">
        <v>215</v>
      </c>
      <c r="H253" s="9">
        <v>27.83</v>
      </c>
      <c r="I253" s="9">
        <f>IF(OR(G253="",G253="KR"),"",IFERROR(H253*VLOOKUP(G253,'LV-Codes'!J:K,2,FALSE)*52.18,""))</f>
        <v>726.0847</v>
      </c>
      <c r="J253" s="22">
        <f>IFERROR(I253/VLOOKUP(G253,'LV-Codes'!$A$5:$I$31,9,FALSE()),"")</f>
        <v>4.0338038888888885</v>
      </c>
      <c r="K253" s="88"/>
      <c r="L253" s="10">
        <f t="shared" si="3"/>
        <v>0</v>
      </c>
    </row>
    <row r="254" spans="1:12" ht="15" customHeight="1" x14ac:dyDescent="0.25">
      <c r="A254" s="11" t="s">
        <v>458</v>
      </c>
      <c r="B254" s="12" t="s">
        <v>18</v>
      </c>
      <c r="C254" s="11" t="s">
        <v>418</v>
      </c>
      <c r="D254" s="11">
        <v>284</v>
      </c>
      <c r="E254" s="13" t="s">
        <v>23</v>
      </c>
      <c r="F254" s="12" t="s">
        <v>546</v>
      </c>
      <c r="G254" s="14" t="s">
        <v>217</v>
      </c>
      <c r="H254" s="15">
        <v>3.39</v>
      </c>
      <c r="I254" s="77">
        <f>IF(OR(G254="",G254="KR"),"",IFERROR(H254*VLOOKUP(G254,'LV-Codes'!J:K,2,FALSE)*52.18,""))</f>
        <v>14.151216</v>
      </c>
      <c r="J254" s="22">
        <f>IFERROR(I254/VLOOKUP(G254,'LV-Codes'!$A$5:$I$31,9,FALSE()),"")</f>
        <v>4.7170719999999999E-2</v>
      </c>
      <c r="K254" s="88"/>
      <c r="L254" s="10">
        <f t="shared" si="3"/>
        <v>0</v>
      </c>
    </row>
    <row r="255" spans="1:12" ht="15" customHeight="1" x14ac:dyDescent="0.25">
      <c r="A255" s="5" t="s">
        <v>459</v>
      </c>
      <c r="B255" s="6" t="s">
        <v>18</v>
      </c>
      <c r="C255" s="5" t="s">
        <v>418</v>
      </c>
      <c r="D255" s="5">
        <v>285</v>
      </c>
      <c r="E255" s="7" t="s">
        <v>201</v>
      </c>
      <c r="F255" s="6" t="s">
        <v>546</v>
      </c>
      <c r="G255" s="8" t="s">
        <v>292</v>
      </c>
      <c r="H255" s="9">
        <v>98.42</v>
      </c>
      <c r="I255" s="9">
        <f>IF(OR(G255="",G255="KR"),"",IFERROR(H255*VLOOKUP(G255,'LV-Codes'!J:K,2,FALSE)*52.18,""))</f>
        <v>10271.111199999999</v>
      </c>
      <c r="J255" s="22">
        <f>IFERROR(I255/VLOOKUP(G255,'LV-Codes'!$A$5:$I$31,9,FALSE()),"")</f>
        <v>41.0844448</v>
      </c>
      <c r="K255" s="88"/>
      <c r="L255" s="10">
        <f t="shared" si="3"/>
        <v>0</v>
      </c>
    </row>
    <row r="256" spans="1:12" ht="15" customHeight="1" x14ac:dyDescent="0.25">
      <c r="A256" s="11" t="s">
        <v>460</v>
      </c>
      <c r="B256" s="12" t="s">
        <v>18</v>
      </c>
      <c r="C256" s="11" t="s">
        <v>418</v>
      </c>
      <c r="D256" s="11">
        <v>286</v>
      </c>
      <c r="E256" s="13" t="s">
        <v>201</v>
      </c>
      <c r="F256" s="12" t="s">
        <v>546</v>
      </c>
      <c r="G256" s="14" t="s">
        <v>292</v>
      </c>
      <c r="H256" s="15">
        <v>122.09</v>
      </c>
      <c r="I256" s="77">
        <f>IF(OR(G256="",G256="KR"),"",IFERROR(H256*VLOOKUP(G256,'LV-Codes'!J:K,2,FALSE)*52.18,""))</f>
        <v>12741.312400000001</v>
      </c>
      <c r="J256" s="22">
        <f>IFERROR(I256/VLOOKUP(G256,'LV-Codes'!$A$5:$I$31,9,FALSE()),"")</f>
        <v>50.9652496</v>
      </c>
      <c r="K256" s="88"/>
      <c r="L256" s="10">
        <f t="shared" si="3"/>
        <v>0</v>
      </c>
    </row>
    <row r="257" spans="1:12" ht="15" customHeight="1" x14ac:dyDescent="0.25">
      <c r="A257" s="5" t="s">
        <v>461</v>
      </c>
      <c r="B257" s="6" t="s">
        <v>18</v>
      </c>
      <c r="C257" s="5" t="s">
        <v>418</v>
      </c>
      <c r="D257" s="5">
        <v>287</v>
      </c>
      <c r="E257" s="7" t="s">
        <v>201</v>
      </c>
      <c r="F257" s="6" t="s">
        <v>547</v>
      </c>
      <c r="G257" s="8" t="s">
        <v>362</v>
      </c>
      <c r="H257" s="9">
        <v>21.27</v>
      </c>
      <c r="I257" s="9">
        <f>IF(OR(G257="",G257="KR"),"",IFERROR(H257*VLOOKUP(G257,'LV-Codes'!J:K,2,FALSE)*52.18,""))</f>
        <v>2219.7372</v>
      </c>
      <c r="J257" s="22">
        <f>IFERROR(I257/VLOOKUP(G257,'LV-Codes'!$A$5:$I$31,9,FALSE()),"")</f>
        <v>8.8789487999999999</v>
      </c>
      <c r="K257" s="88"/>
      <c r="L257" s="10">
        <f t="shared" si="3"/>
        <v>0</v>
      </c>
    </row>
    <row r="258" spans="1:12" ht="15" customHeight="1" x14ac:dyDescent="0.25">
      <c r="A258" s="11" t="s">
        <v>462</v>
      </c>
      <c r="B258" s="12" t="s">
        <v>18</v>
      </c>
      <c r="C258" s="11" t="s">
        <v>418</v>
      </c>
      <c r="D258" s="11">
        <v>288</v>
      </c>
      <c r="E258" s="13" t="s">
        <v>201</v>
      </c>
      <c r="F258" s="12" t="s">
        <v>547</v>
      </c>
      <c r="G258" s="14" t="s">
        <v>362</v>
      </c>
      <c r="H258" s="15">
        <v>47.91</v>
      </c>
      <c r="I258" s="77">
        <f>IF(OR(G258="",G258="KR"),"",IFERROR(H258*VLOOKUP(G258,'LV-Codes'!J:K,2,FALSE)*52.18,""))</f>
        <v>4999.8876</v>
      </c>
      <c r="J258" s="22">
        <f>IFERROR(I258/VLOOKUP(G258,'LV-Codes'!$A$5:$I$31,9,FALSE()),"")</f>
        <v>19.9995504</v>
      </c>
      <c r="K258" s="88"/>
      <c r="L258" s="10">
        <f t="shared" si="3"/>
        <v>0</v>
      </c>
    </row>
    <row r="259" spans="1:12" ht="15" customHeight="1" x14ac:dyDescent="0.25">
      <c r="A259" s="5" t="s">
        <v>463</v>
      </c>
      <c r="B259" s="6" t="s">
        <v>18</v>
      </c>
      <c r="C259" s="5" t="s">
        <v>418</v>
      </c>
      <c r="D259" s="5">
        <v>289</v>
      </c>
      <c r="E259" s="7" t="s">
        <v>201</v>
      </c>
      <c r="F259" s="6" t="s">
        <v>547</v>
      </c>
      <c r="G259" s="8" t="s">
        <v>362</v>
      </c>
      <c r="H259" s="9">
        <v>2.56</v>
      </c>
      <c r="I259" s="9">
        <f>IF(OR(G259="",G259="KR"),"",IFERROR(H259*VLOOKUP(G259,'LV-Codes'!J:K,2,FALSE)*52.18,""))</f>
        <v>267.16160000000002</v>
      </c>
      <c r="J259" s="22">
        <f>IFERROR(I259/VLOOKUP(G259,'LV-Codes'!$A$5:$I$31,9,FALSE()),"")</f>
        <v>1.0686464</v>
      </c>
      <c r="K259" s="88"/>
      <c r="L259" s="10">
        <f t="shared" si="3"/>
        <v>0</v>
      </c>
    </row>
    <row r="260" spans="1:12" ht="15" customHeight="1" x14ac:dyDescent="0.25">
      <c r="A260" s="11" t="s">
        <v>464</v>
      </c>
      <c r="B260" s="12" t="s">
        <v>18</v>
      </c>
      <c r="C260" s="11" t="s">
        <v>418</v>
      </c>
      <c r="D260" s="11">
        <v>290</v>
      </c>
      <c r="E260" s="13" t="s">
        <v>201</v>
      </c>
      <c r="F260" s="12" t="s">
        <v>547</v>
      </c>
      <c r="G260" s="14" t="s">
        <v>362</v>
      </c>
      <c r="H260" s="15">
        <v>10.39</v>
      </c>
      <c r="I260" s="77">
        <f>IF(OR(G260="",G260="KR"),"",IFERROR(H260*VLOOKUP(G260,'LV-Codes'!J:K,2,FALSE)*52.18,""))</f>
        <v>1084.3004000000001</v>
      </c>
      <c r="J260" s="22">
        <f>IFERROR(I260/VLOOKUP(G260,'LV-Codes'!$A$5:$I$31,9,FALSE()),"")</f>
        <v>4.3372016000000002</v>
      </c>
      <c r="K260" s="88"/>
      <c r="L260" s="10">
        <f t="shared" si="3"/>
        <v>0</v>
      </c>
    </row>
    <row r="261" spans="1:12" ht="15" customHeight="1" x14ac:dyDescent="0.25">
      <c r="A261" s="5" t="s">
        <v>465</v>
      </c>
      <c r="B261" s="6" t="s">
        <v>18</v>
      </c>
      <c r="C261" s="5" t="s">
        <v>418</v>
      </c>
      <c r="D261" s="5">
        <v>291</v>
      </c>
      <c r="E261" s="7" t="s">
        <v>201</v>
      </c>
      <c r="F261" s="6" t="s">
        <v>547</v>
      </c>
      <c r="G261" s="8" t="s">
        <v>362</v>
      </c>
      <c r="H261" s="9">
        <v>7.75</v>
      </c>
      <c r="I261" s="9">
        <f>IF(OR(G261="",G261="KR"),"",IFERROR(H261*VLOOKUP(G261,'LV-Codes'!J:K,2,FALSE)*52.18,""))</f>
        <v>808.79</v>
      </c>
      <c r="J261" s="22">
        <f>IFERROR(I261/VLOOKUP(G261,'LV-Codes'!$A$5:$I$31,9,FALSE()),"")</f>
        <v>3.23516</v>
      </c>
      <c r="K261" s="88"/>
      <c r="L261" s="10">
        <f t="shared" si="3"/>
        <v>0</v>
      </c>
    </row>
    <row r="262" spans="1:12" ht="15" customHeight="1" x14ac:dyDescent="0.25">
      <c r="A262" s="11" t="s">
        <v>466</v>
      </c>
      <c r="B262" s="12" t="s">
        <v>18</v>
      </c>
      <c r="C262" s="11" t="s">
        <v>418</v>
      </c>
      <c r="D262" s="11">
        <v>292</v>
      </c>
      <c r="E262" s="13" t="s">
        <v>201</v>
      </c>
      <c r="F262" s="12" t="s">
        <v>547</v>
      </c>
      <c r="G262" s="14" t="s">
        <v>362</v>
      </c>
      <c r="H262" s="15">
        <v>17.8</v>
      </c>
      <c r="I262" s="77">
        <f>IF(OR(G262="",G262="KR"),"",IFERROR(H262*VLOOKUP(G262,'LV-Codes'!J:K,2,FALSE)*52.18,""))</f>
        <v>1857.6080000000002</v>
      </c>
      <c r="J262" s="22">
        <f>IFERROR(I262/VLOOKUP(G262,'LV-Codes'!$A$5:$I$31,9,FALSE()),"")</f>
        <v>7.4304320000000006</v>
      </c>
      <c r="K262" s="88"/>
      <c r="L262" s="10">
        <f t="shared" si="3"/>
        <v>0</v>
      </c>
    </row>
    <row r="263" spans="1:12" ht="15" customHeight="1" x14ac:dyDescent="0.25">
      <c r="A263" s="5" t="s">
        <v>467</v>
      </c>
      <c r="B263" s="6" t="s">
        <v>18</v>
      </c>
      <c r="C263" s="5" t="s">
        <v>418</v>
      </c>
      <c r="D263" s="5">
        <v>293</v>
      </c>
      <c r="E263" s="7" t="s">
        <v>524</v>
      </c>
      <c r="F263" s="6" t="s">
        <v>546</v>
      </c>
      <c r="G263" s="8" t="s">
        <v>217</v>
      </c>
      <c r="H263" s="9">
        <v>4.29</v>
      </c>
      <c r="I263" s="9">
        <f>IF(OR(G263="",G263="KR"),"",IFERROR(H263*VLOOKUP(G263,'LV-Codes'!J:K,2,FALSE)*52.18,""))</f>
        <v>17.908176000000001</v>
      </c>
      <c r="J263" s="22">
        <f>IFERROR(I263/VLOOKUP(G263,'LV-Codes'!$A$5:$I$31,9,FALSE()),"")</f>
        <v>5.9693920000000004E-2</v>
      </c>
      <c r="K263" s="88"/>
      <c r="L263" s="10">
        <f t="shared" si="3"/>
        <v>0</v>
      </c>
    </row>
    <row r="264" spans="1:12" ht="15" customHeight="1" x14ac:dyDescent="0.25">
      <c r="A264" s="11" t="s">
        <v>468</v>
      </c>
      <c r="B264" s="12" t="s">
        <v>18</v>
      </c>
      <c r="C264" s="11" t="s">
        <v>525</v>
      </c>
      <c r="D264" s="11">
        <v>350</v>
      </c>
      <c r="E264" s="13" t="s">
        <v>383</v>
      </c>
      <c r="F264" s="12" t="s">
        <v>547</v>
      </c>
      <c r="G264" s="14" t="s">
        <v>215</v>
      </c>
      <c r="H264" s="15">
        <v>18.21</v>
      </c>
      <c r="I264" s="77">
        <f>IF(OR(G264="",G264="KR"),"",IFERROR(H264*VLOOKUP(G264,'LV-Codes'!J:K,2,FALSE)*52.18,""))</f>
        <v>475.09890000000001</v>
      </c>
      <c r="J264" s="22">
        <f>IFERROR(I264/VLOOKUP(G264,'LV-Codes'!$A$5:$I$31,9,FALSE()),"")</f>
        <v>2.6394383333333336</v>
      </c>
      <c r="K264" s="88"/>
      <c r="L264" s="10">
        <f t="shared" si="3"/>
        <v>0</v>
      </c>
    </row>
    <row r="265" spans="1:12" ht="15" customHeight="1" x14ac:dyDescent="0.25">
      <c r="A265" s="5" t="s">
        <v>469</v>
      </c>
      <c r="B265" s="6" t="s">
        <v>18</v>
      </c>
      <c r="C265" s="5" t="s">
        <v>525</v>
      </c>
      <c r="D265" s="5">
        <v>351</v>
      </c>
      <c r="E265" s="7" t="s">
        <v>383</v>
      </c>
      <c r="F265" s="6" t="s">
        <v>547</v>
      </c>
      <c r="G265" s="8" t="s">
        <v>215</v>
      </c>
      <c r="H265" s="9">
        <v>14.71</v>
      </c>
      <c r="I265" s="9">
        <f>IF(OR(G265="",G265="KR"),"",IFERROR(H265*VLOOKUP(G265,'LV-Codes'!J:K,2,FALSE)*52.18,""))</f>
        <v>383.78390000000002</v>
      </c>
      <c r="J265" s="22">
        <f>IFERROR(I265/VLOOKUP(G265,'LV-Codes'!$A$5:$I$31,9,FALSE()),"")</f>
        <v>2.1321327777777777</v>
      </c>
      <c r="K265" s="88"/>
      <c r="L265" s="10">
        <f t="shared" si="3"/>
        <v>0</v>
      </c>
    </row>
    <row r="266" spans="1:12" ht="15" customHeight="1" x14ac:dyDescent="0.25">
      <c r="A266" s="11" t="s">
        <v>470</v>
      </c>
      <c r="B266" s="12" t="s">
        <v>18</v>
      </c>
      <c r="C266" s="11" t="s">
        <v>525</v>
      </c>
      <c r="D266" s="11">
        <v>352</v>
      </c>
      <c r="E266" s="13" t="s">
        <v>383</v>
      </c>
      <c r="F266" s="12" t="s">
        <v>547</v>
      </c>
      <c r="G266" s="14" t="s">
        <v>215</v>
      </c>
      <c r="H266" s="15">
        <v>14.69</v>
      </c>
      <c r="I266" s="77">
        <f>IF(OR(G266="",G266="KR"),"",IFERROR(H266*VLOOKUP(G266,'LV-Codes'!J:K,2,FALSE)*52.18,""))</f>
        <v>383.26209999999998</v>
      </c>
      <c r="J266" s="22">
        <f>IFERROR(I266/VLOOKUP(G266,'LV-Codes'!$A$5:$I$31,9,FALSE()),"")</f>
        <v>2.1292338888888889</v>
      </c>
      <c r="K266" s="88"/>
      <c r="L266" s="10">
        <f t="shared" ref="L266:L317" si="4">IF(G266="KR","",IFERROR(I266*K266,""))</f>
        <v>0</v>
      </c>
    </row>
    <row r="267" spans="1:12" ht="15" customHeight="1" x14ac:dyDescent="0.25">
      <c r="A267" s="5" t="s">
        <v>471</v>
      </c>
      <c r="B267" s="6" t="s">
        <v>18</v>
      </c>
      <c r="C267" s="5" t="s">
        <v>525</v>
      </c>
      <c r="D267" s="5">
        <v>353</v>
      </c>
      <c r="E267" s="7" t="s">
        <v>383</v>
      </c>
      <c r="F267" s="6" t="s">
        <v>547</v>
      </c>
      <c r="G267" s="8" t="s">
        <v>215</v>
      </c>
      <c r="H267" s="9">
        <v>14.54</v>
      </c>
      <c r="I267" s="9">
        <f>IF(OR(G267="",G267="KR"),"",IFERROR(H267*VLOOKUP(G267,'LV-Codes'!J:K,2,FALSE)*52.18,""))</f>
        <v>379.34859999999998</v>
      </c>
      <c r="J267" s="22">
        <f>IFERROR(I267/VLOOKUP(G267,'LV-Codes'!$A$5:$I$31,9,FALSE()),"")</f>
        <v>2.1074922222222221</v>
      </c>
      <c r="K267" s="88"/>
      <c r="L267" s="10">
        <f t="shared" si="4"/>
        <v>0</v>
      </c>
    </row>
    <row r="268" spans="1:12" ht="15" customHeight="1" x14ac:dyDescent="0.25">
      <c r="A268" s="11" t="s">
        <v>472</v>
      </c>
      <c r="B268" s="12" t="s">
        <v>18</v>
      </c>
      <c r="C268" s="11" t="s">
        <v>525</v>
      </c>
      <c r="D268" s="11" t="s">
        <v>526</v>
      </c>
      <c r="E268" s="13" t="s">
        <v>540</v>
      </c>
      <c r="F268" s="12" t="s">
        <v>546</v>
      </c>
      <c r="G268" s="14" t="s">
        <v>338</v>
      </c>
      <c r="H268" s="15">
        <v>13.08</v>
      </c>
      <c r="I268" s="77">
        <f>IF(OR(G268="",G268="KR"),"",IFERROR(H268*VLOOKUP(G268,'LV-Codes'!J:K,2,FALSE)*52.18,""))</f>
        <v>3412.5720000000001</v>
      </c>
      <c r="J268" s="22">
        <f>IFERROR(I268/VLOOKUP(G268,'LV-Codes'!$A$5:$I$31,9,FALSE()),"")</f>
        <v>42.657150000000001</v>
      </c>
      <c r="K268" s="88"/>
      <c r="L268" s="10">
        <f t="shared" si="4"/>
        <v>0</v>
      </c>
    </row>
    <row r="269" spans="1:12" ht="15" customHeight="1" x14ac:dyDescent="0.25">
      <c r="A269" s="5" t="s">
        <v>473</v>
      </c>
      <c r="B269" s="6" t="s">
        <v>18</v>
      </c>
      <c r="C269" s="5" t="s">
        <v>525</v>
      </c>
      <c r="D269" s="5" t="s">
        <v>527</v>
      </c>
      <c r="E269" s="7" t="s">
        <v>251</v>
      </c>
      <c r="F269" s="6" t="s">
        <v>548</v>
      </c>
      <c r="G269" s="8" t="s">
        <v>218</v>
      </c>
      <c r="H269" s="9">
        <v>4.96</v>
      </c>
      <c r="I269" s="9">
        <f>IF(OR(G269="",G269="KR"),"",IFERROR(H269*VLOOKUP(G269,'LV-Codes'!J:K,2,FALSE)*52.18,""))</f>
        <v>1294.0640000000001</v>
      </c>
      <c r="J269" s="22">
        <f>IFERROR(I269/VLOOKUP(G269,'LV-Codes'!$A$5:$I$31,9,FALSE()),"")</f>
        <v>12.94064</v>
      </c>
      <c r="K269" s="88"/>
      <c r="L269" s="10">
        <f t="shared" si="4"/>
        <v>0</v>
      </c>
    </row>
    <row r="270" spans="1:12" ht="15" customHeight="1" x14ac:dyDescent="0.25">
      <c r="A270" s="11" t="s">
        <v>474</v>
      </c>
      <c r="B270" s="12" t="s">
        <v>18</v>
      </c>
      <c r="C270" s="11" t="s">
        <v>525</v>
      </c>
      <c r="D270" s="11" t="s">
        <v>528</v>
      </c>
      <c r="E270" s="13" t="s">
        <v>251</v>
      </c>
      <c r="F270" s="12" t="s">
        <v>548</v>
      </c>
      <c r="G270" s="14" t="s">
        <v>218</v>
      </c>
      <c r="H270" s="15">
        <v>8.76</v>
      </c>
      <c r="I270" s="77">
        <f>IF(OR(G270="",G270="KR"),"",IFERROR(H270*VLOOKUP(G270,'LV-Codes'!J:K,2,FALSE)*52.18,""))</f>
        <v>2285.4839999999999</v>
      </c>
      <c r="J270" s="22">
        <f>IFERROR(I270/VLOOKUP(G270,'LV-Codes'!$A$5:$I$31,9,FALSE()),"")</f>
        <v>22.854839999999999</v>
      </c>
      <c r="K270" s="88"/>
      <c r="L270" s="10">
        <f t="shared" si="4"/>
        <v>0</v>
      </c>
    </row>
    <row r="271" spans="1:12" ht="15" customHeight="1" x14ac:dyDescent="0.25">
      <c r="A271" s="5" t="s">
        <v>475</v>
      </c>
      <c r="B271" s="6" t="s">
        <v>18</v>
      </c>
      <c r="C271" s="5" t="s">
        <v>525</v>
      </c>
      <c r="D271" s="5" t="s">
        <v>529</v>
      </c>
      <c r="E271" s="7" t="s">
        <v>251</v>
      </c>
      <c r="F271" s="6" t="s">
        <v>548</v>
      </c>
      <c r="G271" s="8" t="s">
        <v>218</v>
      </c>
      <c r="H271" s="9">
        <v>5.28</v>
      </c>
      <c r="I271" s="9">
        <f>IF(OR(G271="",G271="KR"),"",IFERROR(H271*VLOOKUP(G271,'LV-Codes'!J:K,2,FALSE)*52.18,""))</f>
        <v>1377.5520000000001</v>
      </c>
      <c r="J271" s="22">
        <f>IFERROR(I271/VLOOKUP(G271,'LV-Codes'!$A$5:$I$31,9,FALSE()),"")</f>
        <v>13.775520000000002</v>
      </c>
      <c r="K271" s="88"/>
      <c r="L271" s="10">
        <f t="shared" si="4"/>
        <v>0</v>
      </c>
    </row>
    <row r="272" spans="1:12" ht="15" customHeight="1" x14ac:dyDescent="0.25">
      <c r="A272" s="11" t="s">
        <v>476</v>
      </c>
      <c r="B272" s="12" t="s">
        <v>18</v>
      </c>
      <c r="C272" s="11" t="s">
        <v>525</v>
      </c>
      <c r="D272" s="11" t="s">
        <v>530</v>
      </c>
      <c r="E272" s="13" t="s">
        <v>251</v>
      </c>
      <c r="F272" s="12" t="s">
        <v>548</v>
      </c>
      <c r="G272" s="14" t="s">
        <v>218</v>
      </c>
      <c r="H272" s="15">
        <v>5.08</v>
      </c>
      <c r="I272" s="77">
        <f>IF(OR(G272="",G272="KR"),"",IFERROR(H272*VLOOKUP(G272,'LV-Codes'!J:K,2,FALSE)*52.18,""))</f>
        <v>1325.3719999999998</v>
      </c>
      <c r="J272" s="22">
        <f>IFERROR(I272/VLOOKUP(G272,'LV-Codes'!$A$5:$I$31,9,FALSE()),"")</f>
        <v>13.253719999999998</v>
      </c>
      <c r="K272" s="88"/>
      <c r="L272" s="10">
        <f t="shared" si="4"/>
        <v>0</v>
      </c>
    </row>
    <row r="273" spans="1:12" ht="15" customHeight="1" x14ac:dyDescent="0.25">
      <c r="A273" s="5" t="s">
        <v>477</v>
      </c>
      <c r="B273" s="6" t="s">
        <v>18</v>
      </c>
      <c r="C273" s="5" t="s">
        <v>525</v>
      </c>
      <c r="D273" s="5">
        <v>355</v>
      </c>
      <c r="E273" s="7" t="s">
        <v>383</v>
      </c>
      <c r="F273" s="6" t="s">
        <v>547</v>
      </c>
      <c r="G273" s="8" t="s">
        <v>215</v>
      </c>
      <c r="H273" s="9">
        <v>14.74</v>
      </c>
      <c r="I273" s="9">
        <f>IF(OR(G273="",G273="KR"),"",IFERROR(H273*VLOOKUP(G273,'LV-Codes'!J:K,2,FALSE)*52.18,""))</f>
        <v>384.56659999999999</v>
      </c>
      <c r="J273" s="22">
        <f>IFERROR(I273/VLOOKUP(G273,'LV-Codes'!$A$5:$I$31,9,FALSE()),"")</f>
        <v>2.1364811111111113</v>
      </c>
      <c r="K273" s="88"/>
      <c r="L273" s="10">
        <f t="shared" si="4"/>
        <v>0</v>
      </c>
    </row>
    <row r="274" spans="1:12" ht="15" customHeight="1" x14ac:dyDescent="0.25">
      <c r="A274" s="11" t="s">
        <v>478</v>
      </c>
      <c r="B274" s="12" t="s">
        <v>18</v>
      </c>
      <c r="C274" s="11" t="s">
        <v>525</v>
      </c>
      <c r="D274" s="11">
        <v>356</v>
      </c>
      <c r="E274" s="13" t="s">
        <v>383</v>
      </c>
      <c r="F274" s="12" t="s">
        <v>547</v>
      </c>
      <c r="G274" s="14" t="s">
        <v>215</v>
      </c>
      <c r="H274" s="15">
        <v>14.67</v>
      </c>
      <c r="I274" s="77">
        <f>IF(OR(G274="",G274="KR"),"",IFERROR(H274*VLOOKUP(G274,'LV-Codes'!J:K,2,FALSE)*52.18,""))</f>
        <v>382.74029999999999</v>
      </c>
      <c r="J274" s="22">
        <f>IFERROR(I274/VLOOKUP(G274,'LV-Codes'!$A$5:$I$31,9,FALSE()),"")</f>
        <v>2.1263350000000001</v>
      </c>
      <c r="K274" s="88"/>
      <c r="L274" s="10">
        <f t="shared" si="4"/>
        <v>0</v>
      </c>
    </row>
    <row r="275" spans="1:12" ht="15" customHeight="1" x14ac:dyDescent="0.25">
      <c r="A275" s="5" t="s">
        <v>479</v>
      </c>
      <c r="B275" s="6" t="s">
        <v>18</v>
      </c>
      <c r="C275" s="5" t="s">
        <v>525</v>
      </c>
      <c r="D275" s="5">
        <v>357</v>
      </c>
      <c r="E275" s="7" t="s">
        <v>383</v>
      </c>
      <c r="F275" s="6" t="s">
        <v>547</v>
      </c>
      <c r="G275" s="8" t="s">
        <v>215</v>
      </c>
      <c r="H275" s="9">
        <v>27.36</v>
      </c>
      <c r="I275" s="9">
        <f>IF(OR(G275="",G275="KR"),"",IFERROR(H275*VLOOKUP(G275,'LV-Codes'!J:K,2,FALSE)*52.18,""))</f>
        <v>713.82240000000002</v>
      </c>
      <c r="J275" s="22">
        <f>IFERROR(I275/VLOOKUP(G275,'LV-Codes'!$A$5:$I$31,9,FALSE()),"")</f>
        <v>3.9656799999999999</v>
      </c>
      <c r="K275" s="88"/>
      <c r="L275" s="10">
        <f t="shared" si="4"/>
        <v>0</v>
      </c>
    </row>
    <row r="276" spans="1:12" ht="15" customHeight="1" x14ac:dyDescent="0.25">
      <c r="A276" s="11" t="s">
        <v>480</v>
      </c>
      <c r="B276" s="12" t="s">
        <v>18</v>
      </c>
      <c r="C276" s="11" t="s">
        <v>525</v>
      </c>
      <c r="D276" s="11">
        <v>358</v>
      </c>
      <c r="E276" s="13" t="s">
        <v>383</v>
      </c>
      <c r="F276" s="12" t="s">
        <v>547</v>
      </c>
      <c r="G276" s="14" t="s">
        <v>215</v>
      </c>
      <c r="H276" s="15">
        <v>35.42</v>
      </c>
      <c r="I276" s="77">
        <f>IF(OR(G276="",G276="KR"),"",IFERROR(H276*VLOOKUP(G276,'LV-Codes'!J:K,2,FALSE)*52.18,""))</f>
        <v>924.1078</v>
      </c>
      <c r="J276" s="22">
        <f>IFERROR(I276/VLOOKUP(G276,'LV-Codes'!$A$5:$I$31,9,FALSE()),"")</f>
        <v>5.1339322222222226</v>
      </c>
      <c r="K276" s="88"/>
      <c r="L276" s="10">
        <f t="shared" si="4"/>
        <v>0</v>
      </c>
    </row>
    <row r="277" spans="1:12" ht="15" customHeight="1" x14ac:dyDescent="0.25">
      <c r="A277" s="5" t="s">
        <v>481</v>
      </c>
      <c r="B277" s="6" t="s">
        <v>18</v>
      </c>
      <c r="C277" s="5" t="s">
        <v>525</v>
      </c>
      <c r="D277" s="5">
        <v>359</v>
      </c>
      <c r="E277" s="7" t="s">
        <v>383</v>
      </c>
      <c r="F277" s="6" t="s">
        <v>547</v>
      </c>
      <c r="G277" s="8" t="s">
        <v>215</v>
      </c>
      <c r="H277" s="9">
        <v>14.67</v>
      </c>
      <c r="I277" s="9">
        <f>IF(OR(G277="",G277="KR"),"",IFERROR(H277*VLOOKUP(G277,'LV-Codes'!J:K,2,FALSE)*52.18,""))</f>
        <v>382.74029999999999</v>
      </c>
      <c r="J277" s="22">
        <f>IFERROR(I277/VLOOKUP(G277,'LV-Codes'!$A$5:$I$31,9,FALSE()),"")</f>
        <v>2.1263350000000001</v>
      </c>
      <c r="K277" s="88"/>
      <c r="L277" s="10">
        <f t="shared" si="4"/>
        <v>0</v>
      </c>
    </row>
    <row r="278" spans="1:12" ht="15" customHeight="1" x14ac:dyDescent="0.25">
      <c r="A278" s="11" t="s">
        <v>482</v>
      </c>
      <c r="B278" s="12" t="s">
        <v>18</v>
      </c>
      <c r="C278" s="11" t="s">
        <v>525</v>
      </c>
      <c r="D278" s="11">
        <v>360</v>
      </c>
      <c r="E278" s="13" t="s">
        <v>383</v>
      </c>
      <c r="F278" s="12" t="s">
        <v>547</v>
      </c>
      <c r="G278" s="14" t="s">
        <v>215</v>
      </c>
      <c r="H278" s="15">
        <v>14.67</v>
      </c>
      <c r="I278" s="77">
        <f>IF(OR(G278="",G278="KR"),"",IFERROR(H278*VLOOKUP(G278,'LV-Codes'!J:K,2,FALSE)*52.18,""))</f>
        <v>382.74029999999999</v>
      </c>
      <c r="J278" s="22">
        <f>IFERROR(I278/VLOOKUP(G278,'LV-Codes'!$A$5:$I$31,9,FALSE()),"")</f>
        <v>2.1263350000000001</v>
      </c>
      <c r="K278" s="88"/>
      <c r="L278" s="10">
        <f t="shared" si="4"/>
        <v>0</v>
      </c>
    </row>
    <row r="279" spans="1:12" ht="15" customHeight="1" x14ac:dyDescent="0.25">
      <c r="A279" s="5" t="s">
        <v>483</v>
      </c>
      <c r="B279" s="6" t="s">
        <v>18</v>
      </c>
      <c r="C279" s="5" t="s">
        <v>525</v>
      </c>
      <c r="D279" s="5">
        <v>361</v>
      </c>
      <c r="E279" s="7" t="s">
        <v>383</v>
      </c>
      <c r="F279" s="6" t="s">
        <v>547</v>
      </c>
      <c r="G279" s="8" t="s">
        <v>215</v>
      </c>
      <c r="H279" s="9">
        <v>9.3800000000000008</v>
      </c>
      <c r="I279" s="9">
        <f>IF(OR(G279="",G279="KR"),"",IFERROR(H279*VLOOKUP(G279,'LV-Codes'!J:K,2,FALSE)*52.18,""))</f>
        <v>244.72420000000002</v>
      </c>
      <c r="J279" s="22">
        <f>IFERROR(I279/VLOOKUP(G279,'LV-Codes'!$A$5:$I$31,9,FALSE()),"")</f>
        <v>1.3595788888888891</v>
      </c>
      <c r="K279" s="88"/>
      <c r="L279" s="10">
        <f t="shared" si="4"/>
        <v>0</v>
      </c>
    </row>
    <row r="280" spans="1:12" ht="15" customHeight="1" x14ac:dyDescent="0.25">
      <c r="A280" s="11" t="s">
        <v>484</v>
      </c>
      <c r="B280" s="12" t="s">
        <v>18</v>
      </c>
      <c r="C280" s="11" t="s">
        <v>525</v>
      </c>
      <c r="D280" s="11" t="s">
        <v>531</v>
      </c>
      <c r="E280" s="13" t="s">
        <v>524</v>
      </c>
      <c r="F280" s="12" t="s">
        <v>546</v>
      </c>
      <c r="G280" s="14" t="s">
        <v>217</v>
      </c>
      <c r="H280" s="15">
        <v>2.29</v>
      </c>
      <c r="I280" s="77">
        <f>IF(OR(G280="",G280="KR"),"",IFERROR(H280*VLOOKUP(G280,'LV-Codes'!J:K,2,FALSE)*52.18,""))</f>
        <v>9.5593760000000003</v>
      </c>
      <c r="J280" s="22">
        <f>IFERROR(I280/VLOOKUP(G280,'LV-Codes'!$A$5:$I$31,9,FALSE()),"")</f>
        <v>3.1864586666666667E-2</v>
      </c>
      <c r="K280" s="88"/>
      <c r="L280" s="10">
        <f t="shared" si="4"/>
        <v>0</v>
      </c>
    </row>
    <row r="281" spans="1:12" ht="15" customHeight="1" x14ac:dyDescent="0.25">
      <c r="A281" s="5" t="s">
        <v>485</v>
      </c>
      <c r="B281" s="6" t="s">
        <v>18</v>
      </c>
      <c r="C281" s="5" t="s">
        <v>525</v>
      </c>
      <c r="D281" s="5">
        <v>362</v>
      </c>
      <c r="E281" s="7" t="s">
        <v>383</v>
      </c>
      <c r="F281" s="6" t="s">
        <v>547</v>
      </c>
      <c r="G281" s="8" t="s">
        <v>215</v>
      </c>
      <c r="H281" s="9">
        <v>25.31</v>
      </c>
      <c r="I281" s="9">
        <f>IF(OR(G281="",G281="KR"),"",IFERROR(H281*VLOOKUP(G281,'LV-Codes'!J:K,2,FALSE)*52.18,""))</f>
        <v>660.33789999999999</v>
      </c>
      <c r="J281" s="22">
        <f>IFERROR(I281/VLOOKUP(G281,'LV-Codes'!$A$5:$I$31,9,FALSE()),"")</f>
        <v>3.6685438888888888</v>
      </c>
      <c r="K281" s="88"/>
      <c r="L281" s="10">
        <f t="shared" si="4"/>
        <v>0</v>
      </c>
    </row>
    <row r="282" spans="1:12" ht="15" customHeight="1" x14ac:dyDescent="0.25">
      <c r="A282" s="11" t="s">
        <v>486</v>
      </c>
      <c r="B282" s="12" t="s">
        <v>18</v>
      </c>
      <c r="C282" s="11" t="s">
        <v>525</v>
      </c>
      <c r="D282" s="11">
        <v>363</v>
      </c>
      <c r="E282" s="13" t="s">
        <v>52</v>
      </c>
      <c r="F282" s="12" t="s">
        <v>547</v>
      </c>
      <c r="G282" s="8" t="s">
        <v>268</v>
      </c>
      <c r="H282" s="15">
        <v>20.92</v>
      </c>
      <c r="I282" s="77">
        <f>IF(OR(G282="",G282="KR"),"",IFERROR(H282*VLOOKUP(G282,'LV-Codes'!J:K,2,FALSE)*52.18,""))</f>
        <v>2183.2112000000002</v>
      </c>
      <c r="J282" s="22">
        <f>IFERROR(I282/VLOOKUP(G282,'LV-Codes'!$A$5:$I$31,9,FALSE()),"")</f>
        <v>12.128951111111112</v>
      </c>
      <c r="K282" s="88"/>
      <c r="L282" s="10">
        <f t="shared" si="4"/>
        <v>0</v>
      </c>
    </row>
    <row r="283" spans="1:12" ht="15" customHeight="1" x14ac:dyDescent="0.25">
      <c r="A283" s="5" t="s">
        <v>487</v>
      </c>
      <c r="B283" s="6" t="s">
        <v>18</v>
      </c>
      <c r="C283" s="5" t="s">
        <v>525</v>
      </c>
      <c r="D283" s="5">
        <v>364</v>
      </c>
      <c r="E283" s="7" t="s">
        <v>383</v>
      </c>
      <c r="F283" s="6" t="s">
        <v>547</v>
      </c>
      <c r="G283" s="8" t="s">
        <v>215</v>
      </c>
      <c r="H283" s="9">
        <v>25.18</v>
      </c>
      <c r="I283" s="9">
        <f>IF(OR(G283="",G283="KR"),"",IFERROR(H283*VLOOKUP(G283,'LV-Codes'!J:K,2,FALSE)*52.18,""))</f>
        <v>656.94619999999998</v>
      </c>
      <c r="J283" s="22">
        <f>IFERROR(I283/VLOOKUP(G283,'LV-Codes'!$A$5:$I$31,9,FALSE()),"")</f>
        <v>3.6497011111111108</v>
      </c>
      <c r="K283" s="88"/>
      <c r="L283" s="10">
        <f t="shared" si="4"/>
        <v>0</v>
      </c>
    </row>
    <row r="284" spans="1:12" ht="15" customHeight="1" x14ac:dyDescent="0.25">
      <c r="A284" s="11" t="s">
        <v>488</v>
      </c>
      <c r="B284" s="12" t="s">
        <v>18</v>
      </c>
      <c r="C284" s="11" t="s">
        <v>525</v>
      </c>
      <c r="D284" s="11">
        <v>365</v>
      </c>
      <c r="E284" s="13" t="s">
        <v>383</v>
      </c>
      <c r="F284" s="12" t="s">
        <v>547</v>
      </c>
      <c r="G284" s="14" t="s">
        <v>215</v>
      </c>
      <c r="H284" s="15">
        <v>19.73</v>
      </c>
      <c r="I284" s="77">
        <f>IF(OR(G284="",G284="KR"),"",IFERROR(H284*VLOOKUP(G284,'LV-Codes'!J:K,2,FALSE)*52.18,""))</f>
        <v>514.75570000000005</v>
      </c>
      <c r="J284" s="22">
        <f>IFERROR(I284/VLOOKUP(G284,'LV-Codes'!$A$5:$I$31,9,FALSE()),"")</f>
        <v>2.8597538888888892</v>
      </c>
      <c r="K284" s="88"/>
      <c r="L284" s="10">
        <f t="shared" si="4"/>
        <v>0</v>
      </c>
    </row>
    <row r="285" spans="1:12" ht="15" customHeight="1" x14ac:dyDescent="0.25">
      <c r="A285" s="5" t="s">
        <v>489</v>
      </c>
      <c r="B285" s="6" t="s">
        <v>18</v>
      </c>
      <c r="C285" s="5" t="s">
        <v>525</v>
      </c>
      <c r="D285" s="5">
        <v>366</v>
      </c>
      <c r="E285" s="7" t="s">
        <v>383</v>
      </c>
      <c r="F285" s="6" t="s">
        <v>547</v>
      </c>
      <c r="G285" s="8" t="s">
        <v>215</v>
      </c>
      <c r="H285" s="9">
        <v>18.03</v>
      </c>
      <c r="I285" s="9">
        <f>IF(OR(G285="",G285="KR"),"",IFERROR(H285*VLOOKUP(G285,'LV-Codes'!J:K,2,FALSE)*52.18,""))</f>
        <v>470.40270000000004</v>
      </c>
      <c r="J285" s="22">
        <f>IFERROR(I285/VLOOKUP(G285,'LV-Codes'!$A$5:$I$31,9,FALSE()),"")</f>
        <v>2.6133483333333336</v>
      </c>
      <c r="K285" s="88"/>
      <c r="L285" s="10">
        <f t="shared" si="4"/>
        <v>0</v>
      </c>
    </row>
    <row r="286" spans="1:12" ht="15" customHeight="1" x14ac:dyDescent="0.25">
      <c r="A286" s="11" t="s">
        <v>490</v>
      </c>
      <c r="B286" s="12" t="s">
        <v>18</v>
      </c>
      <c r="C286" s="11" t="s">
        <v>525</v>
      </c>
      <c r="D286" s="11">
        <v>367</v>
      </c>
      <c r="E286" s="13" t="s">
        <v>383</v>
      </c>
      <c r="F286" s="12" t="s">
        <v>547</v>
      </c>
      <c r="G286" s="14" t="s">
        <v>215</v>
      </c>
      <c r="H286" s="15">
        <v>20.260000000000002</v>
      </c>
      <c r="I286" s="77">
        <f>IF(OR(G286="",G286="KR"),"",IFERROR(H286*VLOOKUP(G286,'LV-Codes'!J:K,2,FALSE)*52.18,""))</f>
        <v>528.58339999999998</v>
      </c>
      <c r="J286" s="22">
        <f>IFERROR(I286/VLOOKUP(G286,'LV-Codes'!$A$5:$I$31,9,FALSE()),"")</f>
        <v>2.9365744444444442</v>
      </c>
      <c r="K286" s="88"/>
      <c r="L286" s="10">
        <f t="shared" si="4"/>
        <v>0</v>
      </c>
    </row>
    <row r="287" spans="1:12" ht="15" customHeight="1" x14ac:dyDescent="0.25">
      <c r="A287" s="5" t="s">
        <v>491</v>
      </c>
      <c r="B287" s="6" t="s">
        <v>18</v>
      </c>
      <c r="C287" s="5" t="s">
        <v>525</v>
      </c>
      <c r="D287" s="5">
        <v>368</v>
      </c>
      <c r="E287" s="7" t="s">
        <v>383</v>
      </c>
      <c r="F287" s="6" t="s">
        <v>547</v>
      </c>
      <c r="G287" s="8" t="s">
        <v>215</v>
      </c>
      <c r="H287" s="9">
        <v>19.350000000000001</v>
      </c>
      <c r="I287" s="9">
        <f>IF(OR(G287="",G287="KR"),"",IFERROR(H287*VLOOKUP(G287,'LV-Codes'!J:K,2,FALSE)*52.18,""))</f>
        <v>504.84150000000005</v>
      </c>
      <c r="J287" s="22">
        <f>IFERROR(I287/VLOOKUP(G287,'LV-Codes'!$A$5:$I$31,9,FALSE()),"")</f>
        <v>2.8046750000000005</v>
      </c>
      <c r="K287" s="88"/>
      <c r="L287" s="10">
        <f t="shared" si="4"/>
        <v>0</v>
      </c>
    </row>
    <row r="288" spans="1:12" ht="15" customHeight="1" x14ac:dyDescent="0.25">
      <c r="A288" s="81" t="s">
        <v>492</v>
      </c>
      <c r="B288" s="82" t="s">
        <v>18</v>
      </c>
      <c r="C288" s="81" t="s">
        <v>525</v>
      </c>
      <c r="D288" s="81" t="s">
        <v>532</v>
      </c>
      <c r="E288" s="82" t="s">
        <v>541</v>
      </c>
      <c r="F288" s="82" t="s">
        <v>544</v>
      </c>
      <c r="G288" s="83" t="s">
        <v>206</v>
      </c>
      <c r="H288" s="84">
        <v>20.38</v>
      </c>
      <c r="I288" s="84" t="str">
        <f>IF(OR(G288="",G288="KR"),"",IFERROR(H288*VLOOKUP(G288,'LV-Codes'!J:K,2,FALSE)*52.18,""))</f>
        <v/>
      </c>
      <c r="J288" s="22" t="str">
        <f>IFERROR(I288/VLOOKUP(G288,'LV-Codes'!$A$5:$I$31,9,FALSE()),"")</f>
        <v/>
      </c>
      <c r="K288" s="89"/>
      <c r="L288" s="85" t="str">
        <f t="shared" si="4"/>
        <v/>
      </c>
    </row>
    <row r="289" spans="1:12" ht="15" customHeight="1" x14ac:dyDescent="0.25">
      <c r="A289" s="5" t="s">
        <v>493</v>
      </c>
      <c r="B289" s="6" t="s">
        <v>18</v>
      </c>
      <c r="C289" s="5" t="s">
        <v>525</v>
      </c>
      <c r="D289" s="5" t="s">
        <v>533</v>
      </c>
      <c r="E289" s="7" t="s">
        <v>524</v>
      </c>
      <c r="F289" s="6" t="s">
        <v>546</v>
      </c>
      <c r="G289" s="8" t="s">
        <v>217</v>
      </c>
      <c r="H289" s="9">
        <v>9.1199999999999992</v>
      </c>
      <c r="I289" s="9">
        <f>IF(OR(G289="",G289="KR"),"",IFERROR(H289*VLOOKUP(G289,'LV-Codes'!J:K,2,FALSE)*52.18,""))</f>
        <v>38.070527999999996</v>
      </c>
      <c r="J289" s="22">
        <f>IFERROR(I289/VLOOKUP(G289,'LV-Codes'!$A$5:$I$31,9,FALSE()),"")</f>
        <v>0.12690175999999997</v>
      </c>
      <c r="K289" s="88"/>
      <c r="L289" s="10">
        <f t="shared" si="4"/>
        <v>0</v>
      </c>
    </row>
    <row r="290" spans="1:12" ht="15" customHeight="1" x14ac:dyDescent="0.25">
      <c r="A290" s="11" t="s">
        <v>494</v>
      </c>
      <c r="B290" s="12" t="s">
        <v>18</v>
      </c>
      <c r="C290" s="11" t="s">
        <v>525</v>
      </c>
      <c r="D290" s="11">
        <v>369</v>
      </c>
      <c r="E290" s="13" t="s">
        <v>383</v>
      </c>
      <c r="F290" s="12" t="s">
        <v>547</v>
      </c>
      <c r="G290" s="14" t="s">
        <v>215</v>
      </c>
      <c r="H290" s="15">
        <v>3.07</v>
      </c>
      <c r="I290" s="77">
        <f>IF(OR(G290="",G290="KR"),"",IFERROR(H290*VLOOKUP(G290,'LV-Codes'!J:K,2,FALSE)*52.18,""))</f>
        <v>80.096299999999999</v>
      </c>
      <c r="J290" s="22">
        <f>IFERROR(I290/VLOOKUP(G290,'LV-Codes'!$A$5:$I$31,9,FALSE()),"")</f>
        <v>0.44497944444444443</v>
      </c>
      <c r="K290" s="88"/>
      <c r="L290" s="10">
        <f t="shared" si="4"/>
        <v>0</v>
      </c>
    </row>
    <row r="291" spans="1:12" ht="15" customHeight="1" x14ac:dyDescent="0.25">
      <c r="A291" s="5" t="s">
        <v>495</v>
      </c>
      <c r="B291" s="6" t="s">
        <v>18</v>
      </c>
      <c r="C291" s="5" t="s">
        <v>525</v>
      </c>
      <c r="D291" s="5">
        <v>370</v>
      </c>
      <c r="E291" s="7" t="s">
        <v>383</v>
      </c>
      <c r="F291" s="6" t="s">
        <v>547</v>
      </c>
      <c r="G291" s="8" t="s">
        <v>215</v>
      </c>
      <c r="H291" s="9">
        <v>25.31</v>
      </c>
      <c r="I291" s="9">
        <f>IF(OR(G291="",G291="KR"),"",IFERROR(H291*VLOOKUP(G291,'LV-Codes'!J:K,2,FALSE)*52.18,""))</f>
        <v>660.33789999999999</v>
      </c>
      <c r="J291" s="22">
        <f>IFERROR(I291/VLOOKUP(G291,'LV-Codes'!$A$5:$I$31,9,FALSE()),"")</f>
        <v>3.6685438888888888</v>
      </c>
      <c r="K291" s="88"/>
      <c r="L291" s="10">
        <f t="shared" si="4"/>
        <v>0</v>
      </c>
    </row>
    <row r="292" spans="1:12" ht="15" customHeight="1" x14ac:dyDescent="0.25">
      <c r="A292" s="11" t="s">
        <v>496</v>
      </c>
      <c r="B292" s="12" t="s">
        <v>18</v>
      </c>
      <c r="C292" s="11" t="s">
        <v>525</v>
      </c>
      <c r="D292" s="11">
        <v>371</v>
      </c>
      <c r="E292" s="13" t="s">
        <v>383</v>
      </c>
      <c r="F292" s="12" t="s">
        <v>547</v>
      </c>
      <c r="G292" s="14" t="s">
        <v>215</v>
      </c>
      <c r="H292" s="15">
        <v>19.190000000000001</v>
      </c>
      <c r="I292" s="77">
        <f>IF(OR(G292="",G292="KR"),"",IFERROR(H292*VLOOKUP(G292,'LV-Codes'!J:K,2,FALSE)*52.18,""))</f>
        <v>500.6671</v>
      </c>
      <c r="J292" s="22">
        <f>IFERROR(I292/VLOOKUP(G292,'LV-Codes'!$A$5:$I$31,9,FALSE()),"")</f>
        <v>2.7814838888888889</v>
      </c>
      <c r="K292" s="88"/>
      <c r="L292" s="10">
        <f t="shared" si="4"/>
        <v>0</v>
      </c>
    </row>
    <row r="293" spans="1:12" ht="15" customHeight="1" x14ac:dyDescent="0.25">
      <c r="A293" s="5" t="s">
        <v>497</v>
      </c>
      <c r="B293" s="6" t="s">
        <v>18</v>
      </c>
      <c r="C293" s="5" t="s">
        <v>525</v>
      </c>
      <c r="D293" s="5">
        <v>372</v>
      </c>
      <c r="E293" s="7" t="s">
        <v>383</v>
      </c>
      <c r="F293" s="6" t="s">
        <v>547</v>
      </c>
      <c r="G293" s="8" t="s">
        <v>215</v>
      </c>
      <c r="H293" s="9">
        <v>9.6199999999999992</v>
      </c>
      <c r="I293" s="9">
        <f>IF(OR(G293="",G293="KR"),"",IFERROR(H293*VLOOKUP(G293,'LV-Codes'!J:K,2,FALSE)*52.18,""))</f>
        <v>250.98579999999998</v>
      </c>
      <c r="J293" s="22">
        <f>IFERROR(I293/VLOOKUP(G293,'LV-Codes'!$A$5:$I$31,9,FALSE()),"")</f>
        <v>1.3943655555555554</v>
      </c>
      <c r="K293" s="88"/>
      <c r="L293" s="10">
        <f t="shared" si="4"/>
        <v>0</v>
      </c>
    </row>
    <row r="294" spans="1:12" ht="15" customHeight="1" x14ac:dyDescent="0.25">
      <c r="A294" s="11" t="s">
        <v>498</v>
      </c>
      <c r="B294" s="12" t="s">
        <v>18</v>
      </c>
      <c r="C294" s="11" t="s">
        <v>525</v>
      </c>
      <c r="D294" s="11">
        <v>373</v>
      </c>
      <c r="E294" s="13" t="s">
        <v>383</v>
      </c>
      <c r="F294" s="12" t="s">
        <v>547</v>
      </c>
      <c r="G294" s="14" t="s">
        <v>215</v>
      </c>
      <c r="H294" s="15">
        <v>14.78</v>
      </c>
      <c r="I294" s="77">
        <f>IF(OR(G294="",G294="KR"),"",IFERROR(H294*VLOOKUP(G294,'LV-Codes'!J:K,2,FALSE)*52.18,""))</f>
        <v>385.61019999999996</v>
      </c>
      <c r="J294" s="22">
        <f>IFERROR(I294/VLOOKUP(G294,'LV-Codes'!$A$5:$I$31,9,FALSE()),"")</f>
        <v>2.1422788888888888</v>
      </c>
      <c r="K294" s="88"/>
      <c r="L294" s="10">
        <f t="shared" si="4"/>
        <v>0</v>
      </c>
    </row>
    <row r="295" spans="1:12" ht="15" customHeight="1" x14ac:dyDescent="0.25">
      <c r="A295" s="5" t="s">
        <v>499</v>
      </c>
      <c r="B295" s="6" t="s">
        <v>18</v>
      </c>
      <c r="C295" s="5" t="s">
        <v>525</v>
      </c>
      <c r="D295" s="5" t="s">
        <v>534</v>
      </c>
      <c r="E295" s="7" t="s">
        <v>201</v>
      </c>
      <c r="F295" s="6" t="s">
        <v>544</v>
      </c>
      <c r="G295" s="8" t="s">
        <v>362</v>
      </c>
      <c r="H295" s="9">
        <v>70.36</v>
      </c>
      <c r="I295" s="9">
        <f>IF(OR(G295="",G295="KR"),"",IFERROR(H295*VLOOKUP(G295,'LV-Codes'!J:K,2,FALSE)*52.18,""))</f>
        <v>7342.7695999999996</v>
      </c>
      <c r="J295" s="22">
        <f>IFERROR(I295/VLOOKUP(G295,'LV-Codes'!$A$5:$I$31,9,FALSE()),"")</f>
        <v>29.371078399999998</v>
      </c>
      <c r="K295" s="88"/>
      <c r="L295" s="10">
        <f t="shared" si="4"/>
        <v>0</v>
      </c>
    </row>
    <row r="296" spans="1:12" ht="15" customHeight="1" x14ac:dyDescent="0.25">
      <c r="A296" s="11" t="s">
        <v>500</v>
      </c>
      <c r="B296" s="12" t="s">
        <v>18</v>
      </c>
      <c r="C296" s="11" t="s">
        <v>525</v>
      </c>
      <c r="D296" s="11" t="s">
        <v>535</v>
      </c>
      <c r="E296" s="13" t="s">
        <v>201</v>
      </c>
      <c r="F296" s="12" t="s">
        <v>544</v>
      </c>
      <c r="G296" s="14" t="s">
        <v>362</v>
      </c>
      <c r="H296" s="15">
        <v>50.69</v>
      </c>
      <c r="I296" s="77">
        <f>IF(OR(G296="",G296="KR"),"",IFERROR(H296*VLOOKUP(G296,'LV-Codes'!J:K,2,FALSE)*52.18,""))</f>
        <v>5290.0083999999997</v>
      </c>
      <c r="J296" s="22">
        <f>IFERROR(I296/VLOOKUP(G296,'LV-Codes'!$A$5:$I$31,9,FALSE()),"")</f>
        <v>21.160033599999998</v>
      </c>
      <c r="K296" s="88"/>
      <c r="L296" s="10">
        <f t="shared" si="4"/>
        <v>0</v>
      </c>
    </row>
    <row r="297" spans="1:12" ht="15" customHeight="1" x14ac:dyDescent="0.25">
      <c r="A297" s="5" t="s">
        <v>501</v>
      </c>
      <c r="B297" s="6" t="s">
        <v>18</v>
      </c>
      <c r="C297" s="5" t="s">
        <v>525</v>
      </c>
      <c r="D297" s="5" t="s">
        <v>536</v>
      </c>
      <c r="E297" s="7" t="s">
        <v>383</v>
      </c>
      <c r="F297" s="6" t="s">
        <v>547</v>
      </c>
      <c r="G297" s="8" t="s">
        <v>215</v>
      </c>
      <c r="H297" s="9">
        <v>24.65</v>
      </c>
      <c r="I297" s="9">
        <f>IF(OR(G297="",G297="KR"),"",IFERROR(H297*VLOOKUP(G297,'LV-Codes'!J:K,2,FALSE)*52.18,""))</f>
        <v>643.11849999999993</v>
      </c>
      <c r="J297" s="22">
        <f>IFERROR(I297/VLOOKUP(G297,'LV-Codes'!$A$5:$I$31,9,FALSE()),"")</f>
        <v>3.5728805555555549</v>
      </c>
      <c r="K297" s="88"/>
      <c r="L297" s="10">
        <f t="shared" si="4"/>
        <v>0</v>
      </c>
    </row>
    <row r="298" spans="1:12" ht="15" customHeight="1" x14ac:dyDescent="0.25">
      <c r="A298" s="11" t="s">
        <v>502</v>
      </c>
      <c r="B298" s="12" t="s">
        <v>18</v>
      </c>
      <c r="C298" s="11" t="s">
        <v>525</v>
      </c>
      <c r="D298" s="11">
        <v>376</v>
      </c>
      <c r="E298" s="13" t="s">
        <v>383</v>
      </c>
      <c r="F298" s="12" t="s">
        <v>547</v>
      </c>
      <c r="G298" s="14" t="s">
        <v>215</v>
      </c>
      <c r="H298" s="87">
        <v>21</v>
      </c>
      <c r="I298" s="77">
        <f>IF(OR(G298="",G298="KR"),"",IFERROR(H298*VLOOKUP(G298,'LV-Codes'!J:K,2,FALSE)*52.18,""))</f>
        <v>547.89</v>
      </c>
      <c r="J298" s="22">
        <f>IFERROR(I298/VLOOKUP(G298,'LV-Codes'!$A$5:$I$31,9,FALSE()),"")</f>
        <v>3.0438333333333332</v>
      </c>
      <c r="K298" s="88"/>
      <c r="L298" s="10">
        <f t="shared" si="4"/>
        <v>0</v>
      </c>
    </row>
    <row r="299" spans="1:12" ht="15" customHeight="1" x14ac:dyDescent="0.25">
      <c r="A299" s="5" t="s">
        <v>503</v>
      </c>
      <c r="B299" s="6" t="s">
        <v>18</v>
      </c>
      <c r="C299" s="5" t="s">
        <v>525</v>
      </c>
      <c r="D299" s="5">
        <v>377</v>
      </c>
      <c r="E299" s="7" t="s">
        <v>383</v>
      </c>
      <c r="F299" s="6" t="s">
        <v>547</v>
      </c>
      <c r="G299" s="8" t="s">
        <v>215</v>
      </c>
      <c r="H299" s="9">
        <v>38.14</v>
      </c>
      <c r="I299" s="9">
        <f>IF(OR(G299="",G299="KR"),"",IFERROR(H299*VLOOKUP(G299,'LV-Codes'!J:K,2,FALSE)*52.18,""))</f>
        <v>995.07259999999997</v>
      </c>
      <c r="J299" s="22">
        <f>IFERROR(I299/VLOOKUP(G299,'LV-Codes'!$A$5:$I$31,9,FALSE()),"")</f>
        <v>5.5281811111111105</v>
      </c>
      <c r="K299" s="88"/>
      <c r="L299" s="10">
        <f t="shared" si="4"/>
        <v>0</v>
      </c>
    </row>
    <row r="300" spans="1:12" ht="15" customHeight="1" x14ac:dyDescent="0.25">
      <c r="A300" s="11" t="s">
        <v>504</v>
      </c>
      <c r="B300" s="12" t="s">
        <v>18</v>
      </c>
      <c r="C300" s="11" t="s">
        <v>525</v>
      </c>
      <c r="D300" s="11">
        <v>378</v>
      </c>
      <c r="E300" s="13" t="s">
        <v>75</v>
      </c>
      <c r="F300" s="12" t="s">
        <v>546</v>
      </c>
      <c r="G300" s="14" t="s">
        <v>338</v>
      </c>
      <c r="H300" s="15">
        <v>3.74</v>
      </c>
      <c r="I300" s="77">
        <f>IF(OR(G300="",G300="KR"),"",IFERROR(H300*VLOOKUP(G300,'LV-Codes'!J:K,2,FALSE)*52.18,""))</f>
        <v>975.76600000000019</v>
      </c>
      <c r="J300" s="22">
        <f>IFERROR(I300/VLOOKUP(G300,'LV-Codes'!$A$5:$I$31,9,FALSE()),"")</f>
        <v>12.197075000000002</v>
      </c>
      <c r="K300" s="88"/>
      <c r="L300" s="10">
        <f t="shared" si="4"/>
        <v>0</v>
      </c>
    </row>
    <row r="301" spans="1:12" ht="15" customHeight="1" x14ac:dyDescent="0.25">
      <c r="A301" s="5" t="s">
        <v>505</v>
      </c>
      <c r="B301" s="6" t="s">
        <v>18</v>
      </c>
      <c r="C301" s="5" t="s">
        <v>525</v>
      </c>
      <c r="D301" s="5" t="s">
        <v>537</v>
      </c>
      <c r="E301" s="7" t="s">
        <v>251</v>
      </c>
      <c r="F301" s="6" t="s">
        <v>548</v>
      </c>
      <c r="G301" s="8" t="s">
        <v>218</v>
      </c>
      <c r="H301" s="9">
        <v>5.79</v>
      </c>
      <c r="I301" s="9">
        <f>IF(OR(G301="",G301="KR"),"",IFERROR(H301*VLOOKUP(G301,'LV-Codes'!J:K,2,FALSE)*52.18,""))</f>
        <v>1510.6109999999999</v>
      </c>
      <c r="J301" s="22">
        <f>IFERROR(I301/VLOOKUP(G301,'LV-Codes'!$A$5:$I$31,9,FALSE()),"")</f>
        <v>15.106109999999999</v>
      </c>
      <c r="K301" s="88"/>
      <c r="L301" s="10">
        <f t="shared" si="4"/>
        <v>0</v>
      </c>
    </row>
    <row r="302" spans="1:12" ht="15" customHeight="1" x14ac:dyDescent="0.25">
      <c r="A302" s="11" t="s">
        <v>506</v>
      </c>
      <c r="B302" s="12" t="s">
        <v>18</v>
      </c>
      <c r="C302" s="11" t="s">
        <v>525</v>
      </c>
      <c r="D302" s="11" t="s">
        <v>538</v>
      </c>
      <c r="E302" s="13" t="s">
        <v>251</v>
      </c>
      <c r="F302" s="12" t="s">
        <v>548</v>
      </c>
      <c r="G302" s="14" t="s">
        <v>218</v>
      </c>
      <c r="H302" s="15">
        <v>3.94</v>
      </c>
      <c r="I302" s="77">
        <f>IF(OR(G302="",G302="KR"),"",IFERROR(H302*VLOOKUP(G302,'LV-Codes'!J:K,2,FALSE)*52.18,""))</f>
        <v>1027.9459999999999</v>
      </c>
      <c r="J302" s="22">
        <f>IFERROR(I302/VLOOKUP(G302,'LV-Codes'!$A$5:$I$31,9,FALSE()),"")</f>
        <v>10.279459999999998</v>
      </c>
      <c r="K302" s="88"/>
      <c r="L302" s="10">
        <f t="shared" si="4"/>
        <v>0</v>
      </c>
    </row>
    <row r="303" spans="1:12" ht="15" customHeight="1" x14ac:dyDescent="0.25">
      <c r="A303" s="5" t="s">
        <v>507</v>
      </c>
      <c r="B303" s="6" t="s">
        <v>18</v>
      </c>
      <c r="C303" s="5" t="s">
        <v>525</v>
      </c>
      <c r="D303" s="5">
        <v>379</v>
      </c>
      <c r="E303" s="7" t="s">
        <v>524</v>
      </c>
      <c r="F303" s="6" t="s">
        <v>546</v>
      </c>
      <c r="G303" s="8" t="s">
        <v>217</v>
      </c>
      <c r="H303" s="9">
        <v>6.25</v>
      </c>
      <c r="I303" s="9">
        <f>IF(OR(G303="",G303="KR"),"",IFERROR(H303*VLOOKUP(G303,'LV-Codes'!J:K,2,FALSE)*52.18,""))</f>
        <v>26.09</v>
      </c>
      <c r="J303" s="22">
        <f>IFERROR(I303/VLOOKUP(G303,'LV-Codes'!$A$5:$I$31,9,FALSE()),"")</f>
        <v>8.6966666666666664E-2</v>
      </c>
      <c r="K303" s="88"/>
      <c r="L303" s="10">
        <f t="shared" si="4"/>
        <v>0</v>
      </c>
    </row>
    <row r="304" spans="1:12" ht="15" customHeight="1" x14ac:dyDescent="0.25">
      <c r="A304" s="11" t="s">
        <v>508</v>
      </c>
      <c r="B304" s="12" t="s">
        <v>18</v>
      </c>
      <c r="C304" s="11" t="s">
        <v>525</v>
      </c>
      <c r="D304" s="11">
        <v>380</v>
      </c>
      <c r="E304" s="13" t="s">
        <v>52</v>
      </c>
      <c r="F304" s="12" t="s">
        <v>547</v>
      </c>
      <c r="G304" s="8" t="s">
        <v>268</v>
      </c>
      <c r="H304" s="15">
        <v>40.549999999999997</v>
      </c>
      <c r="I304" s="77">
        <f>IF(OR(G304="",G304="KR"),"",IFERROR(H304*VLOOKUP(G304,'LV-Codes'!J:K,2,FALSE)*52.18,""))</f>
        <v>4231.7979999999998</v>
      </c>
      <c r="J304" s="22">
        <f>IFERROR(I304/VLOOKUP(G304,'LV-Codes'!$A$5:$I$31,9,FALSE()),"")</f>
        <v>23.509988888888888</v>
      </c>
      <c r="K304" s="88"/>
      <c r="L304" s="10">
        <f t="shared" si="4"/>
        <v>0</v>
      </c>
    </row>
    <row r="305" spans="1:12" ht="15" customHeight="1" x14ac:dyDescent="0.25">
      <c r="A305" s="5" t="s">
        <v>509</v>
      </c>
      <c r="B305" s="6" t="s">
        <v>18</v>
      </c>
      <c r="C305" s="5" t="s">
        <v>525</v>
      </c>
      <c r="D305" s="5">
        <v>381</v>
      </c>
      <c r="E305" s="7" t="s">
        <v>383</v>
      </c>
      <c r="F305" s="6" t="s">
        <v>547</v>
      </c>
      <c r="G305" s="8" t="s">
        <v>215</v>
      </c>
      <c r="H305" s="9">
        <v>16.420000000000002</v>
      </c>
      <c r="I305" s="9">
        <f>IF(OR(G305="",G305="KR"),"",IFERROR(H305*VLOOKUP(G305,'LV-Codes'!J:K,2,FALSE)*52.18,""))</f>
        <v>428.39780000000002</v>
      </c>
      <c r="J305" s="22">
        <f>IFERROR(I305/VLOOKUP(G305,'LV-Codes'!$A$5:$I$31,9,FALSE()),"")</f>
        <v>2.379987777777778</v>
      </c>
      <c r="K305" s="88"/>
      <c r="L305" s="10">
        <f t="shared" si="4"/>
        <v>0</v>
      </c>
    </row>
    <row r="306" spans="1:12" ht="15" customHeight="1" x14ac:dyDescent="0.25">
      <c r="A306" s="11" t="s">
        <v>510</v>
      </c>
      <c r="B306" s="12" t="s">
        <v>18</v>
      </c>
      <c r="C306" s="11" t="s">
        <v>525</v>
      </c>
      <c r="D306" s="11">
        <v>382</v>
      </c>
      <c r="E306" s="13" t="s">
        <v>383</v>
      </c>
      <c r="F306" s="12" t="s">
        <v>547</v>
      </c>
      <c r="G306" s="14" t="s">
        <v>215</v>
      </c>
      <c r="H306" s="15">
        <v>16.420000000000002</v>
      </c>
      <c r="I306" s="77">
        <f>IF(OR(G306="",G306="KR"),"",IFERROR(H306*VLOOKUP(G306,'LV-Codes'!J:K,2,FALSE)*52.18,""))</f>
        <v>428.39780000000002</v>
      </c>
      <c r="J306" s="22">
        <f>IFERROR(I306/VLOOKUP(G306,'LV-Codes'!$A$5:$I$31,9,FALSE()),"")</f>
        <v>2.379987777777778</v>
      </c>
      <c r="K306" s="88"/>
      <c r="L306" s="10">
        <f t="shared" si="4"/>
        <v>0</v>
      </c>
    </row>
    <row r="307" spans="1:12" ht="15" customHeight="1" x14ac:dyDescent="0.25">
      <c r="A307" s="5" t="s">
        <v>511</v>
      </c>
      <c r="B307" s="6" t="s">
        <v>18</v>
      </c>
      <c r="C307" s="5" t="s">
        <v>525</v>
      </c>
      <c r="D307" s="5">
        <v>383</v>
      </c>
      <c r="E307" s="7" t="s">
        <v>383</v>
      </c>
      <c r="F307" s="6" t="s">
        <v>547</v>
      </c>
      <c r="G307" s="8" t="s">
        <v>215</v>
      </c>
      <c r="H307" s="9">
        <v>16.420000000000002</v>
      </c>
      <c r="I307" s="9">
        <f>IF(OR(G307="",G307="KR"),"",IFERROR(H307*VLOOKUP(G307,'LV-Codes'!J:K,2,FALSE)*52.18,""))</f>
        <v>428.39780000000002</v>
      </c>
      <c r="J307" s="22">
        <f>IFERROR(I307/VLOOKUP(G307,'LV-Codes'!$A$5:$I$31,9,FALSE()),"")</f>
        <v>2.379987777777778</v>
      </c>
      <c r="K307" s="88"/>
      <c r="L307" s="10">
        <f t="shared" si="4"/>
        <v>0</v>
      </c>
    </row>
    <row r="308" spans="1:12" ht="15" customHeight="1" x14ac:dyDescent="0.25">
      <c r="A308" s="11" t="s">
        <v>512</v>
      </c>
      <c r="B308" s="12" t="s">
        <v>18</v>
      </c>
      <c r="C308" s="11" t="s">
        <v>525</v>
      </c>
      <c r="D308" s="11" t="s">
        <v>539</v>
      </c>
      <c r="E308" s="13" t="s">
        <v>383</v>
      </c>
      <c r="F308" s="12" t="s">
        <v>547</v>
      </c>
      <c r="G308" s="14" t="s">
        <v>215</v>
      </c>
      <c r="H308" s="15">
        <v>27.73</v>
      </c>
      <c r="I308" s="77">
        <f>IF(OR(G308="",G308="KR"),"",IFERROR(H308*VLOOKUP(G308,'LV-Codes'!J:K,2,FALSE)*52.18,""))</f>
        <v>723.47569999999996</v>
      </c>
      <c r="J308" s="22">
        <f>IFERROR(I308/VLOOKUP(G308,'LV-Codes'!$A$5:$I$31,9,FALSE()),"")</f>
        <v>4.0193094444444446</v>
      </c>
      <c r="K308" s="88"/>
      <c r="L308" s="10">
        <f t="shared" si="4"/>
        <v>0</v>
      </c>
    </row>
    <row r="309" spans="1:12" ht="15" customHeight="1" x14ac:dyDescent="0.25">
      <c r="A309" s="5" t="s">
        <v>513</v>
      </c>
      <c r="B309" s="6" t="s">
        <v>18</v>
      </c>
      <c r="C309" s="5" t="s">
        <v>525</v>
      </c>
      <c r="D309" s="5">
        <v>386</v>
      </c>
      <c r="E309" s="7" t="s">
        <v>383</v>
      </c>
      <c r="F309" s="6" t="s">
        <v>547</v>
      </c>
      <c r="G309" s="8" t="s">
        <v>215</v>
      </c>
      <c r="H309" s="9">
        <v>27.52</v>
      </c>
      <c r="I309" s="9">
        <f>IF(OR(G309="",G309="KR"),"",IFERROR(H309*VLOOKUP(G309,'LV-Codes'!J:K,2,FALSE)*52.18,""))</f>
        <v>717.99680000000001</v>
      </c>
      <c r="J309" s="22">
        <f>IFERROR(I309/VLOOKUP(G309,'LV-Codes'!$A$5:$I$31,9,FALSE()),"")</f>
        <v>3.988871111111111</v>
      </c>
      <c r="K309" s="88"/>
      <c r="L309" s="10">
        <f t="shared" si="4"/>
        <v>0</v>
      </c>
    </row>
    <row r="310" spans="1:12" ht="15" customHeight="1" x14ac:dyDescent="0.25">
      <c r="A310" s="11" t="s">
        <v>514</v>
      </c>
      <c r="B310" s="12" t="s">
        <v>18</v>
      </c>
      <c r="C310" s="11" t="s">
        <v>525</v>
      </c>
      <c r="D310" s="11">
        <v>387</v>
      </c>
      <c r="E310" s="13" t="s">
        <v>383</v>
      </c>
      <c r="F310" s="12" t="s">
        <v>547</v>
      </c>
      <c r="G310" s="14" t="s">
        <v>215</v>
      </c>
      <c r="H310" s="15">
        <v>17.18</v>
      </c>
      <c r="I310" s="77">
        <f>IF(OR(G310="",G310="KR"),"",IFERROR(H310*VLOOKUP(G310,'LV-Codes'!J:K,2,FALSE)*52.18,""))</f>
        <v>448.22620000000001</v>
      </c>
      <c r="J310" s="22">
        <f>IFERROR(I310/VLOOKUP(G310,'LV-Codes'!$A$5:$I$31,9,FALSE()),"")</f>
        <v>2.4901455555555554</v>
      </c>
      <c r="K310" s="88"/>
      <c r="L310" s="10">
        <f t="shared" si="4"/>
        <v>0</v>
      </c>
    </row>
    <row r="311" spans="1:12" ht="15" customHeight="1" x14ac:dyDescent="0.25">
      <c r="A311" s="5" t="s">
        <v>515</v>
      </c>
      <c r="B311" s="6" t="s">
        <v>18</v>
      </c>
      <c r="C311" s="5" t="s">
        <v>525</v>
      </c>
      <c r="D311" s="5">
        <v>388</v>
      </c>
      <c r="E311" s="7" t="s">
        <v>402</v>
      </c>
      <c r="F311" s="6" t="s">
        <v>548</v>
      </c>
      <c r="G311" s="8" t="s">
        <v>292</v>
      </c>
      <c r="H311" s="9">
        <v>5.75</v>
      </c>
      <c r="I311" s="9">
        <f>IF(OR(G311="",G311="KR"),"",IFERROR(H311*VLOOKUP(G311,'LV-Codes'!J:K,2,FALSE)*52.18,""))</f>
        <v>600.07000000000005</v>
      </c>
      <c r="J311" s="22">
        <f>IFERROR(I311/VLOOKUP(G311,'LV-Codes'!$A$5:$I$31,9,FALSE()),"")</f>
        <v>2.4002800000000004</v>
      </c>
      <c r="K311" s="88"/>
      <c r="L311" s="10">
        <f t="shared" si="4"/>
        <v>0</v>
      </c>
    </row>
    <row r="312" spans="1:12" ht="15" customHeight="1" x14ac:dyDescent="0.25">
      <c r="A312" s="11" t="s">
        <v>516</v>
      </c>
      <c r="B312" s="12" t="s">
        <v>18</v>
      </c>
      <c r="C312" s="11" t="s">
        <v>525</v>
      </c>
      <c r="D312" s="11">
        <v>389</v>
      </c>
      <c r="E312" s="13" t="s">
        <v>383</v>
      </c>
      <c r="F312" s="12" t="s">
        <v>547</v>
      </c>
      <c r="G312" s="14" t="s">
        <v>215</v>
      </c>
      <c r="H312" s="15">
        <v>19.920000000000002</v>
      </c>
      <c r="I312" s="77">
        <f>IF(OR(G312="",G312="KR"),"",IFERROR(H312*VLOOKUP(G312,'LV-Codes'!J:K,2,FALSE)*52.18,""))</f>
        <v>519.71280000000002</v>
      </c>
      <c r="J312" s="22">
        <f>IFERROR(I312/VLOOKUP(G312,'LV-Codes'!$A$5:$I$31,9,FALSE()),"")</f>
        <v>2.8872933333333335</v>
      </c>
      <c r="K312" s="88"/>
      <c r="L312" s="10">
        <f t="shared" si="4"/>
        <v>0</v>
      </c>
    </row>
    <row r="313" spans="1:12" ht="15" customHeight="1" x14ac:dyDescent="0.25">
      <c r="A313" s="5" t="s">
        <v>517</v>
      </c>
      <c r="B313" s="6" t="s">
        <v>18</v>
      </c>
      <c r="C313" s="5" t="s">
        <v>525</v>
      </c>
      <c r="D313" s="5">
        <v>390</v>
      </c>
      <c r="E313" s="7" t="s">
        <v>524</v>
      </c>
      <c r="F313" s="6" t="s">
        <v>546</v>
      </c>
      <c r="G313" s="8" t="s">
        <v>217</v>
      </c>
      <c r="H313" s="9">
        <v>2.66</v>
      </c>
      <c r="I313" s="9">
        <f>IF(OR(G313="",G313="KR"),"",IFERROR(H313*VLOOKUP(G313,'LV-Codes'!J:K,2,FALSE)*52.18,""))</f>
        <v>11.103904</v>
      </c>
      <c r="J313" s="22">
        <f>IFERROR(I313/VLOOKUP(G313,'LV-Codes'!$A$5:$I$31,9,FALSE()),"")</f>
        <v>3.7013013333333331E-2</v>
      </c>
      <c r="K313" s="88"/>
      <c r="L313" s="10">
        <f t="shared" si="4"/>
        <v>0</v>
      </c>
    </row>
    <row r="314" spans="1:12" ht="15" customHeight="1" x14ac:dyDescent="0.25">
      <c r="A314" s="11" t="s">
        <v>518</v>
      </c>
      <c r="B314" s="12" t="s">
        <v>18</v>
      </c>
      <c r="C314" s="11" t="s">
        <v>525</v>
      </c>
      <c r="D314" s="11">
        <v>391</v>
      </c>
      <c r="E314" s="13" t="s">
        <v>201</v>
      </c>
      <c r="F314" s="12" t="s">
        <v>546</v>
      </c>
      <c r="G314" s="14" t="s">
        <v>292</v>
      </c>
      <c r="H314" s="15">
        <v>13.26</v>
      </c>
      <c r="I314" s="77">
        <f>IF(OR(G314="",G314="KR"),"",IFERROR(H314*VLOOKUP(G314,'LV-Codes'!J:K,2,FALSE)*52.18,""))</f>
        <v>1383.8136</v>
      </c>
      <c r="J314" s="22">
        <f>IFERROR(I314/VLOOKUP(G314,'LV-Codes'!$A$5:$I$31,9,FALSE()),"")</f>
        <v>5.5352543999999995</v>
      </c>
      <c r="K314" s="88"/>
      <c r="L314" s="10">
        <f t="shared" si="4"/>
        <v>0</v>
      </c>
    </row>
    <row r="315" spans="1:12" ht="15" customHeight="1" x14ac:dyDescent="0.25">
      <c r="A315" s="5" t="s">
        <v>519</v>
      </c>
      <c r="B315" s="6" t="s">
        <v>18</v>
      </c>
      <c r="C315" s="5" t="s">
        <v>525</v>
      </c>
      <c r="D315" s="5">
        <v>392</v>
      </c>
      <c r="E315" s="7" t="s">
        <v>201</v>
      </c>
      <c r="F315" s="6" t="s">
        <v>546</v>
      </c>
      <c r="G315" s="8" t="s">
        <v>292</v>
      </c>
      <c r="H315" s="9">
        <v>18.12</v>
      </c>
      <c r="I315" s="9">
        <f>IF(OR(G315="",G315="KR"),"",IFERROR(H315*VLOOKUP(G315,'LV-Codes'!J:K,2,FALSE)*52.18,""))</f>
        <v>1891.0032000000001</v>
      </c>
      <c r="J315" s="22">
        <f>IFERROR(I315/VLOOKUP(G315,'LV-Codes'!$A$5:$I$31,9,FALSE()),"")</f>
        <v>7.5640128000000004</v>
      </c>
      <c r="K315" s="88"/>
      <c r="L315" s="10">
        <f t="shared" si="4"/>
        <v>0</v>
      </c>
    </row>
    <row r="316" spans="1:12" ht="15" customHeight="1" x14ac:dyDescent="0.25">
      <c r="A316" s="11" t="s">
        <v>520</v>
      </c>
      <c r="B316" s="12" t="s">
        <v>18</v>
      </c>
      <c r="C316" s="11" t="s">
        <v>525</v>
      </c>
      <c r="D316" s="11">
        <v>393</v>
      </c>
      <c r="E316" s="13" t="s">
        <v>201</v>
      </c>
      <c r="F316" s="12" t="s">
        <v>546</v>
      </c>
      <c r="G316" s="14" t="s">
        <v>292</v>
      </c>
      <c r="H316" s="15">
        <v>20.67</v>
      </c>
      <c r="I316" s="77">
        <f>IF(OR(G316="",G316="KR"),"",IFERROR(H316*VLOOKUP(G316,'LV-Codes'!J:K,2,FALSE)*52.18,""))</f>
        <v>2157.1212</v>
      </c>
      <c r="J316" s="22">
        <f>IFERROR(I316/VLOOKUP(G316,'LV-Codes'!$A$5:$I$31,9,FALSE()),"")</f>
        <v>8.6284848000000007</v>
      </c>
      <c r="K316" s="88"/>
      <c r="L316" s="10">
        <f t="shared" si="4"/>
        <v>0</v>
      </c>
    </row>
    <row r="317" spans="1:12" ht="15" customHeight="1" x14ac:dyDescent="0.25">
      <c r="A317" s="5" t="s">
        <v>521</v>
      </c>
      <c r="B317" s="6" t="s">
        <v>18</v>
      </c>
      <c r="C317" s="5" t="s">
        <v>525</v>
      </c>
      <c r="D317" s="5">
        <v>394</v>
      </c>
      <c r="E317" s="7" t="s">
        <v>524</v>
      </c>
      <c r="F317" s="6" t="s">
        <v>546</v>
      </c>
      <c r="G317" s="8" t="s">
        <v>217</v>
      </c>
      <c r="H317" s="9">
        <v>3.44</v>
      </c>
      <c r="I317" s="9">
        <f>IF(OR(G317="",G317="KR"),"",IFERROR(H317*VLOOKUP(G317,'LV-Codes'!J:K,2,FALSE)*52.18,""))</f>
        <v>14.359935999999999</v>
      </c>
      <c r="J317" s="22">
        <f>IFERROR(I317/VLOOKUP(G317,'LV-Codes'!$A$5:$I$31,9,FALSE()),"")</f>
        <v>4.7866453333333329E-2</v>
      </c>
      <c r="K317" s="88"/>
      <c r="L317" s="10">
        <f t="shared" si="4"/>
        <v>0</v>
      </c>
    </row>
    <row r="318" spans="1:12" ht="24" customHeight="1" x14ac:dyDescent="0.25">
      <c r="A318" s="16" t="s">
        <v>204</v>
      </c>
      <c r="B318" s="16"/>
      <c r="C318" s="16"/>
      <c r="D318" s="16"/>
      <c r="E318" s="16"/>
      <c r="F318" s="16"/>
      <c r="G318" s="16"/>
      <c r="H318" s="17">
        <f>SUM(H8:H317)</f>
        <v>6584.9499999999953</v>
      </c>
      <c r="I318" s="17">
        <f>SUM(I8:I317)</f>
        <v>426558.76807999954</v>
      </c>
      <c r="J318" s="18">
        <f>SUM(J8:J317)</f>
        <v>2538.6310661593352</v>
      </c>
      <c r="K318" s="19"/>
      <c r="L318" s="20">
        <f>SUM(L8:L317)</f>
        <v>0</v>
      </c>
    </row>
    <row r="320" spans="1:12" ht="15.75" customHeight="1" x14ac:dyDescent="0.25">
      <c r="A320" s="91" t="s">
        <v>205</v>
      </c>
      <c r="B320" s="91"/>
      <c r="C320" s="91"/>
      <c r="D320" s="91"/>
      <c r="E320" s="91"/>
      <c r="F320" s="91"/>
      <c r="G320" s="91"/>
      <c r="H320" s="91"/>
      <c r="I320" s="91"/>
      <c r="J320" s="91"/>
      <c r="K320" s="91"/>
      <c r="L320" s="91"/>
    </row>
    <row r="321" spans="1:12" ht="13.5" customHeight="1" x14ac:dyDescent="0.25">
      <c r="A321" s="21" t="s">
        <v>206</v>
      </c>
      <c r="B321" s="90" t="s">
        <v>207</v>
      </c>
      <c r="C321" s="90"/>
      <c r="D321" s="90"/>
      <c r="E321" s="90"/>
      <c r="F321" s="90"/>
      <c r="G321" s="90"/>
      <c r="H321" s="90"/>
      <c r="I321" s="90"/>
      <c r="J321" s="90"/>
      <c r="K321" s="90"/>
      <c r="L321" s="90"/>
    </row>
    <row r="322" spans="1:12" ht="13.5" customHeight="1" x14ac:dyDescent="0.25">
      <c r="A322" s="21" t="s">
        <v>208</v>
      </c>
      <c r="B322" s="90" t="s">
        <v>209</v>
      </c>
      <c r="C322" s="90"/>
      <c r="D322" s="90"/>
      <c r="E322" s="90"/>
      <c r="F322" s="90"/>
      <c r="G322" s="90"/>
      <c r="H322" s="90"/>
      <c r="I322" s="90"/>
      <c r="J322" s="90"/>
      <c r="K322" s="90"/>
      <c r="L322" s="90"/>
    </row>
    <row r="323" spans="1:12" ht="13.5" customHeight="1" x14ac:dyDescent="0.25">
      <c r="A323" s="21" t="s">
        <v>210</v>
      </c>
      <c r="B323" s="90" t="s">
        <v>211</v>
      </c>
      <c r="C323" s="90"/>
      <c r="D323" s="90"/>
      <c r="E323" s="90"/>
      <c r="F323" s="90"/>
      <c r="G323" s="90"/>
      <c r="H323" s="90"/>
      <c r="I323" s="90"/>
      <c r="J323" s="90"/>
      <c r="K323" s="90"/>
      <c r="L323" s="90"/>
    </row>
    <row r="324" spans="1:12" ht="24.75" x14ac:dyDescent="0.25">
      <c r="A324" s="76" t="s">
        <v>359</v>
      </c>
      <c r="B324" s="90" t="s">
        <v>212</v>
      </c>
      <c r="C324" s="90"/>
      <c r="D324" s="90"/>
      <c r="E324" s="90"/>
      <c r="F324" s="90"/>
      <c r="G324" s="90"/>
      <c r="H324" s="90"/>
      <c r="I324" s="90"/>
      <c r="J324" s="90"/>
      <c r="K324" s="90"/>
      <c r="L324" s="90"/>
    </row>
    <row r="325" spans="1:12" ht="13.5" customHeight="1" x14ac:dyDescent="0.25">
      <c r="A325" s="21" t="s">
        <v>213</v>
      </c>
      <c r="B325" s="90" t="s">
        <v>551</v>
      </c>
      <c r="C325" s="90"/>
      <c r="D325" s="90"/>
      <c r="E325" s="90"/>
      <c r="F325" s="90"/>
      <c r="G325" s="90"/>
      <c r="H325" s="90"/>
      <c r="I325" s="90"/>
      <c r="J325" s="90"/>
      <c r="K325" s="90"/>
      <c r="L325" s="90"/>
    </row>
    <row r="326" spans="1:12" ht="13.5" customHeight="1" x14ac:dyDescent="0.25">
      <c r="A326" s="21" t="s">
        <v>12</v>
      </c>
      <c r="B326" s="90" t="s">
        <v>214</v>
      </c>
      <c r="C326" s="90"/>
      <c r="D326" s="90"/>
      <c r="E326" s="90"/>
      <c r="F326" s="90"/>
      <c r="G326" s="90"/>
      <c r="H326" s="90"/>
      <c r="I326" s="90"/>
      <c r="J326" s="90"/>
      <c r="K326" s="90"/>
      <c r="L326" s="90"/>
    </row>
  </sheetData>
  <sheetProtection algorithmName="SHA-512" hashValue="EHGxZeFzk8Bt4VJQc+jK1YD/s27Xa/5H2IMhCGpoqLVuNSrp+sdDLRYwedF6clUyGfKZIF0Z/wHDxL/N6uMfEQ==" saltValue="VNKvzhnlfJmVZRqHy35W9g==" spinCount="100000" sheet="1" objects="1" scenarios="1" autoFilter="0"/>
  <autoFilter ref="A7:L318" xr:uid="{00000000-0009-0000-0000-000000000000}"/>
  <mergeCells count="16">
    <mergeCell ref="A5:L5"/>
    <mergeCell ref="A8:L8"/>
    <mergeCell ref="A1:L1"/>
    <mergeCell ref="B2:D2"/>
    <mergeCell ref="F2:H2"/>
    <mergeCell ref="J2:L2"/>
    <mergeCell ref="B3:D3"/>
    <mergeCell ref="F3:H3"/>
    <mergeCell ref="J3:L3"/>
    <mergeCell ref="B325:L325"/>
    <mergeCell ref="B326:L326"/>
    <mergeCell ref="A320:L320"/>
    <mergeCell ref="B321:L321"/>
    <mergeCell ref="B322:L322"/>
    <mergeCell ref="B323:L323"/>
    <mergeCell ref="B324:L324"/>
  </mergeCells>
  <phoneticPr fontId="10" type="noConversion"/>
  <pageMargins left="0.75" right="0.75" top="1" bottom="1" header="0.511811023622047" footer="0.511811023622047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1"/>
  <sheetViews>
    <sheetView zoomScaleNormal="100" workbookViewId="0">
      <pane ySplit="4" topLeftCell="A14" activePane="bottomLeft" state="frozen"/>
      <selection pane="bottomLeft" activeCell="M9" sqref="M9"/>
    </sheetView>
  </sheetViews>
  <sheetFormatPr baseColWidth="10" defaultColWidth="8.7109375" defaultRowHeight="15" x14ac:dyDescent="0.25"/>
  <cols>
    <col min="1" max="1" width="9" customWidth="1"/>
    <col min="2" max="2" width="29.28515625" customWidth="1"/>
    <col min="3" max="3" width="16" customWidth="1"/>
    <col min="4" max="4" width="32" customWidth="1"/>
    <col min="5" max="5" width="22" customWidth="1"/>
    <col min="6" max="6" width="26" customWidth="1"/>
    <col min="7" max="7" width="20" customWidth="1"/>
    <col min="8" max="8" width="30" customWidth="1"/>
    <col min="9" max="9" width="12" customWidth="1"/>
    <col min="10" max="11" width="8.7109375" hidden="1" customWidth="1"/>
  </cols>
  <sheetData>
    <row r="1" spans="1:11" ht="30" customHeight="1" x14ac:dyDescent="0.25">
      <c r="A1" s="100" t="s">
        <v>553</v>
      </c>
      <c r="B1" s="100"/>
      <c r="C1" s="100"/>
      <c r="D1" s="100"/>
      <c r="E1" s="100"/>
      <c r="F1" s="100"/>
      <c r="G1" s="100"/>
      <c r="H1" s="100"/>
      <c r="I1" s="100"/>
    </row>
    <row r="2" spans="1:11" ht="27.75" customHeight="1" x14ac:dyDescent="0.25">
      <c r="A2" s="101" t="s">
        <v>552</v>
      </c>
      <c r="B2" s="101"/>
      <c r="C2" s="101"/>
      <c r="D2" s="101"/>
      <c r="E2" s="101"/>
      <c r="F2" s="101"/>
      <c r="G2" s="101"/>
      <c r="H2" s="101"/>
      <c r="I2" s="101"/>
    </row>
    <row r="3" spans="1:11" ht="6" customHeight="1" x14ac:dyDescent="0.25"/>
    <row r="4" spans="1:11" ht="45.75" customHeight="1" thickBot="1" x14ac:dyDescent="0.3">
      <c r="A4" s="3" t="s">
        <v>253</v>
      </c>
      <c r="B4" s="3" t="s">
        <v>254</v>
      </c>
      <c r="C4" s="3" t="s">
        <v>11</v>
      </c>
      <c r="D4" s="3" t="s">
        <v>255</v>
      </c>
      <c r="E4" s="3" t="s">
        <v>256</v>
      </c>
      <c r="F4" s="3" t="s">
        <v>257</v>
      </c>
      <c r="G4" s="3" t="s">
        <v>258</v>
      </c>
      <c r="H4" s="3" t="s">
        <v>259</v>
      </c>
      <c r="I4" s="3" t="s">
        <v>260</v>
      </c>
    </row>
    <row r="5" spans="1:11" ht="18" customHeight="1" thickBot="1" x14ac:dyDescent="0.3">
      <c r="A5" s="98" t="s">
        <v>358</v>
      </c>
      <c r="B5" s="98"/>
      <c r="C5" s="98"/>
      <c r="D5" s="98"/>
      <c r="E5" s="98"/>
      <c r="F5" s="98"/>
      <c r="G5" s="98"/>
      <c r="H5" s="98"/>
      <c r="I5" s="98"/>
      <c r="J5" t="s">
        <v>360</v>
      </c>
      <c r="K5" t="s">
        <v>361</v>
      </c>
    </row>
    <row r="6" spans="1:11" ht="48" x14ac:dyDescent="0.25">
      <c r="A6" s="23" t="s">
        <v>215</v>
      </c>
      <c r="B6" s="24" t="s">
        <v>261</v>
      </c>
      <c r="C6" s="25" t="s">
        <v>262</v>
      </c>
      <c r="D6" s="26" t="s">
        <v>263</v>
      </c>
      <c r="E6" s="27" t="s">
        <v>264</v>
      </c>
      <c r="F6" s="26" t="s">
        <v>265</v>
      </c>
      <c r="G6" s="27" t="s">
        <v>266</v>
      </c>
      <c r="H6" s="28" t="s">
        <v>267</v>
      </c>
      <c r="I6" s="29">
        <v>180</v>
      </c>
      <c r="J6" t="s">
        <v>215</v>
      </c>
      <c r="K6">
        <v>0.5</v>
      </c>
    </row>
    <row r="7" spans="1:11" ht="48" x14ac:dyDescent="0.25">
      <c r="A7" s="23" t="s">
        <v>268</v>
      </c>
      <c r="B7" s="24" t="s">
        <v>269</v>
      </c>
      <c r="C7" s="25" t="s">
        <v>262</v>
      </c>
      <c r="D7" s="26" t="s">
        <v>270</v>
      </c>
      <c r="E7" s="27" t="s">
        <v>271</v>
      </c>
      <c r="F7" s="26" t="s">
        <v>265</v>
      </c>
      <c r="G7" s="27" t="s">
        <v>266</v>
      </c>
      <c r="H7" s="28" t="s">
        <v>272</v>
      </c>
      <c r="I7" s="29">
        <v>180</v>
      </c>
      <c r="J7" t="s">
        <v>268</v>
      </c>
      <c r="K7">
        <v>2</v>
      </c>
    </row>
    <row r="8" spans="1:11" ht="60" x14ac:dyDescent="0.25">
      <c r="A8" s="23" t="s">
        <v>273</v>
      </c>
      <c r="B8" s="24" t="s">
        <v>274</v>
      </c>
      <c r="C8" s="25" t="s">
        <v>262</v>
      </c>
      <c r="D8" s="26" t="s">
        <v>275</v>
      </c>
      <c r="E8" s="27" t="s">
        <v>276</v>
      </c>
      <c r="F8" s="26" t="s">
        <v>277</v>
      </c>
      <c r="G8" s="27" t="s">
        <v>278</v>
      </c>
      <c r="H8" s="28" t="s">
        <v>279</v>
      </c>
      <c r="I8" s="29">
        <v>180</v>
      </c>
      <c r="J8" t="s">
        <v>273</v>
      </c>
      <c r="K8">
        <v>5</v>
      </c>
    </row>
    <row r="9" spans="1:11" ht="48" x14ac:dyDescent="0.25">
      <c r="A9" s="23" t="s">
        <v>352</v>
      </c>
      <c r="B9" s="24" t="s">
        <v>261</v>
      </c>
      <c r="C9" s="25" t="s">
        <v>288</v>
      </c>
      <c r="D9" s="26" t="s">
        <v>355</v>
      </c>
      <c r="E9" s="27" t="s">
        <v>264</v>
      </c>
      <c r="F9" s="26" t="s">
        <v>265</v>
      </c>
      <c r="G9" s="27" t="s">
        <v>266</v>
      </c>
      <c r="H9" s="28" t="s">
        <v>267</v>
      </c>
      <c r="I9" s="29">
        <v>180</v>
      </c>
      <c r="J9" t="s">
        <v>352</v>
      </c>
      <c r="K9">
        <v>0.5</v>
      </c>
    </row>
    <row r="10" spans="1:11" ht="48" x14ac:dyDescent="0.25">
      <c r="A10" s="23" t="s">
        <v>353</v>
      </c>
      <c r="B10" s="24" t="s">
        <v>269</v>
      </c>
      <c r="C10" s="25" t="s">
        <v>288</v>
      </c>
      <c r="D10" s="26" t="s">
        <v>356</v>
      </c>
      <c r="E10" s="27" t="s">
        <v>271</v>
      </c>
      <c r="F10" s="26" t="s">
        <v>265</v>
      </c>
      <c r="G10" s="27" t="s">
        <v>266</v>
      </c>
      <c r="H10" s="28" t="s">
        <v>272</v>
      </c>
      <c r="I10" s="29">
        <v>180</v>
      </c>
      <c r="J10" t="s">
        <v>353</v>
      </c>
      <c r="K10">
        <v>2</v>
      </c>
    </row>
    <row r="11" spans="1:11" ht="60" x14ac:dyDescent="0.25">
      <c r="A11" s="23" t="s">
        <v>354</v>
      </c>
      <c r="B11" s="24" t="s">
        <v>274</v>
      </c>
      <c r="C11" s="25" t="s">
        <v>288</v>
      </c>
      <c r="D11" s="26" t="s">
        <v>357</v>
      </c>
      <c r="E11" s="27" t="s">
        <v>276</v>
      </c>
      <c r="F11" s="26" t="s">
        <v>277</v>
      </c>
      <c r="G11" s="27" t="s">
        <v>278</v>
      </c>
      <c r="H11" s="28" t="s">
        <v>279</v>
      </c>
      <c r="I11" s="29">
        <v>180</v>
      </c>
      <c r="J11" t="s">
        <v>354</v>
      </c>
      <c r="K11">
        <v>5</v>
      </c>
    </row>
    <row r="12" spans="1:11" ht="18" customHeight="1" thickBot="1" x14ac:dyDescent="0.3">
      <c r="A12" s="98" t="s">
        <v>280</v>
      </c>
      <c r="B12" s="98"/>
      <c r="C12" s="98"/>
      <c r="D12" s="98"/>
      <c r="E12" s="98"/>
      <c r="F12" s="98"/>
      <c r="G12" s="98"/>
      <c r="H12" s="98"/>
      <c r="I12" s="98"/>
    </row>
    <row r="13" spans="1:11" ht="48" x14ac:dyDescent="0.25">
      <c r="A13" s="30" t="s">
        <v>216</v>
      </c>
      <c r="B13" s="31" t="s">
        <v>281</v>
      </c>
      <c r="C13" s="32" t="s">
        <v>262</v>
      </c>
      <c r="D13" s="33" t="s">
        <v>282</v>
      </c>
      <c r="E13" s="34" t="s">
        <v>283</v>
      </c>
      <c r="F13" s="33" t="s">
        <v>284</v>
      </c>
      <c r="G13" s="34" t="s">
        <v>285</v>
      </c>
      <c r="H13" s="35" t="s">
        <v>286</v>
      </c>
      <c r="I13" s="36">
        <v>300</v>
      </c>
      <c r="J13" t="s">
        <v>216</v>
      </c>
      <c r="K13">
        <v>0.08</v>
      </c>
    </row>
    <row r="14" spans="1:11" ht="48" x14ac:dyDescent="0.25">
      <c r="A14" s="30" t="s">
        <v>217</v>
      </c>
      <c r="B14" s="31" t="s">
        <v>287</v>
      </c>
      <c r="C14" s="32" t="s">
        <v>288</v>
      </c>
      <c r="D14" s="33" t="s">
        <v>289</v>
      </c>
      <c r="E14" s="34" t="s">
        <v>283</v>
      </c>
      <c r="F14" s="33" t="s">
        <v>290</v>
      </c>
      <c r="G14" s="34" t="s">
        <v>285</v>
      </c>
      <c r="H14" s="35" t="s">
        <v>286</v>
      </c>
      <c r="I14" s="36">
        <v>300</v>
      </c>
      <c r="J14" t="s">
        <v>217</v>
      </c>
      <c r="K14">
        <v>0.08</v>
      </c>
    </row>
    <row r="15" spans="1:11" ht="48" x14ac:dyDescent="0.25">
      <c r="A15" s="72" t="s">
        <v>350</v>
      </c>
      <c r="B15" s="73" t="s">
        <v>351</v>
      </c>
      <c r="C15" s="74" t="s">
        <v>288</v>
      </c>
      <c r="D15" s="33" t="s">
        <v>289</v>
      </c>
      <c r="E15" s="34" t="s">
        <v>283</v>
      </c>
      <c r="F15" s="33" t="s">
        <v>284</v>
      </c>
      <c r="G15" s="34" t="s">
        <v>285</v>
      </c>
      <c r="H15" s="75" t="s">
        <v>286</v>
      </c>
      <c r="I15" s="80">
        <v>140</v>
      </c>
      <c r="J15" t="s">
        <v>350</v>
      </c>
      <c r="K15">
        <v>0.08</v>
      </c>
    </row>
    <row r="16" spans="1:11" ht="18" customHeight="1" thickBot="1" x14ac:dyDescent="0.3">
      <c r="A16" s="98" t="s">
        <v>291</v>
      </c>
      <c r="B16" s="98"/>
      <c r="C16" s="98"/>
      <c r="D16" s="98"/>
      <c r="E16" s="98"/>
      <c r="F16" s="98"/>
      <c r="G16" s="98"/>
      <c r="H16" s="98"/>
      <c r="I16" s="98"/>
    </row>
    <row r="17" spans="1:11" ht="45" x14ac:dyDescent="0.25">
      <c r="A17" s="37" t="s">
        <v>292</v>
      </c>
      <c r="B17" s="38" t="s">
        <v>293</v>
      </c>
      <c r="C17" s="39" t="s">
        <v>294</v>
      </c>
      <c r="D17" s="40" t="s">
        <v>295</v>
      </c>
      <c r="E17" s="41" t="s">
        <v>271</v>
      </c>
      <c r="F17" s="40" t="s">
        <v>296</v>
      </c>
      <c r="G17" s="41" t="s">
        <v>266</v>
      </c>
      <c r="H17" s="42" t="s">
        <v>297</v>
      </c>
      <c r="I17" s="43">
        <v>250</v>
      </c>
      <c r="J17" t="s">
        <v>292</v>
      </c>
      <c r="K17">
        <v>2</v>
      </c>
    </row>
    <row r="18" spans="1:11" ht="60" x14ac:dyDescent="0.25">
      <c r="A18" s="37" t="s">
        <v>298</v>
      </c>
      <c r="B18" s="38" t="s">
        <v>299</v>
      </c>
      <c r="C18" s="39" t="s">
        <v>294</v>
      </c>
      <c r="D18" s="40" t="s">
        <v>300</v>
      </c>
      <c r="E18" s="41" t="s">
        <v>301</v>
      </c>
      <c r="F18" s="40" t="s">
        <v>302</v>
      </c>
      <c r="G18" s="41" t="s">
        <v>266</v>
      </c>
      <c r="H18" s="42" t="s">
        <v>303</v>
      </c>
      <c r="I18" s="43">
        <v>250</v>
      </c>
      <c r="J18" t="s">
        <v>298</v>
      </c>
      <c r="K18">
        <v>3</v>
      </c>
    </row>
    <row r="19" spans="1:11" ht="45" x14ac:dyDescent="0.25">
      <c r="A19" s="37" t="s">
        <v>362</v>
      </c>
      <c r="B19" s="38" t="s">
        <v>293</v>
      </c>
      <c r="C19" s="39" t="s">
        <v>262</v>
      </c>
      <c r="D19" s="78" t="s">
        <v>363</v>
      </c>
      <c r="E19" s="79" t="s">
        <v>271</v>
      </c>
      <c r="F19" s="78" t="s">
        <v>296</v>
      </c>
      <c r="G19" s="79" t="s">
        <v>266</v>
      </c>
      <c r="H19" s="42" t="s">
        <v>297</v>
      </c>
      <c r="I19" s="43">
        <v>250</v>
      </c>
      <c r="J19" t="s">
        <v>362</v>
      </c>
      <c r="K19">
        <v>2</v>
      </c>
    </row>
    <row r="20" spans="1:11" ht="60" x14ac:dyDescent="0.25">
      <c r="A20" s="37" t="s">
        <v>364</v>
      </c>
      <c r="B20" s="38" t="s">
        <v>299</v>
      </c>
      <c r="C20" s="39" t="s">
        <v>262</v>
      </c>
      <c r="D20" s="78" t="s">
        <v>365</v>
      </c>
      <c r="E20" s="79" t="s">
        <v>301</v>
      </c>
      <c r="F20" s="78" t="s">
        <v>302</v>
      </c>
      <c r="G20" s="79" t="s">
        <v>266</v>
      </c>
      <c r="H20" s="42" t="s">
        <v>303</v>
      </c>
      <c r="I20" s="43">
        <v>250</v>
      </c>
      <c r="J20" t="s">
        <v>364</v>
      </c>
      <c r="K20">
        <v>3</v>
      </c>
    </row>
    <row r="21" spans="1:11" ht="18" customHeight="1" thickBot="1" x14ac:dyDescent="0.3">
      <c r="A21" s="98" t="s">
        <v>304</v>
      </c>
      <c r="B21" s="98"/>
      <c r="C21" s="98"/>
      <c r="D21" s="98"/>
      <c r="E21" s="98"/>
      <c r="F21" s="98"/>
      <c r="G21" s="98"/>
      <c r="H21" s="98"/>
      <c r="I21" s="98"/>
    </row>
    <row r="22" spans="1:11" ht="48" x14ac:dyDescent="0.25">
      <c r="A22" s="44" t="s">
        <v>305</v>
      </c>
      <c r="B22" s="45" t="s">
        <v>306</v>
      </c>
      <c r="C22" s="46" t="s">
        <v>307</v>
      </c>
      <c r="D22" s="47" t="s">
        <v>308</v>
      </c>
      <c r="E22" s="48" t="s">
        <v>271</v>
      </c>
      <c r="F22" s="47" t="s">
        <v>309</v>
      </c>
      <c r="G22" s="48" t="s">
        <v>266</v>
      </c>
      <c r="H22" s="49" t="s">
        <v>310</v>
      </c>
      <c r="I22" s="50">
        <v>110</v>
      </c>
      <c r="J22" t="s">
        <v>305</v>
      </c>
      <c r="K22">
        <v>2</v>
      </c>
    </row>
    <row r="23" spans="1:11" ht="60" x14ac:dyDescent="0.25">
      <c r="A23" s="44" t="s">
        <v>311</v>
      </c>
      <c r="B23" s="45" t="s">
        <v>312</v>
      </c>
      <c r="C23" s="46" t="s">
        <v>313</v>
      </c>
      <c r="D23" s="47" t="s">
        <v>314</v>
      </c>
      <c r="E23" s="48" t="s">
        <v>301</v>
      </c>
      <c r="F23" s="47" t="s">
        <v>315</v>
      </c>
      <c r="G23" s="48" t="s">
        <v>266</v>
      </c>
      <c r="H23" s="49" t="s">
        <v>316</v>
      </c>
      <c r="I23" s="50">
        <v>110</v>
      </c>
      <c r="J23" t="s">
        <v>311</v>
      </c>
      <c r="K23">
        <v>3</v>
      </c>
    </row>
    <row r="24" spans="1:11" ht="48" x14ac:dyDescent="0.25">
      <c r="A24" s="44" t="s">
        <v>317</v>
      </c>
      <c r="B24" s="45" t="s">
        <v>318</v>
      </c>
      <c r="C24" s="46" t="s">
        <v>319</v>
      </c>
      <c r="D24" s="47" t="s">
        <v>320</v>
      </c>
      <c r="E24" s="48" t="s">
        <v>276</v>
      </c>
      <c r="F24" s="47" t="s">
        <v>321</v>
      </c>
      <c r="G24" s="48" t="s">
        <v>266</v>
      </c>
      <c r="H24" s="49" t="s">
        <v>322</v>
      </c>
      <c r="I24" s="50">
        <v>110</v>
      </c>
      <c r="J24" t="s">
        <v>317</v>
      </c>
      <c r="K24">
        <v>5</v>
      </c>
    </row>
    <row r="25" spans="1:11" ht="18" customHeight="1" thickBot="1" x14ac:dyDescent="0.3">
      <c r="A25" s="98" t="s">
        <v>323</v>
      </c>
      <c r="B25" s="98"/>
      <c r="C25" s="98"/>
      <c r="D25" s="98"/>
      <c r="E25" s="98"/>
      <c r="F25" s="98"/>
      <c r="G25" s="98"/>
      <c r="H25" s="98"/>
      <c r="I25" s="98"/>
    </row>
    <row r="26" spans="1:11" ht="60" x14ac:dyDescent="0.25">
      <c r="A26" s="51" t="s">
        <v>324</v>
      </c>
      <c r="B26" s="52" t="s">
        <v>325</v>
      </c>
      <c r="C26" s="53" t="s">
        <v>326</v>
      </c>
      <c r="D26" s="54" t="s">
        <v>327</v>
      </c>
      <c r="E26" s="55" t="s">
        <v>328</v>
      </c>
      <c r="F26" s="54" t="s">
        <v>329</v>
      </c>
      <c r="G26" s="55" t="s">
        <v>330</v>
      </c>
      <c r="H26" s="56" t="s">
        <v>331</v>
      </c>
      <c r="I26" s="57">
        <v>100</v>
      </c>
      <c r="J26" t="s">
        <v>324</v>
      </c>
      <c r="K26">
        <v>2</v>
      </c>
    </row>
    <row r="27" spans="1:11" ht="67.5" x14ac:dyDescent="0.25">
      <c r="A27" s="51" t="s">
        <v>218</v>
      </c>
      <c r="B27" s="52" t="s">
        <v>332</v>
      </c>
      <c r="C27" s="53" t="s">
        <v>326</v>
      </c>
      <c r="D27" s="54" t="s">
        <v>333</v>
      </c>
      <c r="E27" s="55" t="s">
        <v>334</v>
      </c>
      <c r="F27" s="54" t="s">
        <v>335</v>
      </c>
      <c r="G27" s="55" t="s">
        <v>330</v>
      </c>
      <c r="H27" s="58" t="s">
        <v>336</v>
      </c>
      <c r="I27" s="57">
        <v>100</v>
      </c>
      <c r="J27" t="s">
        <v>218</v>
      </c>
      <c r="K27">
        <v>5</v>
      </c>
    </row>
    <row r="28" spans="1:11" ht="18" customHeight="1" thickBot="1" x14ac:dyDescent="0.3">
      <c r="A28" s="98" t="s">
        <v>337</v>
      </c>
      <c r="B28" s="98"/>
      <c r="C28" s="98"/>
      <c r="D28" s="98"/>
      <c r="E28" s="98"/>
      <c r="F28" s="98"/>
      <c r="G28" s="98"/>
      <c r="H28" s="98"/>
      <c r="I28" s="98"/>
    </row>
    <row r="29" spans="1:11" ht="72" x14ac:dyDescent="0.25">
      <c r="A29" s="59" t="s">
        <v>338</v>
      </c>
      <c r="B29" s="60" t="s">
        <v>339</v>
      </c>
      <c r="C29" s="61" t="s">
        <v>340</v>
      </c>
      <c r="D29" s="62" t="s">
        <v>341</v>
      </c>
      <c r="E29" s="63" t="s">
        <v>342</v>
      </c>
      <c r="F29" s="62" t="s">
        <v>343</v>
      </c>
      <c r="G29" s="63" t="s">
        <v>266</v>
      </c>
      <c r="H29" s="64" t="s">
        <v>344</v>
      </c>
      <c r="I29" s="65">
        <v>80</v>
      </c>
      <c r="J29" t="s">
        <v>338</v>
      </c>
      <c r="K29">
        <v>5</v>
      </c>
    </row>
    <row r="30" spans="1:11" ht="18" customHeight="1" thickBot="1" x14ac:dyDescent="0.3">
      <c r="A30" s="99" t="s">
        <v>345</v>
      </c>
      <c r="B30" s="99"/>
      <c r="C30" s="99"/>
      <c r="D30" s="99"/>
      <c r="E30" s="99"/>
      <c r="F30" s="99"/>
      <c r="G30" s="99"/>
      <c r="H30" s="99"/>
      <c r="I30" s="99"/>
    </row>
    <row r="31" spans="1:11" ht="56.25" x14ac:dyDescent="0.25">
      <c r="A31" s="66" t="s">
        <v>206</v>
      </c>
      <c r="B31" s="67" t="s">
        <v>346</v>
      </c>
      <c r="C31" s="68" t="s">
        <v>347</v>
      </c>
      <c r="D31" s="69" t="s">
        <v>348</v>
      </c>
      <c r="E31" s="68" t="s">
        <v>347</v>
      </c>
      <c r="F31" s="69" t="s">
        <v>347</v>
      </c>
      <c r="G31" s="68" t="s">
        <v>347</v>
      </c>
      <c r="H31" s="70" t="s">
        <v>349</v>
      </c>
      <c r="I31" s="71" t="s">
        <v>347</v>
      </c>
    </row>
  </sheetData>
  <sheetProtection algorithmName="SHA-512" hashValue="Wv+mMaDl7C8mpvnalMy1QAdLsL3D+9xOx3gYhshQoH+Iep7nLt2qiFJ/ibos9E/KHjaIXCgAi3aGAcPUaMrgHA==" saltValue="Qs5vIwP8jvqfmaQljr9hag==" spinCount="100000" sheet="1" objects="1" scenarios="1"/>
  <mergeCells count="9">
    <mergeCell ref="A25:I25"/>
    <mergeCell ref="A28:I28"/>
    <mergeCell ref="A30:I30"/>
    <mergeCell ref="A1:I1"/>
    <mergeCell ref="A2:I2"/>
    <mergeCell ref="A5:I5"/>
    <mergeCell ref="A12:I12"/>
    <mergeCell ref="A16:I16"/>
    <mergeCell ref="A21:I21"/>
  </mergeCells>
  <pageMargins left="0.75" right="0.75" top="1" bottom="1" header="0.511811023622047" footer="0.511811023622047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Raumbuch UR - Angebot</vt:lpstr>
      <vt:lpstr>LV-Codes</vt:lpstr>
      <vt:lpstr>'LV-Codes'!Drucktitel</vt:lpstr>
      <vt:lpstr>'Raumbuch UR - Angebot'!Drucktitel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Johannes Winter</cp:lastModifiedBy>
  <cp:revision>0</cp:revision>
  <dcterms:created xsi:type="dcterms:W3CDTF">2026-04-09T05:14:24Z</dcterms:created>
  <dcterms:modified xsi:type="dcterms:W3CDTF">2026-05-20T11:21:33Z</dcterms:modified>
  <dc:language>en-US</dc:language>
</cp:coreProperties>
</file>