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X:\11.80.Verwaltungsgebäude\05. Ausschreibungen Verw.gebäude gesamt\03. Reinigung\Unterhaltsreinigung\Ausschreibung_[Nr.]\02. Mengen und Objektdaten\Raumbücher\"/>
    </mc:Choice>
  </mc:AlternateContent>
  <xr:revisionPtr revIDLastSave="0" documentId="13_ncr:1_{4FD82836-FD29-4986-85D1-BBFAC3094CB3}" xr6:coauthVersionLast="47" xr6:coauthVersionMax="47" xr10:uidLastSave="{00000000-0000-0000-0000-000000000000}"/>
  <bookViews>
    <workbookView xWindow="-120" yWindow="-120" windowWidth="29040" windowHeight="17520" tabRatio="500" xr2:uid="{00000000-000D-0000-FFFF-FFFF00000000}"/>
  </bookViews>
  <sheets>
    <sheet name="Raumbuch UR - Angebot" sheetId="1" r:id="rId1"/>
    <sheet name="LV-Codes" sheetId="2" r:id="rId2"/>
  </sheets>
  <definedNames>
    <definedName name="_xlnm._FilterDatabase" localSheetId="0" hidden="1">'Raumbuch UR - Angebot'!$A$7:$L$27</definedName>
    <definedName name="_xlnm.Print_Titles" localSheetId="1">'LV-Codes'!$1:$4</definedName>
    <definedName name="_xlnm.Print_Titles" localSheetId="0">'Raumbuch UR - Angebot'!$1:$7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5" i="1" l="1"/>
  <c r="L25" i="1" l="1"/>
  <c r="I26" i="1"/>
  <c r="J26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L26" i="1" l="1"/>
  <c r="J25" i="1"/>
  <c r="L12" i="1"/>
  <c r="L20" i="1"/>
  <c r="L16" i="1"/>
  <c r="L19" i="1"/>
  <c r="L15" i="1"/>
  <c r="L11" i="1"/>
  <c r="L18" i="1"/>
  <c r="L14" i="1"/>
  <c r="L10" i="1"/>
  <c r="L9" i="1"/>
  <c r="L17" i="1"/>
  <c r="L13" i="1"/>
  <c r="I23" i="1"/>
  <c r="L23" i="1" s="1"/>
  <c r="I24" i="1"/>
  <c r="L24" i="1" s="1"/>
  <c r="I22" i="1"/>
  <c r="L22" i="1" s="1"/>
  <c r="I21" i="1"/>
  <c r="L21" i="1" s="1"/>
  <c r="H27" i="1" l="1"/>
  <c r="J24" i="1"/>
  <c r="J23" i="1"/>
  <c r="J22" i="1"/>
  <c r="J21" i="1"/>
  <c r="I27" i="1" l="1"/>
  <c r="L27" i="1" l="1"/>
  <c r="J27" i="1"/>
</calcChain>
</file>

<file path=xl/sharedStrings.xml><?xml version="1.0" encoding="utf-8"?>
<sst xmlns="http://schemas.openxmlformats.org/spreadsheetml/2006/main" count="356" uniqueCount="202">
  <si>
    <t>Objekt:</t>
  </si>
  <si>
    <t>Auftraggeber:</t>
  </si>
  <si>
    <t>Angebotsdatum:</t>
  </si>
  <si>
    <t>Anschrift:</t>
  </si>
  <si>
    <t>Ansprechpartner:</t>
  </si>
  <si>
    <t>Leistungsbeginn:</t>
  </si>
  <si>
    <t>Pos.</t>
  </si>
  <si>
    <t>Gebäude</t>
  </si>
  <si>
    <t>Etage</t>
  </si>
  <si>
    <t>R-Nr.</t>
  </si>
  <si>
    <t>Raumart</t>
  </si>
  <si>
    <t>Bodenbelag</t>
  </si>
  <si>
    <t>LV</t>
  </si>
  <si>
    <t>Grund-
fläche
(m²)</t>
  </si>
  <si>
    <t>Reinigungs-
fläche
(m²/Jahr)</t>
  </si>
  <si>
    <t>h /
Jahr
(Info)</t>
  </si>
  <si>
    <t>Hauptgebäude (HG)</t>
  </si>
  <si>
    <t>1.</t>
  </si>
  <si>
    <t>Hauptgebäude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</si>
  <si>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</si>
  <si>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</si>
  <si>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</si>
  <si>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</si>
  <si>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</si>
  <si>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</si>
  <si>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</si>
  <si>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</si>
  <si>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</si>
  <si>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</si>
  <si>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</si>
  <si>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</si>
  <si>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</si>
  <si>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</si>
  <si>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</si>
  <si>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</si>
  <si>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</si>
  <si>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GESAMTSUMME</t>
  </si>
  <si>
    <t>LEGENDE / HINWEISE</t>
  </si>
  <si>
    <t>KR</t>
  </si>
  <si>
    <t>Keine Reinigung – diese Position nicht bepreisen</t>
  </si>
  <si>
    <t>✎ EP-RG</t>
  </si>
  <si>
    <t>Einheitspreis pro Reinigung (netto, €) – einzige Eingabe des Bieters</t>
  </si>
  <si>
    <t>GP-Jahr</t>
  </si>
  <si>
    <t>Gesamtpreis pro Jahr = EP-RG × Bodenreinigungs-Turnus × 52,18 Wochen – automatisch berechnet</t>
  </si>
  <si>
    <t>Grundfläche × Turnus × 52,18 = jährliche Reinigungsfläche in m²</t>
  </si>
  <si>
    <t>h/Jahr (Info)</t>
  </si>
  <si>
    <t>Leistungsverzeichnis-Position – Leistungsart und Turnus, wird separat erläutert</t>
  </si>
  <si>
    <t>A1</t>
  </si>
  <si>
    <t>B1</t>
  </si>
  <si>
    <t>B2</t>
  </si>
  <si>
    <t>E2</t>
  </si>
  <si>
    <t>Virchowstr. 14-16, 16816 Neuruppin</t>
  </si>
  <si>
    <t>Landkreis Ostprignitz-Ruppin</t>
  </si>
  <si>
    <t>Winter, Johannes (03391 / 688 4086)</t>
  </si>
  <si>
    <t>LV-
Code</t>
  </si>
  <si>
    <t>Raumtyp</t>
  </si>
  <si>
    <t>Bodenreinigung
(Turnus / Methode)</t>
  </si>
  <si>
    <t>Müll leeren
(Turnus)</t>
  </si>
  <si>
    <t>Oberflächen-
reinigung
(Turnus / Methode)</t>
  </si>
  <si>
    <t>Fensterbretter /
Geländer
(Turnus)</t>
  </si>
  <si>
    <t>Besonderheiten /
Hinweise</t>
  </si>
  <si>
    <t>Richtwert
m²/h</t>
  </si>
  <si>
    <t>Büro
(gering frequentiert)</t>
  </si>
  <si>
    <t>Textil
(Teppich)</t>
  </si>
  <si>
    <r>
      <rPr>
        <b/>
        <sz val="9"/>
        <color rgb="FF000000"/>
        <rFont val="Arial"/>
        <family val="2"/>
      </rPr>
      <t xml:space="preserve">0,5 (alle 2 Wochen)
</t>
    </r>
    <r>
      <rPr>
        <sz val="9"/>
        <color rgb="FF000000"/>
        <rFont val="Arial"/>
        <family val="2"/>
      </rPr>
      <t>Staubsaugen der gesamten Bodenfläche inkl. Ecken und unter Möbeln, soweit zugänglich</t>
    </r>
  </si>
  <si>
    <t>1x / 2 Wochen
(bei Bedarf sofort)</t>
  </si>
  <si>
    <r>
      <rPr>
        <b/>
        <sz val="9"/>
        <color rgb="FF000000"/>
        <rFont val="Arial"/>
        <family val="2"/>
      </rPr>
      <t>1x / Woche</t>
    </r>
    <r>
      <rPr>
        <sz val="9"/>
        <color rgb="FF000000"/>
        <rFont val="Arial"/>
        <family val="2"/>
      </rPr>
      <t xml:space="preserve">
Schreibtische, erreichbare Ablagen trocken oder feucht abwischen (soweit freigeräumt)</t>
    </r>
  </si>
  <si>
    <t>1x / Monat
feucht abwischen</t>
  </si>
  <si>
    <t>Papierkorb leeren nur wenn gefüllt. Keine Reinigung bei abgeschlossenen Räumen ohne Zutritt.</t>
  </si>
  <si>
    <t>A2</t>
  </si>
  <si>
    <t>Büro
(normal frequentiert)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</si>
  <si>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Staubsaugen der gesamten Bodenfläche inkl. Ecken und unter Möbeln, soweit zugänglich</t>
    </r>
  </si>
  <si>
    <t>2x / Woche</t>
  </si>
  <si>
    <t>Büros mit starkem Kundenverkehr, Besprechungsräume mit regelmäßiger Nutzung. Tische nach Besprechungen abwischen.</t>
  </si>
  <si>
    <t>A3</t>
  </si>
  <si>
    <t>Büro / Beratungsraum
(stark frequentiert)</t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</si>
  <si>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Staubsaugen der gesamten Bodenfläche inkl. Ecken und unter Möbeln soweit zugänglich</t>
    </r>
  </si>
  <si>
    <t>5x / Woche (täglich)</t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</si>
  <si>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Schreibtische, Tische, Ablagen trocken oder feucht abwischen (soweit freigeräumt). Stühle abwischen.</t>
    </r>
  </si>
  <si>
    <t>1x / Woche
feucht abwischen</t>
  </si>
  <si>
    <t>Sitzungssäle, Beratungsräume mit täglicher Nutzung. Tische nach jeder Nutzung reinigen. Whiteboards auf Wunsch reinigen.</t>
  </si>
  <si>
    <t xml:space="preserve">  Lager-, Technik-, Abstellräume, Archive – nach Bedarf</t>
  </si>
  <si>
    <t>Lager / Archiv / Technik (Textilboden)</t>
  </si>
  <si>
    <r>
      <rPr>
        <b/>
        <sz val="9"/>
        <color rgb="FF000000"/>
        <rFont val="Arial"/>
        <family val="2"/>
      </rPr>
      <t>nach Bedarf (mind. 1x / Quartal)</t>
    </r>
    <r>
      <rPr>
        <sz val="9"/>
        <color rgb="FF000000"/>
        <rFont val="Arial"/>
        <family val="2"/>
      </rPr>
      <t xml:space="preserve">
Staubsaugen bei sichtbarer Verschmutzung oder mindestens 1x pro Quartal</t>
    </r>
  </si>
  <si>
    <t>1x / Monat
bei Bedarf sofort</t>
  </si>
  <si>
    <r>
      <rPr>
        <b/>
        <sz val="9"/>
        <color rgb="FF000000"/>
        <rFont val="Arial"/>
        <family val="2"/>
      </rPr>
      <t>1x / Quartal</t>
    </r>
    <r>
      <rPr>
        <sz val="9"/>
        <color rgb="FF000000"/>
        <rFont val="Arial"/>
        <family val="2"/>
      </rPr>
      <t xml:space="preserve">
Oberflächen staubwischen soweit zugänglich</t>
    </r>
  </si>
  <si>
    <t>1x / Quartal</t>
  </si>
  <si>
    <t>Kein Zutritt ohne Absprache mit Hausmeister. Elektroanlagen und Serverräume nicht reinigen. Brandschutzabstände freihalten.</t>
  </si>
  <si>
    <t>Lager / Archiv / Technik (Nichttextilboden)</t>
  </si>
  <si>
    <t>Nichttextil
(Linoleum / Beton / Fliesen)</t>
  </si>
  <si>
    <r>
      <rPr>
        <b/>
        <sz val="9"/>
        <color rgb="FF000000"/>
        <rFont val="Arial"/>
        <family val="2"/>
      </rPr>
      <t>nach Bedarf (mind. 1x / Quartal)</t>
    </r>
    <r>
      <rPr>
        <sz val="9"/>
        <color rgb="FF000000"/>
        <rFont val="Arial"/>
        <family val="2"/>
      </rPr>
      <t xml:space="preserve">
Kehren und feucht wischen bei sichtbarer Verschmutzung oder mindestens 1x pro Quartal</t>
    </r>
  </si>
  <si>
    <r>
      <rPr>
        <b/>
        <sz val="9"/>
        <color rgb="FF000000"/>
        <rFont val="Arial"/>
        <family val="2"/>
      </rPr>
      <t>1x / Quartal</t>
    </r>
    <r>
      <rPr>
        <sz val="9"/>
        <color rgb="FF000000"/>
        <rFont val="Arial"/>
        <family val="2"/>
      </rPr>
      <t xml:space="preserve">
Oberflächen staubwischen soweit zugänglich</t>
    </r>
  </si>
  <si>
    <t xml:space="preserve">  Flure, Verbinder, Eingangsbereiche – Nichttextilboden</t>
  </si>
  <si>
    <t>C1</t>
  </si>
  <si>
    <t>Flur / Nebengang
(gering frequentiert)</t>
  </si>
  <si>
    <t>Nichttextil
(Stein / Linoleum / Terr.)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</si>
  <si>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feucht wischen der gesamten Fläche inkl. Wandsockel</t>
    </r>
  </si>
  <si>
    <r>
      <rPr>
        <b/>
        <sz val="9"/>
        <color rgb="FF000000"/>
        <rFont val="Arial"/>
        <family val="2"/>
      </rPr>
      <t>1x / Quartal</t>
    </r>
    <r>
      <rPr>
        <sz val="9"/>
        <color rgb="FF000000"/>
        <rFont val="Arial"/>
        <family val="2"/>
      </rPr>
      <t xml:space="preserve">
Geländer, Türgriffe, Lichtschalter feucht abwischen</t>
    </r>
  </si>
  <si>
    <t>Schmutzfangmatten beim Wischen hochnehmen und darunter reinigen. Türen und Glaselemente streifenfrei wischen.</t>
  </si>
  <si>
    <t>C2</t>
  </si>
  <si>
    <t>Flur / Hauptgang
(stark frequentiert)</t>
  </si>
  <si>
    <r>
      <rPr>
        <b/>
        <sz val="9"/>
        <color rgb="FF000000"/>
        <rFont val="Arial"/>
        <family val="2"/>
      </rPr>
      <t>3x / Woche</t>
    </r>
    <r>
      <rPr>
        <sz val="9"/>
        <color rgb="FF000000"/>
        <rFont val="Arial"/>
        <family val="2"/>
      </rPr>
      <t xml:space="preserve">
wischen der gesamten Fläche inkl. Wandsockel und Ecken</t>
    </r>
  </si>
  <si>
    <t>3x / Woche</t>
  </si>
  <si>
    <r>
      <rPr>
        <b/>
        <sz val="9"/>
        <color rgb="FF000000"/>
        <rFont val="Arial"/>
        <family val="2"/>
      </rPr>
      <t>1x / Quartal</t>
    </r>
    <r>
      <rPr>
        <sz val="9"/>
        <color rgb="FF000000"/>
        <rFont val="Arial"/>
        <family val="2"/>
      </rPr>
      <t xml:space="preserve">
Geländer, Türgriffe, Lichtschalter, Haltegriffe feucht abwischen. Bei Bedarf desinfizieren.</t>
    </r>
  </si>
  <si>
    <t>Hauptflure und Eingangsbereiche mit hohem Publikumsverkehr. Schmutzfangmatten täglich kontrollieren und bei Bedarf reinigen. Glasflächen streifenfrei.</t>
  </si>
  <si>
    <t xml:space="preserve">  Treppenhäuser, Podeste, Treppen – Nichttextilboden</t>
  </si>
  <si>
    <t>D1</t>
  </si>
  <si>
    <t>Treppenhaus
(Nebentreppe / gering frequentiert)</t>
  </si>
  <si>
    <t>Nichttextil
(Linoleum / Holz / Stein)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</si>
  <si>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Kehren und feucht wischen aller Stufenflächen, Podeste und Setzstufen soweit zugänglich</t>
    </r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</si>
  <si>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Handläufe, Geländerstäbe, Treppenpfosten feucht abwischen</t>
    </r>
  </si>
  <si>
    <t>Stolperfallen und Beschädigungen dem Hausmeister melden. Treppenhaus vollständig von oben nach unten reinigen.</t>
  </si>
  <si>
    <t>D2</t>
  </si>
  <si>
    <t>Treppenhaus
(Haupttreppe / stark frequentiert)</t>
  </si>
  <si>
    <t>Nichttextil
(Linoleum / Holz / Stein / Parkett)</t>
  </si>
  <si>
    <r>
      <rPr>
        <b/>
        <sz val="9"/>
        <color rgb="FF000000"/>
        <rFont val="Arial"/>
        <family val="2"/>
      </rPr>
      <t>3x / Woche</t>
    </r>
    <r>
      <rPr>
        <sz val="9"/>
        <color rgb="FF000000"/>
        <rFont val="Arial"/>
        <family val="2"/>
      </rPr>
      <t xml:space="preserve">
Kehren und feucht wischen aller Stufenflächen, Podeste und Setzstufen. Bei Parkett geeignetes Pflegemittel verwenden.</t>
    </r>
  </si>
  <si>
    <r>
      <rPr>
        <b/>
        <sz val="9"/>
        <color rgb="FF000000"/>
        <rFont val="Arial"/>
        <family val="2"/>
      </rPr>
      <t>3x / Woche</t>
    </r>
    <r>
      <rPr>
        <sz val="9"/>
        <color rgb="FF000000"/>
        <rFont val="Arial"/>
        <family val="2"/>
      </rPr>
      <t xml:space="preserve">
Handläufe, Geländerstäbe, Treppenpfosten und Wandflächen im Griffbereich feucht abwischen</t>
    </r>
  </si>
  <si>
    <t>Haupttreppe mit Publikumsverkehr. Parkett nur mit zugelassenen Pflegemitteln. Rutschgefahr nach Feucht­reinigung absichern (Warnschild).</t>
  </si>
  <si>
    <t>D3</t>
  </si>
  <si>
    <t>Treppenhaus
(stark frequentiert / täglich)</t>
  </si>
  <si>
    <t>Nichttextil
(Stein / Fliesen)</t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</si>
  <si>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Kehren und feucht wischen aller Stufenflächen, Podeste und Setzstufen täglich</t>
    </r>
  </si>
  <si>
    <r>
      <rPr>
        <b/>
        <sz val="9"/>
        <color rgb="FF000000"/>
        <rFont val="Arial"/>
        <family val="2"/>
      </rPr>
      <t>5x / Woche</t>
    </r>
    <r>
      <rPr>
        <sz val="9"/>
        <color rgb="FF000000"/>
        <rFont val="Arial"/>
        <family val="2"/>
      </rPr>
      <t xml:space="preserve">
Handläufe, Geländer, Türgriffe täglich feucht abwischen. Desinfektion nach Bedarf.</t>
    </r>
  </si>
  <si>
    <t>Nur für stark frequentierte Treppen (z.B. Haupteingang öffentlicher Bereich). Rutschgefahr absichern.</t>
  </si>
  <si>
    <t xml:space="preserve">  WC-Anlagen, Duschen, Umkleiden – Nichttextilboden</t>
  </si>
  <si>
    <t>E1</t>
  </si>
  <si>
    <t>WC-Anlage
(gering frequentiert)</t>
  </si>
  <si>
    <t>Nichttextil
(Fliesen)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</si>
  <si>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Feucht wischen / desinfizierendes Wischen der gesamten Bodenfläche inkl. Wandsockel und Fugen</t>
    </r>
  </si>
  <si>
    <t>2x / Woche
Papierkörbe, Hygienebehälter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</si>
  <si>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Waschbecken, Armaturen, Spiegel, WC-Becken innen und außen, Urinale, Türgriffe desinfizierend reinigen</t>
    </r>
  </si>
  <si>
    <t>1x / Monat</t>
  </si>
  <si>
    <t>Verbrauchsmaterial (Seife, Papierhandtücher, WC-Papier) auffüllen soweit vom AG gestellt. Hygienebehälter nur mit Handschutz entleeren. Schimmel sofort melden.</t>
  </si>
  <si>
    <t>WC-Anlage
(stark frequentiert / täglich)</t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</si>
  <si>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Tägliches desinfizierendes Feucht­wischen der gesamten Bodenfläche inkl. Wandsockel, Fugen und Ecken</t>
    </r>
  </si>
  <si>
    <t>5x / Woche (täglich)
Papierkörbe, Hygienebehälter</t>
  </si>
  <si>
    <r>
      <rPr>
        <b/>
        <sz val="9"/>
        <color rgb="FF000000"/>
        <rFont val="Arial"/>
        <family val="2"/>
      </rPr>
      <t xml:space="preserve">5x / Woche (täglich)
</t>
    </r>
    <r>
      <rPr>
        <sz val="9"/>
        <color rgb="FF000000"/>
        <rFont val="Arial"/>
        <family val="2"/>
      </rPr>
      <t>Waschbecken, Armaturen, Spiegel, WC-Becken innen und außen, Urinale, Türgriffe – alles desinfizierend</t>
    </r>
  </si>
  <si>
    <t>Verbrauchsmaterial (Seife, Papierhandtücher, WC-Papier) täglich kontrollieren und auffüllen soweit vom AG gestellt. Hygienebehälter nur mit Handschutz. Schimmel und Defekte sofort melden.</t>
  </si>
  <si>
    <t xml:space="preserve">  Teeküchen, Aufenthaltsküchen – Nichttextilboden</t>
  </si>
  <si>
    <t>F1</t>
  </si>
  <si>
    <t>Teeküche
(täglich)</t>
  </si>
  <si>
    <t>Nichttextil
(Linoleum / Fliesen)</t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</si>
  <si>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Tägliches feuchtes Wischen der gesamten Bodenfläche inkl. Wandsockel</t>
    </r>
  </si>
  <si>
    <t>3x / Woche (täglich)
Abfalleimer, Biomüll</t>
  </si>
  <si>
    <r>
      <rPr>
        <b/>
        <sz val="9"/>
        <color rgb="FF000000"/>
        <rFont val="Arial"/>
        <family val="2"/>
      </rPr>
      <t xml:space="preserve">3x / Woche (täglich)
</t>
    </r>
    <r>
      <rPr>
        <sz val="9"/>
        <color rgb="FF000000"/>
        <rFont val="Arial"/>
        <family val="2"/>
      </rPr>
      <t>Arbeitsflächen, Spüle, Armaturen, Außenflächen Kühlschrank und Mikrowelle feucht abwischen. Spritzer sofort entfernen.</t>
    </r>
  </si>
  <si>
    <t>Kühlschrank innen 1x / Monat reinigen (Inhalt ist Sache der Nutzer). Mikrowelle innen 1x / Woche. Keine Lebensmittel entsorgen ohne Absprache. Geschirrspüler nicht befüllen/entleeren.</t>
  </si>
  <si>
    <t xml:space="preserve">  Keine Reinigung</t>
  </si>
  <si>
    <t>Keine Unterhaltsreinigung</t>
  </si>
  <si>
    <t>–</t>
  </si>
  <si>
    <t>Nicht Bestandteil der Unterhaltsreinigung</t>
  </si>
  <si>
    <t>Diese Räume werden nicht gereinigt (z.B. Serverräume, Elektrolager, nicht zugängliche Technikräume). Sonderreinigung auf gesonderte Anforderung.</t>
  </si>
  <si>
    <t>B3</t>
  </si>
  <si>
    <t>Fachräume / Werkstätten
(Nichttextilboden)</t>
  </si>
  <si>
    <t>A4</t>
  </si>
  <si>
    <t>A5</t>
  </si>
  <si>
    <t>A6</t>
  </si>
  <si>
    <r>
      <rPr>
        <b/>
        <sz val="9"/>
        <color rgb="FF000000"/>
        <rFont val="Arial"/>
        <family val="2"/>
      </rPr>
      <t xml:space="preserve">0,5 (alle 2 Wochen)
</t>
    </r>
    <r>
      <rPr>
        <sz val="9"/>
        <color rgb="FF000000"/>
        <rFont val="Arial"/>
        <family val="2"/>
      </rPr>
      <t>Kehren und feucht wischen bei sichtbarer Verschmutzung inkl. Ecken und unter Möbeln, soweit zugänglich</t>
    </r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</si>
  <si>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Kehren und feucht wischen bei sichtbarer Verschmutzung inkl. Ecken und unter Möbeln, soweit zugänglich</t>
    </r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</si>
  <si>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Kehren und feucht wischen bei sichtbarer Verschmutzung inkl. Ecken und unter Möbeln, soweit zugänglich</t>
    </r>
  </si>
  <si>
    <t xml:space="preserve">  Büros, Beratungs-, Schulungs-, Besprechungs- und Teamräume – Textilboden/Nichttextilboden</t>
  </si>
  <si>
    <t>Reinigungs-
fläche</t>
  </si>
  <si>
    <t>LV-Code</t>
  </si>
  <si>
    <t>Frequenz</t>
  </si>
  <si>
    <t>C3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</si>
  <si>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saugen der gesamten Fläche inkl. Wandsockel</t>
    </r>
  </si>
  <si>
    <t>C4</t>
  </si>
  <si>
    <r>
      <rPr>
        <b/>
        <sz val="9"/>
        <color rgb="FF000000"/>
        <rFont val="Arial"/>
        <family val="2"/>
      </rPr>
      <t>3x / Woche</t>
    </r>
    <r>
      <rPr>
        <sz val="9"/>
        <color rgb="FF000000"/>
        <rFont val="Arial"/>
        <family val="2"/>
      </rPr>
      <t xml:space="preserve">
saugen der gesamten Fläche inkl. Wandsockel und Ecken</t>
    </r>
  </si>
  <si>
    <t>Preis/m²
(€, netto)
✎ ausfüllen</t>
  </si>
  <si>
    <t>GP-Jahr
(€) (Sp.I*Sp.K)</t>
  </si>
  <si>
    <t>Pritzwalker Str. 42, 16866 Kyritz</t>
  </si>
  <si>
    <t>EG</t>
  </si>
  <si>
    <t>Schulungsraum</t>
  </si>
  <si>
    <t>WC (Duschraum)</t>
  </si>
  <si>
    <t>Umkleideraum</t>
  </si>
  <si>
    <t>WC, Duschraum-Herren</t>
  </si>
  <si>
    <t>Vorraum WC-Herren</t>
  </si>
  <si>
    <t>Vorraum WC-Damen</t>
  </si>
  <si>
    <t>WC, Duschraum-Damen</t>
  </si>
  <si>
    <t>OG</t>
  </si>
  <si>
    <t>WC-Herren</t>
  </si>
  <si>
    <t>Waschraum-Herren</t>
  </si>
  <si>
    <t>WC-Damen</t>
  </si>
  <si>
    <t>Vorraum-Damen</t>
  </si>
  <si>
    <t>Waschraum-Damen</t>
  </si>
  <si>
    <t>Teeküche</t>
  </si>
  <si>
    <t>Speiseraum 1</t>
  </si>
  <si>
    <t>Schulungsraum 1</t>
  </si>
  <si>
    <t>Schulungsraum 2</t>
  </si>
  <si>
    <t>Schulungsraum 3</t>
  </si>
  <si>
    <t>Schulungsraum 4</t>
  </si>
  <si>
    <t>Fliesen</t>
  </si>
  <si>
    <t>Linoleum</t>
  </si>
  <si>
    <t>RAUMBUCH – UNTERHALTSREINIGUNG</t>
  </si>
  <si>
    <t>LEISTUNGSVERZEICHNIS – LV-CODES  |  Unterhaltsreinigung</t>
  </si>
  <si>
    <t>Orientierungswert - nicht Vertragsbestandteil</t>
  </si>
  <si>
    <t>⚠  Bitte tragen Sie Ihre Preise in die GELB markierte Spalte »EP-RG« ein (Einheitspreis je Reinigung, netto €). »GP-Jahr« berechnet sich automatisch. Räume mit »KR« (keine Reinigung) bitte nicht bepreisen. Spalte »LV« ist bereits vorgegeben.</t>
  </si>
  <si>
    <t>Diese Tabelle ist verbindlicher Bestandteil der Ausschreibung. Der Bieter hat die beschriebenen Leistungen je LV-Code vollständig und in den angegebenen Turnussen zu erbringen. Abweichungen sind nur mit schriftlicher Genehmigung des Auftraggebers zulässig.</t>
  </si>
  <si>
    <t xml:space="preserve">Teeküche
</t>
  </si>
  <si>
    <t>F2</t>
  </si>
  <si>
    <r>
      <rPr>
        <b/>
        <sz val="9"/>
        <color rgb="FF000000"/>
        <rFont val="Arial"/>
        <family val="2"/>
      </rPr>
      <t xml:space="preserve">2x / Woche </t>
    </r>
    <r>
      <rPr>
        <sz val="9"/>
        <color rgb="FF000000"/>
        <rFont val="Arial"/>
        <family val="2"/>
      </rPr>
      <t xml:space="preserve">
Tägliches feuchtes Wischen der gesamten Bodenfläche inkl. Wandsockel</t>
    </r>
  </si>
  <si>
    <t>2x / Woche
Abfalleimer, Biomüll</t>
  </si>
  <si>
    <r>
      <rPr>
        <b/>
        <sz val="9"/>
        <color rgb="FF000000"/>
        <rFont val="Arial"/>
        <family val="2"/>
      </rPr>
      <t xml:space="preserve">2x / Woche
</t>
    </r>
    <r>
      <rPr>
        <sz val="9"/>
        <color rgb="FF000000"/>
        <rFont val="Arial"/>
        <family val="2"/>
      </rPr>
      <t>Arbeitsflächen, Spüle, Armaturen, Außenflächen Kühlschrank und Mikrowelle feucht abwischen. Spritzer sofort entfernen.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</si>
</sst>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&quot; €&quot;"/>
  </numFmts>
  <fonts count="28" x14ac:knownFonts="1">
    <font>
      <sz val="11"/>
      <color theme="1"/>
      <name val="Calibri"/>
      <family val="2"/>
      <charset val="1"/>
    </font>
    <font>
      <b/>
      <sz val="14"/>
      <color rgb="FFFFFFFF"/>
      <name val="Arial"/>
      <family val="2"/>
    </font>
    <font>
      <b/>
      <sz val="10"/>
      <color rgb="FF1F3864"/>
      <name val="Arial"/>
      <family val="2"/>
    </font>
    <font>
      <i/>
      <sz val="9"/>
      <color rgb="FF7F0000"/>
      <name val="Arial"/>
      <family val="2"/>
    </font>
    <font>
      <b/>
      <sz val="9"/>
      <color rgb="FFFFFFFF"/>
      <name val="Arial"/>
      <family val="2"/>
    </font>
    <font>
      <b/>
      <sz val="11"/>
      <color rgb="FFFFFFFF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FFFFFF"/>
      <name val="Arial"/>
      <family val="2"/>
    </font>
    <font>
      <b/>
      <sz val="9"/>
      <color rgb="FF2F5496"/>
      <name val="Arial"/>
      <family val="2"/>
    </font>
    <font>
      <sz val="8"/>
      <name val="Calibri"/>
      <family val="2"/>
      <charset val="1"/>
    </font>
    <font>
      <i/>
      <sz val="9"/>
      <color rgb="FF777777"/>
      <name val="Arial"/>
      <family val="2"/>
    </font>
    <font>
      <b/>
      <sz val="11"/>
      <color rgb="FF2F5496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sz val="11"/>
      <color rgb="FF7F5A2F"/>
      <name val="Arial"/>
      <family val="2"/>
    </font>
    <font>
      <b/>
      <sz val="11"/>
      <color rgb="FF2D6A2D"/>
      <name val="Arial"/>
      <family val="2"/>
    </font>
    <font>
      <b/>
      <sz val="11"/>
      <color rgb="FFA0522D"/>
      <name val="Arial"/>
      <family val="2"/>
    </font>
    <font>
      <b/>
      <sz val="11"/>
      <color rgb="FF8B2252"/>
      <name val="Arial"/>
      <family val="2"/>
    </font>
    <font>
      <sz val="8"/>
      <color rgb="FF000000"/>
      <name val="Arial"/>
      <family val="2"/>
    </font>
    <font>
      <b/>
      <sz val="11"/>
      <color rgb="FF7D6608"/>
      <name val="Arial"/>
      <family val="2"/>
    </font>
    <font>
      <b/>
      <sz val="11"/>
      <color rgb="FF1F3864"/>
      <name val="Arial"/>
      <family val="2"/>
    </font>
    <font>
      <b/>
      <sz val="9"/>
      <color rgb="FF777777"/>
      <name val="Arial"/>
      <family val="2"/>
    </font>
    <font>
      <sz val="9"/>
      <color rgb="FF777777"/>
      <name val="Arial"/>
      <family val="2"/>
    </font>
    <font>
      <sz val="8"/>
      <color rgb="FF777777"/>
      <name val="Arial"/>
      <family val="2"/>
    </font>
    <font>
      <b/>
      <sz val="11"/>
      <color rgb="FF7F5A2F"/>
      <name val="Arial"/>
      <family val="2"/>
    </font>
    <font>
      <b/>
      <sz val="9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1F3864"/>
        <bgColor rgb="FF2E4057"/>
      </patternFill>
    </fill>
    <fill>
      <patternFill patternType="solid">
        <fgColor rgb="FFD6E4F0"/>
        <bgColor rgb="FFDDEEFF"/>
      </patternFill>
    </fill>
    <fill>
      <patternFill patternType="solid">
        <fgColor rgb="FFFFF2CC"/>
        <bgColor rgb="FFFFF3E0"/>
      </patternFill>
    </fill>
    <fill>
      <patternFill patternType="solid">
        <fgColor rgb="FF2F5496"/>
        <bgColor rgb="FF2E4057"/>
      </patternFill>
    </fill>
    <fill>
      <patternFill patternType="solid">
        <fgColor rgb="FFC55A11"/>
        <bgColor rgb="FFA0522D"/>
      </patternFill>
    </fill>
    <fill>
      <patternFill patternType="solid">
        <fgColor rgb="FF2E4057"/>
        <bgColor rgb="FF1F3864"/>
      </patternFill>
    </fill>
    <fill>
      <patternFill patternType="solid">
        <fgColor rgb="FFFFFFFF"/>
        <bgColor rgb="FFFEF9E7"/>
      </patternFill>
    </fill>
    <fill>
      <patternFill patternType="solid">
        <fgColor rgb="FFE8EEF6"/>
        <bgColor rgb="FFE8F0F7"/>
      </patternFill>
    </fill>
    <fill>
      <patternFill patternType="solid">
        <fgColor rgb="FFDDEEFF"/>
        <bgColor rgb="FFE8EEF6"/>
      </patternFill>
    </fill>
    <fill>
      <patternFill patternType="solid">
        <fgColor rgb="FFF2F2F2"/>
        <bgColor rgb="FFF3EFE8"/>
      </patternFill>
    </fill>
    <fill>
      <patternFill patternType="solid">
        <fgColor rgb="FFE8F0F7"/>
        <bgColor rgb="FFE8EEF6"/>
      </patternFill>
    </fill>
    <fill>
      <patternFill patternType="solid">
        <fgColor rgb="FFF3EFE8"/>
        <bgColor rgb="FFEDEDED"/>
      </patternFill>
    </fill>
    <fill>
      <patternFill patternType="solid">
        <fgColor rgb="FFEAF4EA"/>
        <bgColor rgb="FFF2F2F2"/>
      </patternFill>
    </fill>
    <fill>
      <patternFill patternType="solid">
        <fgColor rgb="FFFFF3E0"/>
        <bgColor rgb="FFFEF9E7"/>
      </patternFill>
    </fill>
    <fill>
      <patternFill patternType="solid">
        <fgColor rgb="FFFDEEF4"/>
        <bgColor rgb="FFF2F2F2"/>
      </patternFill>
    </fill>
    <fill>
      <patternFill patternType="solid">
        <fgColor rgb="FFFEF9E7"/>
        <bgColor rgb="FFFFF3E0"/>
      </patternFill>
    </fill>
    <fill>
      <patternFill patternType="solid">
        <fgColor theme="0" tint="-4.9989318521683403E-2"/>
        <bgColor rgb="FFFEF9E7"/>
      </patternFill>
    </fill>
  </fills>
  <borders count="9">
    <border>
      <left/>
      <right/>
      <top/>
      <bottom/>
      <diagonal/>
    </border>
    <border>
      <left/>
      <right/>
      <top/>
      <bottom style="thin">
        <color rgb="FF888888"/>
      </bottom>
      <diagonal/>
    </border>
    <border>
      <left style="thin">
        <color rgb="FFAAAACC"/>
      </left>
      <right style="thin">
        <color rgb="FFAAAACC"/>
      </right>
      <top style="thin">
        <color rgb="FFAAAACC"/>
      </top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hair">
        <color rgb="FFCCCCCC"/>
      </right>
      <top/>
      <bottom style="hair">
        <color rgb="FFCCCCCC"/>
      </bottom>
      <diagonal/>
    </border>
    <border>
      <left/>
      <right style="thin">
        <color rgb="FF4472C4"/>
      </right>
      <top/>
      <bottom style="hair">
        <color rgb="FFCCCCCC"/>
      </bottom>
      <diagonal/>
    </border>
    <border>
      <left style="medium">
        <color rgb="FFC55A11"/>
      </left>
      <right style="medium">
        <color rgb="FFC55A11"/>
      </right>
      <top/>
      <bottom style="hair">
        <color rgb="FFCCCCCC"/>
      </bottom>
      <diagonal/>
    </border>
    <border>
      <left/>
      <right style="medium">
        <color rgb="FF1F3864"/>
      </right>
      <top/>
      <bottom style="hair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/>
    <xf numFmtId="0" fontId="2" fillId="3" borderId="0" xfId="0" applyFont="1" applyFill="1" applyAlignment="1">
      <alignment horizontal="right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left" vertical="center"/>
    </xf>
    <xf numFmtId="0" fontId="7" fillId="8" borderId="4" xfId="0" applyFont="1" applyFill="1" applyBorder="1" applyAlignment="1">
      <alignment horizontal="left" vertical="center"/>
    </xf>
    <xf numFmtId="4" fontId="6" fillId="8" borderId="4" xfId="0" applyNumberFormat="1" applyFont="1" applyFill="1" applyBorder="1" applyAlignment="1">
      <alignment horizontal="right" vertical="center"/>
    </xf>
    <xf numFmtId="165" fontId="6" fillId="10" borderId="7" xfId="0" applyNumberFormat="1" applyFont="1" applyFill="1" applyBorder="1" applyAlignment="1">
      <alignment horizontal="right" vertical="center"/>
    </xf>
    <xf numFmtId="0" fontId="6" fillId="11" borderId="4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left" vertical="center"/>
    </xf>
    <xf numFmtId="0" fontId="7" fillId="11" borderId="4" xfId="0" applyFont="1" applyFill="1" applyBorder="1" applyAlignment="1">
      <alignment horizontal="left" vertical="center"/>
    </xf>
    <xf numFmtId="4" fontId="6" fillId="11" borderId="4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4" fontId="8" fillId="2" borderId="0" xfId="0" applyNumberFormat="1" applyFont="1" applyFill="1" applyAlignment="1">
      <alignment horizontal="right" vertical="center"/>
    </xf>
    <xf numFmtId="164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165" fontId="8" fillId="2" borderId="0" xfId="0" applyNumberFormat="1" applyFont="1" applyFill="1" applyAlignment="1">
      <alignment horizontal="right" vertical="center"/>
    </xf>
    <xf numFmtId="0" fontId="9" fillId="0" borderId="0" xfId="0" applyFont="1" applyAlignment="1"/>
    <xf numFmtId="164" fontId="11" fillId="9" borderId="5" xfId="0" applyNumberFormat="1" applyFont="1" applyFill="1" applyBorder="1" applyAlignment="1">
      <alignment horizontal="right" vertical="center"/>
    </xf>
    <xf numFmtId="0" fontId="12" fillId="12" borderId="8" xfId="0" applyFont="1" applyFill="1" applyBorder="1" applyAlignment="1">
      <alignment horizontal="center" vertical="center" wrapText="1"/>
    </xf>
    <xf numFmtId="0" fontId="7" fillId="12" borderId="8" xfId="0" applyFont="1" applyFill="1" applyBorder="1" applyAlignment="1">
      <alignment horizontal="left" vertical="center" wrapText="1"/>
    </xf>
    <xf numFmtId="0" fontId="6" fillId="12" borderId="8" xfId="0" applyFont="1" applyFill="1" applyBorder="1" applyAlignment="1">
      <alignment horizontal="center" vertical="center" wrapText="1"/>
    </xf>
    <xf numFmtId="0" fontId="13" fillId="12" borderId="8" xfId="0" applyFont="1" applyFill="1" applyBorder="1" applyAlignment="1">
      <alignment horizontal="left" vertical="center" wrapText="1"/>
    </xf>
    <xf numFmtId="0" fontId="14" fillId="12" borderId="8" xfId="0" applyFont="1" applyFill="1" applyBorder="1" applyAlignment="1">
      <alignment horizontal="center" vertical="center" wrapText="1"/>
    </xf>
    <xf numFmtId="0" fontId="15" fillId="12" borderId="8" xfId="0" applyFont="1" applyFill="1" applyBorder="1" applyAlignment="1">
      <alignment horizontal="left" vertical="center" wrapText="1"/>
    </xf>
    <xf numFmtId="3" fontId="7" fillId="12" borderId="8" xfId="0" applyNumberFormat="1" applyFont="1" applyFill="1" applyBorder="1" applyAlignment="1">
      <alignment horizontal="center" vertical="center" wrapText="1"/>
    </xf>
    <xf numFmtId="0" fontId="16" fillId="13" borderId="8" xfId="0" applyFont="1" applyFill="1" applyBorder="1" applyAlignment="1">
      <alignment horizontal="center" vertical="center" wrapText="1"/>
    </xf>
    <xf numFmtId="0" fontId="7" fillId="13" borderId="8" xfId="0" applyFont="1" applyFill="1" applyBorder="1" applyAlignment="1">
      <alignment horizontal="left" vertical="center" wrapText="1"/>
    </xf>
    <xf numFmtId="0" fontId="6" fillId="13" borderId="8" xfId="0" applyFont="1" applyFill="1" applyBorder="1" applyAlignment="1">
      <alignment horizontal="center" vertical="center" wrapText="1"/>
    </xf>
    <xf numFmtId="0" fontId="13" fillId="13" borderId="8" xfId="0" applyFont="1" applyFill="1" applyBorder="1" applyAlignment="1">
      <alignment horizontal="left" vertical="center" wrapText="1"/>
    </xf>
    <xf numFmtId="0" fontId="14" fillId="13" borderId="8" xfId="0" applyFont="1" applyFill="1" applyBorder="1" applyAlignment="1">
      <alignment horizontal="center" vertical="center" wrapText="1"/>
    </xf>
    <xf numFmtId="0" fontId="15" fillId="13" borderId="8" xfId="0" applyFont="1" applyFill="1" applyBorder="1" applyAlignment="1">
      <alignment horizontal="left" vertical="center" wrapText="1"/>
    </xf>
    <xf numFmtId="3" fontId="7" fillId="13" borderId="8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left" vertical="center" wrapText="1"/>
    </xf>
    <xf numFmtId="0" fontId="6" fillId="14" borderId="8" xfId="0" applyFont="1" applyFill="1" applyBorder="1" applyAlignment="1">
      <alignment horizontal="center" vertical="center" wrapText="1"/>
    </xf>
    <xf numFmtId="0" fontId="13" fillId="14" borderId="8" xfId="0" applyFont="1" applyFill="1" applyBorder="1" applyAlignment="1">
      <alignment horizontal="left" vertical="center" wrapText="1"/>
    </xf>
    <xf numFmtId="0" fontId="14" fillId="14" borderId="8" xfId="0" applyFont="1" applyFill="1" applyBorder="1" applyAlignment="1">
      <alignment horizontal="center" vertical="center" wrapText="1"/>
    </xf>
    <xf numFmtId="0" fontId="15" fillId="14" borderId="8" xfId="0" applyFont="1" applyFill="1" applyBorder="1" applyAlignment="1">
      <alignment horizontal="left" vertical="center" wrapText="1"/>
    </xf>
    <xf numFmtId="3" fontId="7" fillId="14" borderId="8" xfId="0" applyNumberFormat="1" applyFont="1" applyFill="1" applyBorder="1" applyAlignment="1">
      <alignment horizontal="center" vertical="center" wrapText="1"/>
    </xf>
    <xf numFmtId="0" fontId="18" fillId="15" borderId="8" xfId="0" applyFont="1" applyFill="1" applyBorder="1" applyAlignment="1">
      <alignment horizontal="center" vertical="center" wrapText="1"/>
    </xf>
    <xf numFmtId="0" fontId="7" fillId="15" borderId="8" xfId="0" applyFont="1" applyFill="1" applyBorder="1" applyAlignment="1">
      <alignment horizontal="left" vertical="center" wrapText="1"/>
    </xf>
    <xf numFmtId="0" fontId="6" fillId="15" borderId="8" xfId="0" applyFont="1" applyFill="1" applyBorder="1" applyAlignment="1">
      <alignment horizontal="center" vertical="center" wrapText="1"/>
    </xf>
    <xf numFmtId="0" fontId="13" fillId="15" borderId="8" xfId="0" applyFont="1" applyFill="1" applyBorder="1" applyAlignment="1">
      <alignment horizontal="left" vertical="center" wrapText="1"/>
    </xf>
    <xf numFmtId="0" fontId="14" fillId="15" borderId="8" xfId="0" applyFont="1" applyFill="1" applyBorder="1" applyAlignment="1">
      <alignment horizontal="center" vertical="center" wrapText="1"/>
    </xf>
    <xf numFmtId="0" fontId="15" fillId="15" borderId="8" xfId="0" applyFont="1" applyFill="1" applyBorder="1" applyAlignment="1">
      <alignment horizontal="left" vertical="center" wrapText="1"/>
    </xf>
    <xf numFmtId="3" fontId="7" fillId="15" borderId="8" xfId="0" applyNumberFormat="1" applyFont="1" applyFill="1" applyBorder="1" applyAlignment="1">
      <alignment horizontal="center" vertical="center" wrapText="1"/>
    </xf>
    <xf numFmtId="0" fontId="19" fillId="16" borderId="8" xfId="0" applyFont="1" applyFill="1" applyBorder="1" applyAlignment="1">
      <alignment horizontal="center" vertical="center" wrapText="1"/>
    </xf>
    <xf numFmtId="0" fontId="7" fillId="16" borderId="8" xfId="0" applyFont="1" applyFill="1" applyBorder="1" applyAlignment="1">
      <alignment horizontal="left" vertical="center" wrapText="1"/>
    </xf>
    <xf numFmtId="0" fontId="6" fillId="16" borderId="8" xfId="0" applyFont="1" applyFill="1" applyBorder="1" applyAlignment="1">
      <alignment horizontal="center" vertical="center" wrapText="1"/>
    </xf>
    <xf numFmtId="0" fontId="13" fillId="16" borderId="8" xfId="0" applyFont="1" applyFill="1" applyBorder="1" applyAlignment="1">
      <alignment horizontal="left" vertical="center" wrapText="1"/>
    </xf>
    <xf numFmtId="0" fontId="14" fillId="16" borderId="8" xfId="0" applyFont="1" applyFill="1" applyBorder="1" applyAlignment="1">
      <alignment horizontal="center" vertical="center" wrapText="1"/>
    </xf>
    <xf numFmtId="0" fontId="20" fillId="16" borderId="8" xfId="0" applyFont="1" applyFill="1" applyBorder="1" applyAlignment="1">
      <alignment horizontal="left" vertical="center" wrapText="1"/>
    </xf>
    <xf numFmtId="3" fontId="7" fillId="16" borderId="8" xfId="0" applyNumberFormat="1" applyFont="1" applyFill="1" applyBorder="1" applyAlignment="1">
      <alignment horizontal="center" vertical="center" wrapText="1"/>
    </xf>
    <xf numFmtId="0" fontId="15" fillId="16" borderId="8" xfId="0" applyFont="1" applyFill="1" applyBorder="1" applyAlignment="1">
      <alignment horizontal="left" vertical="center" wrapText="1"/>
    </xf>
    <xf numFmtId="0" fontId="21" fillId="17" borderId="8" xfId="0" applyFont="1" applyFill="1" applyBorder="1" applyAlignment="1">
      <alignment horizontal="center" vertical="center" wrapText="1"/>
    </xf>
    <xf numFmtId="0" fontId="7" fillId="17" borderId="8" xfId="0" applyFont="1" applyFill="1" applyBorder="1" applyAlignment="1">
      <alignment horizontal="left" vertical="center" wrapText="1"/>
    </xf>
    <xf numFmtId="0" fontId="6" fillId="17" borderId="8" xfId="0" applyFont="1" applyFill="1" applyBorder="1" applyAlignment="1">
      <alignment horizontal="center" vertical="center" wrapText="1"/>
    </xf>
    <xf numFmtId="0" fontId="13" fillId="17" borderId="8" xfId="0" applyFont="1" applyFill="1" applyBorder="1" applyAlignment="1">
      <alignment horizontal="left" vertical="center" wrapText="1"/>
    </xf>
    <xf numFmtId="0" fontId="14" fillId="17" borderId="8" xfId="0" applyFont="1" applyFill="1" applyBorder="1" applyAlignment="1">
      <alignment horizontal="center" vertical="center" wrapText="1"/>
    </xf>
    <xf numFmtId="0" fontId="15" fillId="17" borderId="8" xfId="0" applyFont="1" applyFill="1" applyBorder="1" applyAlignment="1">
      <alignment horizontal="left" vertical="center" wrapText="1"/>
    </xf>
    <xf numFmtId="3" fontId="7" fillId="17" borderId="8" xfId="0" applyNumberFormat="1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top" wrapText="1"/>
    </xf>
    <xf numFmtId="0" fontId="23" fillId="8" borderId="8" xfId="0" applyFont="1" applyFill="1" applyBorder="1" applyAlignment="1">
      <alignment horizontal="left" vertical="top" wrapText="1"/>
    </xf>
    <xf numFmtId="0" fontId="24" fillId="8" borderId="8" xfId="0" applyFont="1" applyFill="1" applyBorder="1" applyAlignment="1">
      <alignment horizontal="center" vertical="top" wrapText="1"/>
    </xf>
    <xf numFmtId="0" fontId="24" fillId="8" borderId="8" xfId="0" applyFont="1" applyFill="1" applyBorder="1" applyAlignment="1">
      <alignment horizontal="left" vertical="top" wrapText="1"/>
    </xf>
    <xf numFmtId="0" fontId="25" fillId="8" borderId="8" xfId="0" applyFont="1" applyFill="1" applyBorder="1" applyAlignment="1">
      <alignment horizontal="left" vertical="top" wrapText="1"/>
    </xf>
    <xf numFmtId="0" fontId="23" fillId="8" borderId="8" xfId="0" applyFont="1" applyFill="1" applyBorder="1" applyAlignment="1">
      <alignment horizontal="center" vertical="top" wrapText="1"/>
    </xf>
    <xf numFmtId="0" fontId="26" fillId="13" borderId="8" xfId="0" applyFont="1" applyFill="1" applyBorder="1" applyAlignment="1">
      <alignment horizontal="center" vertical="center" wrapText="1"/>
    </xf>
    <xf numFmtId="0" fontId="14" fillId="13" borderId="8" xfId="0" applyFont="1" applyFill="1" applyBorder="1" applyAlignment="1">
      <alignment horizontal="left" vertical="center" wrapText="1"/>
    </xf>
    <xf numFmtId="0" fontId="13" fillId="13" borderId="8" xfId="0" applyFont="1" applyFill="1" applyBorder="1" applyAlignment="1">
      <alignment horizontal="center" vertical="center" wrapText="1"/>
    </xf>
    <xf numFmtId="0" fontId="20" fillId="13" borderId="8" xfId="0" applyFont="1" applyFill="1" applyBorder="1" applyAlignment="1">
      <alignment horizontal="left" vertical="center" wrapText="1"/>
    </xf>
    <xf numFmtId="0" fontId="9" fillId="0" borderId="0" xfId="0" applyFont="1" applyAlignment="1">
      <alignment wrapText="1"/>
    </xf>
    <xf numFmtId="4" fontId="6" fillId="18" borderId="4" xfId="0" applyNumberFormat="1" applyFont="1" applyFill="1" applyBorder="1" applyAlignment="1">
      <alignment horizontal="right" vertical="center"/>
    </xf>
    <xf numFmtId="0" fontId="6" fillId="14" borderId="8" xfId="0" applyFont="1" applyFill="1" applyBorder="1" applyAlignment="1">
      <alignment horizontal="left" vertical="center" wrapText="1"/>
    </xf>
    <xf numFmtId="0" fontId="7" fillId="14" borderId="8" xfId="0" applyFont="1" applyFill="1" applyBorder="1" applyAlignment="1">
      <alignment horizontal="center" vertical="center" wrapText="1"/>
    </xf>
    <xf numFmtId="3" fontId="27" fillId="13" borderId="8" xfId="0" applyNumberFormat="1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/>
    </xf>
    <xf numFmtId="0" fontId="7" fillId="11" borderId="4" xfId="0" applyFont="1" applyFill="1" applyBorder="1" applyAlignment="1">
      <alignment horizontal="center" vertical="center"/>
    </xf>
    <xf numFmtId="165" fontId="6" fillId="4" borderId="6" xfId="0" applyNumberFormat="1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Border="1" applyAlignment="1">
      <alignment horizontal="left" vertical="center" wrapText="1"/>
    </xf>
    <xf numFmtId="0" fontId="5" fillId="7" borderId="3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 applyProtection="1">
      <alignment horizontal="left" vertical="center"/>
      <protection locked="0"/>
    </xf>
    <xf numFmtId="14" fontId="0" fillId="4" borderId="1" xfId="0" applyNumberFormat="1" applyFill="1" applyBorder="1" applyAlignment="1">
      <alignment horizontal="left" vertical="center"/>
    </xf>
    <xf numFmtId="0" fontId="6" fillId="0" borderId="0" xfId="0" applyFont="1" applyBorder="1" applyAlignment="1"/>
    <xf numFmtId="0" fontId="2" fillId="3" borderId="0" xfId="0" applyFont="1" applyFill="1" applyBorder="1" applyAlignment="1"/>
    <xf numFmtId="0" fontId="8" fillId="5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 wrapText="1"/>
    </xf>
    <xf numFmtId="0" fontId="7" fillId="17" borderId="8" xfId="0" applyFont="1" applyFill="1" applyBorder="1" applyAlignment="1">
      <alignment horizontal="center" vertical="center" wrapText="1"/>
    </xf>
    <xf numFmtId="0" fontId="6" fillId="17" borderId="8" xfId="0" applyFont="1" applyFill="1" applyBorder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EF9E7"/>
      <rgbColor rgb="FFFF00FF"/>
      <rgbColor rgb="FF00FFFF"/>
      <rgbColor rgb="FF7F0000"/>
      <rgbColor rgb="FF2D6A2D"/>
      <rgbColor rgb="FF000080"/>
      <rgbColor rgb="FF7D6608"/>
      <rgbColor rgb="FF800080"/>
      <rgbColor rgb="FF008080"/>
      <rgbColor rgb="FFCCCCCC"/>
      <rgbColor rgb="FF888888"/>
      <rgbColor rgb="FFAAAACC"/>
      <rgbColor rgb="FF8B2252"/>
      <rgbColor rgb="FFFFF2CC"/>
      <rgbColor rgb="FFDDEEFF"/>
      <rgbColor rgb="FF660066"/>
      <rgbColor rgb="FFFF8080"/>
      <rgbColor rgb="FF0066CC"/>
      <rgbColor rgb="FFD6E4F0"/>
      <rgbColor rgb="FF000080"/>
      <rgbColor rgb="FFFF00FF"/>
      <rgbColor rgb="FFF2F2F2"/>
      <rgbColor rgb="FF00FFFF"/>
      <rgbColor rgb="FF800080"/>
      <rgbColor rgb="FF800000"/>
      <rgbColor rgb="FF008080"/>
      <rgbColor rgb="FF0000FF"/>
      <rgbColor rgb="FF00CCFF"/>
      <rgbColor rgb="FFE8F0F7"/>
      <rgbColor rgb="FFEAF4EA"/>
      <rgbColor rgb="FFFFF3E0"/>
      <rgbColor rgb="FFE8EEF6"/>
      <rgbColor rgb="FFEDEDED"/>
      <rgbColor rgb="FFFDEEF4"/>
      <rgbColor rgb="FFF3EFE8"/>
      <rgbColor rgb="FF4472C4"/>
      <rgbColor rgb="FF33CCCC"/>
      <rgbColor rgb="FF99CC00"/>
      <rgbColor rgb="FFFFCC00"/>
      <rgbColor rgb="FFFF9900"/>
      <rgbColor rgb="FFC55A11"/>
      <rgbColor rgb="FF777777"/>
      <rgbColor rgb="FFAAAAAA"/>
      <rgbColor rgb="FF1F3864"/>
      <rgbColor rgb="FF339966"/>
      <rgbColor rgb="FF003300"/>
      <rgbColor rgb="FF333300"/>
      <rgbColor rgb="FFA0522D"/>
      <rgbColor rgb="FF7F5A2F"/>
      <rgbColor rgb="FF2F5496"/>
      <rgbColor rgb="FF2E4057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5"/>
  <sheetViews>
    <sheetView tabSelected="1" zoomScaleNormal="100" workbookViewId="0">
      <pane ySplit="7" topLeftCell="A8" activePane="bottomLeft" state="frozen"/>
      <selection pane="bottomLeft" activeCell="I36" sqref="I36"/>
    </sheetView>
  </sheetViews>
  <sheetFormatPr baseColWidth="10" defaultColWidth="8.7109375" defaultRowHeight="15" x14ac:dyDescent="0.25"/>
  <cols>
    <col min="1" max="1" width="12.140625" style="1" customWidth="1"/>
    <col min="2" max="2" width="16" style="1" customWidth="1"/>
    <col min="3" max="4" width="10" style="1" customWidth="1"/>
    <col min="5" max="5" width="30" style="1" customWidth="1"/>
    <col min="6" max="6" width="20.42578125" style="1" bestFit="1" customWidth="1"/>
    <col min="7" max="7" width="10" style="1" customWidth="1"/>
    <col min="8" max="8" width="13" style="1" customWidth="1"/>
    <col min="9" max="9" width="18" style="1" customWidth="1"/>
    <col min="10" max="10" width="12" style="1" customWidth="1"/>
    <col min="11" max="12" width="16" style="1" customWidth="1"/>
  </cols>
  <sheetData>
    <row r="1" spans="1:12" ht="30" customHeight="1" x14ac:dyDescent="0.25">
      <c r="A1" s="84" t="s">
        <v>192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</row>
    <row r="2" spans="1:12" ht="19.5" customHeight="1" x14ac:dyDescent="0.25">
      <c r="A2" s="2" t="s">
        <v>0</v>
      </c>
      <c r="B2" s="85" t="s">
        <v>169</v>
      </c>
      <c r="C2" s="85"/>
      <c r="D2" s="85"/>
      <c r="E2" s="2" t="s">
        <v>1</v>
      </c>
      <c r="F2" s="85" t="s">
        <v>52</v>
      </c>
      <c r="G2" s="85"/>
      <c r="H2" s="85"/>
      <c r="I2" s="2" t="s">
        <v>2</v>
      </c>
      <c r="J2" s="86"/>
      <c r="K2" s="86"/>
      <c r="L2" s="86"/>
    </row>
    <row r="3" spans="1:12" ht="19.5" customHeight="1" x14ac:dyDescent="0.25">
      <c r="A3" s="2" t="s">
        <v>3</v>
      </c>
      <c r="B3" s="85" t="s">
        <v>51</v>
      </c>
      <c r="C3" s="85"/>
      <c r="D3" s="85"/>
      <c r="E3" s="2" t="s">
        <v>4</v>
      </c>
      <c r="F3" s="85" t="s">
        <v>53</v>
      </c>
      <c r="G3" s="85"/>
      <c r="H3" s="85"/>
      <c r="I3" s="2" t="s">
        <v>5</v>
      </c>
      <c r="J3" s="87">
        <v>46388</v>
      </c>
      <c r="K3" s="85"/>
      <c r="L3" s="85"/>
    </row>
    <row r="4" spans="1:12" ht="6" customHeight="1" x14ac:dyDescent="0.25"/>
    <row r="5" spans="1:12" ht="27.75" customHeight="1" x14ac:dyDescent="0.25">
      <c r="A5" s="82" t="s">
        <v>195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</row>
    <row r="6" spans="1:12" ht="6" customHeight="1" x14ac:dyDescent="0.25"/>
    <row r="7" spans="1:12" ht="51.75" customHeight="1" thickBot="1" x14ac:dyDescent="0.3">
      <c r="A7" s="3" t="s">
        <v>6</v>
      </c>
      <c r="B7" s="3" t="s">
        <v>7</v>
      </c>
      <c r="C7" s="3" t="s">
        <v>8</v>
      </c>
      <c r="D7" s="3" t="s">
        <v>9</v>
      </c>
      <c r="E7" s="3" t="s">
        <v>10</v>
      </c>
      <c r="F7" s="3" t="s">
        <v>11</v>
      </c>
      <c r="G7" s="3" t="s">
        <v>12</v>
      </c>
      <c r="H7" s="3" t="s">
        <v>13</v>
      </c>
      <c r="I7" s="3" t="s">
        <v>14</v>
      </c>
      <c r="J7" s="3" t="s">
        <v>15</v>
      </c>
      <c r="K7" s="4" t="s">
        <v>167</v>
      </c>
      <c r="L7" s="3" t="s">
        <v>168</v>
      </c>
    </row>
    <row r="8" spans="1:12" ht="19.5" customHeight="1" thickBot="1" x14ac:dyDescent="0.3">
      <c r="A8" s="83" t="s">
        <v>16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</row>
    <row r="9" spans="1:12" ht="15" customHeight="1" x14ac:dyDescent="0.25">
      <c r="A9" s="5" t="s">
        <v>17</v>
      </c>
      <c r="B9" s="6" t="s">
        <v>18</v>
      </c>
      <c r="C9" s="5" t="s">
        <v>170</v>
      </c>
      <c r="D9" s="5"/>
      <c r="E9" s="7" t="s">
        <v>171</v>
      </c>
      <c r="F9" s="6" t="s">
        <v>190</v>
      </c>
      <c r="G9" s="80" t="s">
        <v>154</v>
      </c>
      <c r="H9" s="8">
        <v>57.2</v>
      </c>
      <c r="I9" s="8">
        <f>IF(OR(G9="",G9="KR"),"",IFERROR(H9*VLOOKUP(G9,'LV-Codes'!J:K,2,FALSE)*52.18,""))</f>
        <v>5969.3919999999998</v>
      </c>
      <c r="J9" s="20">
        <f>IFERROR(I9/VLOOKUP(G9,'LV-Codes'!$A$5:$I$32,9,FALSE()),"")</f>
        <v>33.163288888888886</v>
      </c>
      <c r="K9" s="81"/>
      <c r="L9" s="9">
        <f t="shared" ref="L9:L20" si="0">IF(G9="KR","",IFERROR(I9*K9,""))</f>
        <v>0</v>
      </c>
    </row>
    <row r="10" spans="1:12" ht="15" customHeight="1" x14ac:dyDescent="0.25">
      <c r="A10" s="10" t="s">
        <v>19</v>
      </c>
      <c r="B10" s="11" t="s">
        <v>18</v>
      </c>
      <c r="C10" s="10" t="s">
        <v>170</v>
      </c>
      <c r="D10" s="10"/>
      <c r="E10" s="12" t="s">
        <v>172</v>
      </c>
      <c r="F10" s="11" t="s">
        <v>190</v>
      </c>
      <c r="G10" s="80" t="s">
        <v>125</v>
      </c>
      <c r="H10" s="13">
        <v>24.1</v>
      </c>
      <c r="I10" s="75">
        <f>IF(OR(G10="",G10="KR"),"",IFERROR(H10*VLOOKUP(G10,'LV-Codes'!J:K,2,FALSE)*52.18,""))</f>
        <v>2515.076</v>
      </c>
      <c r="J10" s="20">
        <f>IFERROR(I10/VLOOKUP(G10,'LV-Codes'!$A$5:$I$32,9,FALSE()),"")</f>
        <v>25.150760000000002</v>
      </c>
      <c r="K10" s="81"/>
      <c r="L10" s="9">
        <f t="shared" si="0"/>
        <v>0</v>
      </c>
    </row>
    <row r="11" spans="1:12" ht="15" customHeight="1" x14ac:dyDescent="0.25">
      <c r="A11" s="5" t="s">
        <v>20</v>
      </c>
      <c r="B11" s="6" t="s">
        <v>18</v>
      </c>
      <c r="C11" s="5" t="s">
        <v>170</v>
      </c>
      <c r="D11" s="5"/>
      <c r="E11" s="7" t="s">
        <v>173</v>
      </c>
      <c r="F11" s="6" t="s">
        <v>190</v>
      </c>
      <c r="G11" s="80" t="s">
        <v>125</v>
      </c>
      <c r="H11" s="8">
        <v>18.8</v>
      </c>
      <c r="I11" s="8">
        <f>IF(OR(G11="",G11="KR"),"",IFERROR(H11*VLOOKUP(G11,'LV-Codes'!J:K,2,FALSE)*52.18,""))</f>
        <v>1961.9680000000001</v>
      </c>
      <c r="J11" s="20">
        <f>IFERROR(I11/VLOOKUP(G11,'LV-Codes'!$A$5:$I$32,9,FALSE()),"")</f>
        <v>19.619680000000002</v>
      </c>
      <c r="K11" s="81"/>
      <c r="L11" s="9">
        <f t="shared" si="0"/>
        <v>0</v>
      </c>
    </row>
    <row r="12" spans="1:12" ht="15" customHeight="1" x14ac:dyDescent="0.25">
      <c r="A12" s="10" t="s">
        <v>21</v>
      </c>
      <c r="B12" s="11" t="s">
        <v>18</v>
      </c>
      <c r="C12" s="10" t="s">
        <v>170</v>
      </c>
      <c r="D12" s="10"/>
      <c r="E12" s="12" t="s">
        <v>174</v>
      </c>
      <c r="F12" s="11" t="s">
        <v>190</v>
      </c>
      <c r="G12" s="80" t="s">
        <v>125</v>
      </c>
      <c r="H12" s="13">
        <v>13.02</v>
      </c>
      <c r="I12" s="75">
        <f>IF(OR(G12="",G12="KR"),"",IFERROR(H12*VLOOKUP(G12,'LV-Codes'!J:K,2,FALSE)*52.18,""))</f>
        <v>1358.7672</v>
      </c>
      <c r="J12" s="20">
        <f>IFERROR(I12/VLOOKUP(G12,'LV-Codes'!$A$5:$I$32,9,FALSE()),"")</f>
        <v>13.587672</v>
      </c>
      <c r="K12" s="81"/>
      <c r="L12" s="9">
        <f t="shared" si="0"/>
        <v>0</v>
      </c>
    </row>
    <row r="13" spans="1:12" ht="15" customHeight="1" x14ac:dyDescent="0.25">
      <c r="A13" s="5" t="s">
        <v>22</v>
      </c>
      <c r="B13" s="6" t="s">
        <v>18</v>
      </c>
      <c r="C13" s="5" t="s">
        <v>170</v>
      </c>
      <c r="D13" s="5"/>
      <c r="E13" s="7" t="s">
        <v>175</v>
      </c>
      <c r="F13" s="6" t="s">
        <v>190</v>
      </c>
      <c r="G13" s="79" t="s">
        <v>125</v>
      </c>
      <c r="H13" s="8">
        <v>5.39</v>
      </c>
      <c r="I13" s="8">
        <f>IF(OR(G13="",G13="KR"),"",IFERROR(H13*VLOOKUP(G13,'LV-Codes'!J:K,2,FALSE)*52.18,""))</f>
        <v>562.50040000000001</v>
      </c>
      <c r="J13" s="20">
        <f>IFERROR(I13/VLOOKUP(G13,'LV-Codes'!$A$5:$I$32,9,FALSE()),"")</f>
        <v>5.6250040000000006</v>
      </c>
      <c r="K13" s="81"/>
      <c r="L13" s="9">
        <f t="shared" si="0"/>
        <v>0</v>
      </c>
    </row>
    <row r="14" spans="1:12" ht="15" customHeight="1" x14ac:dyDescent="0.25">
      <c r="A14" s="10" t="s">
        <v>23</v>
      </c>
      <c r="B14" s="11" t="s">
        <v>18</v>
      </c>
      <c r="C14" s="10" t="s">
        <v>170</v>
      </c>
      <c r="D14" s="10"/>
      <c r="E14" s="12" t="s">
        <v>176</v>
      </c>
      <c r="F14" s="11" t="s">
        <v>190</v>
      </c>
      <c r="G14" s="80" t="s">
        <v>125</v>
      </c>
      <c r="H14" s="13">
        <v>5.88</v>
      </c>
      <c r="I14" s="75">
        <f>IF(OR(G14="",G14="KR"),"",IFERROR(H14*VLOOKUP(G14,'LV-Codes'!J:K,2,FALSE)*52.18,""))</f>
        <v>613.63679999999999</v>
      </c>
      <c r="J14" s="20">
        <f>IFERROR(I14/VLOOKUP(G14,'LV-Codes'!$A$5:$I$32,9,FALSE()),"")</f>
        <v>6.136368</v>
      </c>
      <c r="K14" s="81"/>
      <c r="L14" s="9">
        <f t="shared" si="0"/>
        <v>0</v>
      </c>
    </row>
    <row r="15" spans="1:12" ht="15" customHeight="1" x14ac:dyDescent="0.25">
      <c r="A15" s="5" t="s">
        <v>24</v>
      </c>
      <c r="B15" s="6" t="s">
        <v>18</v>
      </c>
      <c r="C15" s="5" t="s">
        <v>170</v>
      </c>
      <c r="D15" s="5"/>
      <c r="E15" s="7" t="s">
        <v>177</v>
      </c>
      <c r="F15" s="6" t="s">
        <v>190</v>
      </c>
      <c r="G15" s="80" t="s">
        <v>125</v>
      </c>
      <c r="H15" s="8">
        <v>14.38</v>
      </c>
      <c r="I15" s="8">
        <f>IF(OR(G15="",G15="KR"),"",IFERROR(H15*VLOOKUP(G15,'LV-Codes'!J:K,2,FALSE)*52.18,""))</f>
        <v>1500.6968000000002</v>
      </c>
      <c r="J15" s="20">
        <f>IFERROR(I15/VLOOKUP(G15,'LV-Codes'!$A$5:$I$32,9,FALSE()),"")</f>
        <v>15.006968000000002</v>
      </c>
      <c r="K15" s="81"/>
      <c r="L15" s="9">
        <f t="shared" si="0"/>
        <v>0</v>
      </c>
    </row>
    <row r="16" spans="1:12" ht="15" customHeight="1" x14ac:dyDescent="0.25">
      <c r="A16" s="10" t="s">
        <v>25</v>
      </c>
      <c r="B16" s="11" t="s">
        <v>18</v>
      </c>
      <c r="C16" s="10" t="s">
        <v>178</v>
      </c>
      <c r="D16" s="10"/>
      <c r="E16" s="12" t="s">
        <v>186</v>
      </c>
      <c r="F16" s="11" t="s">
        <v>190</v>
      </c>
      <c r="G16" s="80" t="s">
        <v>154</v>
      </c>
      <c r="H16" s="13">
        <v>62.55</v>
      </c>
      <c r="I16" s="75">
        <f>IF(OR(G16="",G16="KR"),"",IFERROR(H16*VLOOKUP(G16,'LV-Codes'!J:K,2,FALSE)*52.18,""))</f>
        <v>6527.7179999999998</v>
      </c>
      <c r="J16" s="20">
        <f>IFERROR(I16/VLOOKUP(G16,'LV-Codes'!$A$5:$I$32,9,FALSE()),"")</f>
        <v>36.265099999999997</v>
      </c>
      <c r="K16" s="81"/>
      <c r="L16" s="9">
        <f t="shared" si="0"/>
        <v>0</v>
      </c>
    </row>
    <row r="17" spans="1:12" ht="15" customHeight="1" x14ac:dyDescent="0.25">
      <c r="A17" s="5" t="s">
        <v>26</v>
      </c>
      <c r="B17" s="6" t="s">
        <v>18</v>
      </c>
      <c r="C17" s="5" t="s">
        <v>178</v>
      </c>
      <c r="D17" s="5"/>
      <c r="E17" s="7" t="s">
        <v>187</v>
      </c>
      <c r="F17" s="6" t="s">
        <v>190</v>
      </c>
      <c r="G17" s="80" t="s">
        <v>154</v>
      </c>
      <c r="H17" s="8">
        <v>67.55</v>
      </c>
      <c r="I17" s="8">
        <f>IF(OR(G17="",G17="KR"),"",IFERROR(H17*VLOOKUP(G17,'LV-Codes'!J:K,2,FALSE)*52.18,""))</f>
        <v>7049.518</v>
      </c>
      <c r="J17" s="20">
        <f>IFERROR(I17/VLOOKUP(G17,'LV-Codes'!$A$5:$I$32,9,FALSE()),"")</f>
        <v>39.163988888888888</v>
      </c>
      <c r="K17" s="81"/>
      <c r="L17" s="9">
        <f t="shared" si="0"/>
        <v>0</v>
      </c>
    </row>
    <row r="18" spans="1:12" ht="15" customHeight="1" x14ac:dyDescent="0.25">
      <c r="A18" s="10" t="s">
        <v>27</v>
      </c>
      <c r="B18" s="11" t="s">
        <v>18</v>
      </c>
      <c r="C18" s="10" t="s">
        <v>178</v>
      </c>
      <c r="D18" s="10"/>
      <c r="E18" s="12" t="s">
        <v>188</v>
      </c>
      <c r="F18" s="11" t="s">
        <v>191</v>
      </c>
      <c r="G18" s="80" t="s">
        <v>154</v>
      </c>
      <c r="H18" s="13">
        <v>36.71</v>
      </c>
      <c r="I18" s="75">
        <f>IF(OR(G18="",G18="KR"),"",IFERROR(H18*VLOOKUP(G18,'LV-Codes'!J:K,2,FALSE)*52.18,""))</f>
        <v>3831.0556000000001</v>
      </c>
      <c r="J18" s="20">
        <f>IFERROR(I18/VLOOKUP(G18,'LV-Codes'!$A$5:$I$32,9,FALSE()),"")</f>
        <v>21.283642222222223</v>
      </c>
      <c r="K18" s="81"/>
      <c r="L18" s="9">
        <f t="shared" si="0"/>
        <v>0</v>
      </c>
    </row>
    <row r="19" spans="1:12" ht="15" customHeight="1" x14ac:dyDescent="0.25">
      <c r="A19" s="5" t="s">
        <v>28</v>
      </c>
      <c r="B19" s="6" t="s">
        <v>18</v>
      </c>
      <c r="C19" s="5" t="s">
        <v>178</v>
      </c>
      <c r="D19" s="5"/>
      <c r="E19" s="7" t="s">
        <v>189</v>
      </c>
      <c r="F19" s="6" t="s">
        <v>191</v>
      </c>
      <c r="G19" s="80" t="s">
        <v>154</v>
      </c>
      <c r="H19" s="8">
        <v>48.44</v>
      </c>
      <c r="I19" s="8">
        <f>IF(OR(G19="",G19="KR"),"",IFERROR(H19*VLOOKUP(G19,'LV-Codes'!J:K,2,FALSE)*52.18,""))</f>
        <v>5055.1983999999993</v>
      </c>
      <c r="J19" s="20">
        <f>IFERROR(I19/VLOOKUP(G19,'LV-Codes'!$A$5:$I$32,9,FALSE()),"")</f>
        <v>28.084435555555551</v>
      </c>
      <c r="K19" s="81"/>
      <c r="L19" s="9">
        <f t="shared" si="0"/>
        <v>0</v>
      </c>
    </row>
    <row r="20" spans="1:12" ht="15" customHeight="1" x14ac:dyDescent="0.25">
      <c r="A20" s="10" t="s">
        <v>29</v>
      </c>
      <c r="B20" s="11" t="s">
        <v>18</v>
      </c>
      <c r="C20" s="10" t="s">
        <v>178</v>
      </c>
      <c r="D20" s="10"/>
      <c r="E20" s="12" t="s">
        <v>179</v>
      </c>
      <c r="F20" s="11" t="s">
        <v>190</v>
      </c>
      <c r="G20" s="80" t="s">
        <v>125</v>
      </c>
      <c r="H20" s="13">
        <v>9.33</v>
      </c>
      <c r="I20" s="75">
        <f>IF(OR(G20="",G20="KR"),"",IFERROR(H20*VLOOKUP(G20,'LV-Codes'!J:K,2,FALSE)*52.18,""))</f>
        <v>973.67880000000002</v>
      </c>
      <c r="J20" s="20">
        <f>IFERROR(I20/VLOOKUP(G20,'LV-Codes'!$A$5:$I$32,9,FALSE()),"")</f>
        <v>9.7367880000000007</v>
      </c>
      <c r="K20" s="81"/>
      <c r="L20" s="9">
        <f t="shared" si="0"/>
        <v>0</v>
      </c>
    </row>
    <row r="21" spans="1:12" ht="15" customHeight="1" x14ac:dyDescent="0.25">
      <c r="A21" s="5" t="s">
        <v>30</v>
      </c>
      <c r="B21" s="6" t="s">
        <v>18</v>
      </c>
      <c r="C21" s="5" t="s">
        <v>178</v>
      </c>
      <c r="D21" s="5"/>
      <c r="E21" s="7" t="s">
        <v>180</v>
      </c>
      <c r="F21" s="6" t="s">
        <v>190</v>
      </c>
      <c r="G21" s="79" t="s">
        <v>125</v>
      </c>
      <c r="H21" s="8">
        <v>11.07</v>
      </c>
      <c r="I21" s="8">
        <f>IF(OR(G21="",G21="KR"),"",IFERROR(H21*VLOOKUP(G21,'LV-Codes'!J:K,2,FALSE)*52.18,""))</f>
        <v>1155.2652</v>
      </c>
      <c r="J21" s="20">
        <f>IFERROR(I21/VLOOKUP(G21,'LV-Codes'!$A$5:$I$32,9,FALSE()),"")</f>
        <v>11.552652</v>
      </c>
      <c r="K21" s="81"/>
      <c r="L21" s="9">
        <f t="shared" ref="L21:L24" si="1">IF(G21="KR","",IFERROR(I21*K21,""))</f>
        <v>0</v>
      </c>
    </row>
    <row r="22" spans="1:12" ht="15" customHeight="1" x14ac:dyDescent="0.25">
      <c r="A22" s="10" t="s">
        <v>31</v>
      </c>
      <c r="B22" s="11" t="s">
        <v>18</v>
      </c>
      <c r="C22" s="10" t="s">
        <v>178</v>
      </c>
      <c r="D22" s="10"/>
      <c r="E22" s="12" t="s">
        <v>181</v>
      </c>
      <c r="F22" s="11" t="s">
        <v>190</v>
      </c>
      <c r="G22" s="80" t="s">
        <v>125</v>
      </c>
      <c r="H22" s="13">
        <v>9.35</v>
      </c>
      <c r="I22" s="75">
        <f>IF(OR(G22="",G22="KR"),"",IFERROR(H22*VLOOKUP(G22,'LV-Codes'!J:K,2,FALSE)*52.18,""))</f>
        <v>975.76599999999996</v>
      </c>
      <c r="J22" s="20">
        <f>IFERROR(I22/VLOOKUP(G22,'LV-Codes'!$A$5:$I$32,9,FALSE()),"")</f>
        <v>9.7576599999999996</v>
      </c>
      <c r="K22" s="81"/>
      <c r="L22" s="9">
        <f t="shared" si="1"/>
        <v>0</v>
      </c>
    </row>
    <row r="23" spans="1:12" ht="15" customHeight="1" x14ac:dyDescent="0.25">
      <c r="A23" s="5" t="s">
        <v>32</v>
      </c>
      <c r="B23" s="6" t="s">
        <v>18</v>
      </c>
      <c r="C23" s="5" t="s">
        <v>178</v>
      </c>
      <c r="D23" s="5"/>
      <c r="E23" s="7" t="s">
        <v>182</v>
      </c>
      <c r="F23" s="6" t="s">
        <v>190</v>
      </c>
      <c r="G23" s="79" t="s">
        <v>125</v>
      </c>
      <c r="H23" s="8">
        <v>2.4</v>
      </c>
      <c r="I23" s="8">
        <f>IF(OR(G23="",G23="KR"),"",IFERROR(H23*VLOOKUP(G23,'LV-Codes'!J:K,2,FALSE)*52.18,""))</f>
        <v>250.464</v>
      </c>
      <c r="J23" s="20">
        <f>IFERROR(I23/VLOOKUP(G23,'LV-Codes'!$A$5:$I$32,9,FALSE()),"")</f>
        <v>2.5046400000000002</v>
      </c>
      <c r="K23" s="81"/>
      <c r="L23" s="9">
        <f t="shared" si="1"/>
        <v>0</v>
      </c>
    </row>
    <row r="24" spans="1:12" ht="15" customHeight="1" x14ac:dyDescent="0.25">
      <c r="A24" s="10" t="s">
        <v>33</v>
      </c>
      <c r="B24" s="11" t="s">
        <v>18</v>
      </c>
      <c r="C24" s="10" t="s">
        <v>178</v>
      </c>
      <c r="D24" s="10"/>
      <c r="E24" s="12" t="s">
        <v>183</v>
      </c>
      <c r="F24" s="11" t="s">
        <v>190</v>
      </c>
      <c r="G24" s="80" t="s">
        <v>125</v>
      </c>
      <c r="H24" s="13">
        <v>6.65</v>
      </c>
      <c r="I24" s="75">
        <f>IF(OR(G24="",G24="KR"),"",IFERROR(H24*VLOOKUP(G24,'LV-Codes'!J:K,2,FALSE)*52.18,""))</f>
        <v>693.99400000000003</v>
      </c>
      <c r="J24" s="20">
        <f>IFERROR(I24/VLOOKUP(G24,'LV-Codes'!$A$5:$I$32,9,FALSE()),"")</f>
        <v>6.93994</v>
      </c>
      <c r="K24" s="81"/>
      <c r="L24" s="9">
        <f t="shared" si="1"/>
        <v>0</v>
      </c>
    </row>
    <row r="25" spans="1:12" ht="15" customHeight="1" x14ac:dyDescent="0.25">
      <c r="A25" s="5" t="s">
        <v>34</v>
      </c>
      <c r="B25" s="6" t="s">
        <v>18</v>
      </c>
      <c r="C25" s="5" t="s">
        <v>178</v>
      </c>
      <c r="D25" s="5"/>
      <c r="E25" s="7" t="s">
        <v>184</v>
      </c>
      <c r="F25" s="6" t="s">
        <v>190</v>
      </c>
      <c r="G25" s="79" t="s">
        <v>198</v>
      </c>
      <c r="H25" s="8">
        <v>19.45</v>
      </c>
      <c r="I25" s="8">
        <f>IF(OR(G25="",G25="KR"),"",IFERROR(H25*VLOOKUP(G25,'LV-Codes'!J:K,2,FALSE)*52.18,""))</f>
        <v>2029.8019999999999</v>
      </c>
      <c r="J25" s="20">
        <f>IFERROR(I25/VLOOKUP(G25,'LV-Codes'!$A$5:$I$32,9,FALSE()),"")</f>
        <v>25.372525</v>
      </c>
      <c r="K25" s="81"/>
      <c r="L25" s="9">
        <f t="shared" ref="L25:L26" si="2">IF(G25="KR","",IFERROR(I25*K25,""))</f>
        <v>0</v>
      </c>
    </row>
    <row r="26" spans="1:12" ht="15" customHeight="1" x14ac:dyDescent="0.25">
      <c r="A26" s="10" t="s">
        <v>35</v>
      </c>
      <c r="B26" s="11" t="s">
        <v>18</v>
      </c>
      <c r="C26" s="10" t="s">
        <v>178</v>
      </c>
      <c r="D26" s="10"/>
      <c r="E26" s="12" t="s">
        <v>185</v>
      </c>
      <c r="F26" s="11" t="s">
        <v>191</v>
      </c>
      <c r="G26" s="80" t="s">
        <v>154</v>
      </c>
      <c r="H26" s="13">
        <v>51.44</v>
      </c>
      <c r="I26" s="75">
        <f>IF(OR(G26="",G26="KR"),"",IFERROR(H26*VLOOKUP(G26,'LV-Codes'!J:K,2,FALSE)*52.18,""))</f>
        <v>5368.2784000000001</v>
      </c>
      <c r="J26" s="20">
        <f>IFERROR(I26/VLOOKUP(G26,'LV-Codes'!$A$5:$I$32,9,FALSE()),"")</f>
        <v>29.823768888888889</v>
      </c>
      <c r="K26" s="81"/>
      <c r="L26" s="9">
        <f t="shared" si="2"/>
        <v>0</v>
      </c>
    </row>
    <row r="27" spans="1:12" ht="24" customHeight="1" x14ac:dyDescent="0.25">
      <c r="A27" s="14" t="s">
        <v>36</v>
      </c>
      <c r="B27" s="14"/>
      <c r="C27" s="14"/>
      <c r="D27" s="14"/>
      <c r="E27" s="14"/>
      <c r="F27" s="14"/>
      <c r="G27" s="14"/>
      <c r="H27" s="15">
        <f>SUM(H8:H26)</f>
        <v>463.70999999999992</v>
      </c>
      <c r="I27" s="15">
        <f>SUM(I8:I26)</f>
        <v>48392.775600000015</v>
      </c>
      <c r="J27" s="16">
        <f>SUM(J8:J26)</f>
        <v>338.77488144444442</v>
      </c>
      <c r="K27" s="17"/>
      <c r="L27" s="18">
        <f>SUM(L8:L26)</f>
        <v>0</v>
      </c>
    </row>
    <row r="29" spans="1:12" ht="15.75" customHeight="1" x14ac:dyDescent="0.25">
      <c r="A29" s="89" t="s">
        <v>37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</row>
    <row r="30" spans="1:12" ht="13.5" customHeight="1" x14ac:dyDescent="0.25">
      <c r="A30" s="19" t="s">
        <v>38</v>
      </c>
      <c r="B30" s="88" t="s">
        <v>39</v>
      </c>
      <c r="C30" s="88"/>
      <c r="D30" s="88"/>
      <c r="E30" s="88"/>
      <c r="F30" s="88"/>
      <c r="G30" s="88"/>
      <c r="H30" s="88"/>
      <c r="I30" s="88"/>
      <c r="J30" s="88"/>
      <c r="K30" s="88"/>
      <c r="L30" s="88"/>
    </row>
    <row r="31" spans="1:12" ht="13.5" customHeight="1" x14ac:dyDescent="0.25">
      <c r="A31" s="19" t="s">
        <v>40</v>
      </c>
      <c r="B31" s="88" t="s">
        <v>41</v>
      </c>
      <c r="C31" s="88"/>
      <c r="D31" s="88"/>
      <c r="E31" s="88"/>
      <c r="F31" s="88"/>
      <c r="G31" s="88"/>
      <c r="H31" s="88"/>
      <c r="I31" s="88"/>
      <c r="J31" s="88"/>
      <c r="K31" s="88"/>
      <c r="L31" s="88"/>
    </row>
    <row r="32" spans="1:12" ht="13.5" customHeight="1" x14ac:dyDescent="0.25">
      <c r="A32" s="19" t="s">
        <v>42</v>
      </c>
      <c r="B32" s="88" t="s">
        <v>43</v>
      </c>
      <c r="C32" s="88"/>
      <c r="D32" s="88"/>
      <c r="E32" s="88"/>
      <c r="F32" s="88"/>
      <c r="G32" s="88"/>
      <c r="H32" s="88"/>
      <c r="I32" s="88"/>
      <c r="J32" s="88"/>
      <c r="K32" s="88"/>
      <c r="L32" s="88"/>
    </row>
    <row r="33" spans="1:12" ht="24.75" x14ac:dyDescent="0.25">
      <c r="A33" s="74" t="s">
        <v>160</v>
      </c>
      <c r="B33" s="88" t="s">
        <v>44</v>
      </c>
      <c r="C33" s="88"/>
      <c r="D33" s="88"/>
      <c r="E33" s="88"/>
      <c r="F33" s="88"/>
      <c r="G33" s="88"/>
      <c r="H33" s="88"/>
      <c r="I33" s="88"/>
      <c r="J33" s="88"/>
      <c r="K33" s="88"/>
      <c r="L33" s="88"/>
    </row>
    <row r="34" spans="1:12" ht="13.5" customHeight="1" x14ac:dyDescent="0.25">
      <c r="A34" s="19" t="s">
        <v>45</v>
      </c>
      <c r="B34" s="88" t="s">
        <v>194</v>
      </c>
      <c r="C34" s="88"/>
      <c r="D34" s="88"/>
      <c r="E34" s="88"/>
      <c r="F34" s="88"/>
      <c r="G34" s="88"/>
      <c r="H34" s="88"/>
      <c r="I34" s="88"/>
      <c r="J34" s="88"/>
      <c r="K34" s="88"/>
      <c r="L34" s="88"/>
    </row>
    <row r="35" spans="1:12" ht="13.5" customHeight="1" x14ac:dyDescent="0.25">
      <c r="A35" s="19" t="s">
        <v>12</v>
      </c>
      <c r="B35" s="88" t="s">
        <v>46</v>
      </c>
      <c r="C35" s="88"/>
      <c r="D35" s="88"/>
      <c r="E35" s="88"/>
      <c r="F35" s="88"/>
      <c r="G35" s="88"/>
      <c r="H35" s="88"/>
      <c r="I35" s="88"/>
      <c r="J35" s="88"/>
      <c r="K35" s="88"/>
      <c r="L35" s="88"/>
    </row>
  </sheetData>
  <sheetProtection sheet="1" objects="1" scenarios="1" autoFilter="0"/>
  <autoFilter ref="A7:L27" xr:uid="{00000000-0009-0000-0000-000000000000}"/>
  <mergeCells count="16">
    <mergeCell ref="B34:L34"/>
    <mergeCell ref="B35:L35"/>
    <mergeCell ref="A29:L29"/>
    <mergeCell ref="B30:L30"/>
    <mergeCell ref="B31:L31"/>
    <mergeCell ref="B32:L32"/>
    <mergeCell ref="B33:L33"/>
    <mergeCell ref="A5:L5"/>
    <mergeCell ref="A8:L8"/>
    <mergeCell ref="A1:L1"/>
    <mergeCell ref="B2:D2"/>
    <mergeCell ref="F2:H2"/>
    <mergeCell ref="J2:L2"/>
    <mergeCell ref="B3:D3"/>
    <mergeCell ref="F3:H3"/>
    <mergeCell ref="J3:L3"/>
  </mergeCells>
  <phoneticPr fontId="10" type="noConversion"/>
  <pageMargins left="0.75" right="0.75" top="1" bottom="1" header="0.511811023622047" footer="0.511811023622047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32"/>
  <sheetViews>
    <sheetView zoomScaleNormal="100" workbookViewId="0">
      <pane ySplit="4" topLeftCell="A5" activePane="bottomLeft" state="frozen"/>
      <selection pane="bottomLeft" activeCell="D11" sqref="D11"/>
    </sheetView>
  </sheetViews>
  <sheetFormatPr baseColWidth="10" defaultColWidth="8.7109375" defaultRowHeight="15" x14ac:dyDescent="0.25"/>
  <cols>
    <col min="1" max="1" width="9" customWidth="1"/>
    <col min="2" max="2" width="29.28515625" customWidth="1"/>
    <col min="3" max="3" width="16" customWidth="1"/>
    <col min="4" max="4" width="32" customWidth="1"/>
    <col min="5" max="5" width="22" customWidth="1"/>
    <col min="6" max="6" width="26" customWidth="1"/>
    <col min="7" max="7" width="20" customWidth="1"/>
    <col min="8" max="8" width="30" customWidth="1"/>
    <col min="9" max="9" width="12" customWidth="1"/>
    <col min="10" max="11" width="8.7109375" customWidth="1"/>
  </cols>
  <sheetData>
    <row r="1" spans="1:11" ht="30" customHeight="1" x14ac:dyDescent="0.25">
      <c r="A1" s="92" t="s">
        <v>193</v>
      </c>
      <c r="B1" s="92"/>
      <c r="C1" s="92"/>
      <c r="D1" s="92"/>
      <c r="E1" s="92"/>
      <c r="F1" s="92"/>
      <c r="G1" s="92"/>
      <c r="H1" s="92"/>
      <c r="I1" s="92"/>
    </row>
    <row r="2" spans="1:11" ht="27.75" customHeight="1" x14ac:dyDescent="0.25">
      <c r="A2" s="93" t="s">
        <v>196</v>
      </c>
      <c r="B2" s="93"/>
      <c r="C2" s="93"/>
      <c r="D2" s="93"/>
      <c r="E2" s="93"/>
      <c r="F2" s="93"/>
      <c r="G2" s="93"/>
      <c r="H2" s="93"/>
      <c r="I2" s="93"/>
    </row>
    <row r="3" spans="1:11" ht="6" customHeight="1" x14ac:dyDescent="0.25"/>
    <row r="4" spans="1:11" ht="45.75" customHeight="1" thickBot="1" x14ac:dyDescent="0.3">
      <c r="A4" s="3" t="s">
        <v>54</v>
      </c>
      <c r="B4" s="3" t="s">
        <v>55</v>
      </c>
      <c r="C4" s="3" t="s">
        <v>11</v>
      </c>
      <c r="D4" s="3" t="s">
        <v>56</v>
      </c>
      <c r="E4" s="3" t="s">
        <v>57</v>
      </c>
      <c r="F4" s="3" t="s">
        <v>58</v>
      </c>
      <c r="G4" s="3" t="s">
        <v>59</v>
      </c>
      <c r="H4" s="3" t="s">
        <v>60</v>
      </c>
      <c r="I4" s="3" t="s">
        <v>61</v>
      </c>
    </row>
    <row r="5" spans="1:11" ht="18" customHeight="1" thickBot="1" x14ac:dyDescent="0.3">
      <c r="A5" s="90" t="s">
        <v>159</v>
      </c>
      <c r="B5" s="90"/>
      <c r="C5" s="90"/>
      <c r="D5" s="90"/>
      <c r="E5" s="90"/>
      <c r="F5" s="90"/>
      <c r="G5" s="90"/>
      <c r="H5" s="90"/>
      <c r="I5" s="90"/>
      <c r="J5" t="s">
        <v>161</v>
      </c>
      <c r="K5" t="s">
        <v>162</v>
      </c>
    </row>
    <row r="6" spans="1:11" ht="48" x14ac:dyDescent="0.25">
      <c r="A6" s="21" t="s">
        <v>47</v>
      </c>
      <c r="B6" s="22" t="s">
        <v>62</v>
      </c>
      <c r="C6" s="23" t="s">
        <v>63</v>
      </c>
      <c r="D6" s="24" t="s">
        <v>64</v>
      </c>
      <c r="E6" s="25" t="s">
        <v>65</v>
      </c>
      <c r="F6" s="24" t="s">
        <v>66</v>
      </c>
      <c r="G6" s="25" t="s">
        <v>67</v>
      </c>
      <c r="H6" s="26" t="s">
        <v>68</v>
      </c>
      <c r="I6" s="27">
        <v>180</v>
      </c>
      <c r="J6" t="s">
        <v>47</v>
      </c>
      <c r="K6">
        <v>0.5</v>
      </c>
    </row>
    <row r="7" spans="1:11" ht="48" x14ac:dyDescent="0.25">
      <c r="A7" s="21" t="s">
        <v>69</v>
      </c>
      <c r="B7" s="22" t="s">
        <v>70</v>
      </c>
      <c r="C7" s="23" t="s">
        <v>63</v>
      </c>
      <c r="D7" s="24" t="s">
        <v>71</v>
      </c>
      <c r="E7" s="25" t="s">
        <v>72</v>
      </c>
      <c r="F7" s="24" t="s">
        <v>66</v>
      </c>
      <c r="G7" s="25" t="s">
        <v>67</v>
      </c>
      <c r="H7" s="26" t="s">
        <v>73</v>
      </c>
      <c r="I7" s="27">
        <v>180</v>
      </c>
      <c r="J7" t="s">
        <v>69</v>
      </c>
      <c r="K7">
        <v>2</v>
      </c>
    </row>
    <row r="8" spans="1:11" ht="60" x14ac:dyDescent="0.25">
      <c r="A8" s="21" t="s">
        <v>74</v>
      </c>
      <c r="B8" s="22" t="s">
        <v>75</v>
      </c>
      <c r="C8" s="23" t="s">
        <v>63</v>
      </c>
      <c r="D8" s="24" t="s">
        <v>76</v>
      </c>
      <c r="E8" s="25" t="s">
        <v>77</v>
      </c>
      <c r="F8" s="24" t="s">
        <v>78</v>
      </c>
      <c r="G8" s="25" t="s">
        <v>79</v>
      </c>
      <c r="H8" s="26" t="s">
        <v>80</v>
      </c>
      <c r="I8" s="27">
        <v>180</v>
      </c>
      <c r="J8" t="s">
        <v>74</v>
      </c>
      <c r="K8">
        <v>5</v>
      </c>
    </row>
    <row r="9" spans="1:11" ht="48" x14ac:dyDescent="0.25">
      <c r="A9" s="21" t="s">
        <v>153</v>
      </c>
      <c r="B9" s="22" t="s">
        <v>62</v>
      </c>
      <c r="C9" s="23" t="s">
        <v>89</v>
      </c>
      <c r="D9" s="24" t="s">
        <v>156</v>
      </c>
      <c r="E9" s="25" t="s">
        <v>65</v>
      </c>
      <c r="F9" s="24" t="s">
        <v>66</v>
      </c>
      <c r="G9" s="25" t="s">
        <v>67</v>
      </c>
      <c r="H9" s="26" t="s">
        <v>68</v>
      </c>
      <c r="I9" s="27">
        <v>180</v>
      </c>
      <c r="J9" t="s">
        <v>153</v>
      </c>
      <c r="K9">
        <v>0.5</v>
      </c>
    </row>
    <row r="10" spans="1:11" ht="48" x14ac:dyDescent="0.25">
      <c r="A10" s="21" t="s">
        <v>154</v>
      </c>
      <c r="B10" s="22" t="s">
        <v>70</v>
      </c>
      <c r="C10" s="23" t="s">
        <v>89</v>
      </c>
      <c r="D10" s="24" t="s">
        <v>157</v>
      </c>
      <c r="E10" s="25" t="s">
        <v>72</v>
      </c>
      <c r="F10" s="24" t="s">
        <v>66</v>
      </c>
      <c r="G10" s="25" t="s">
        <v>67</v>
      </c>
      <c r="H10" s="26" t="s">
        <v>73</v>
      </c>
      <c r="I10" s="27">
        <v>180</v>
      </c>
      <c r="J10" t="s">
        <v>154</v>
      </c>
      <c r="K10">
        <v>2</v>
      </c>
    </row>
    <row r="11" spans="1:11" ht="60" x14ac:dyDescent="0.25">
      <c r="A11" s="21" t="s">
        <v>155</v>
      </c>
      <c r="B11" s="22" t="s">
        <v>75</v>
      </c>
      <c r="C11" s="23" t="s">
        <v>89</v>
      </c>
      <c r="D11" s="24" t="s">
        <v>158</v>
      </c>
      <c r="E11" s="25" t="s">
        <v>77</v>
      </c>
      <c r="F11" s="24" t="s">
        <v>78</v>
      </c>
      <c r="G11" s="25" t="s">
        <v>79</v>
      </c>
      <c r="H11" s="26" t="s">
        <v>80</v>
      </c>
      <c r="I11" s="27">
        <v>180</v>
      </c>
      <c r="J11" t="s">
        <v>155</v>
      </c>
      <c r="K11">
        <v>5</v>
      </c>
    </row>
    <row r="12" spans="1:11" ht="18" customHeight="1" thickBot="1" x14ac:dyDescent="0.3">
      <c r="A12" s="90" t="s">
        <v>81</v>
      </c>
      <c r="B12" s="90"/>
      <c r="C12" s="90"/>
      <c r="D12" s="90"/>
      <c r="E12" s="90"/>
      <c r="F12" s="90"/>
      <c r="G12" s="90"/>
      <c r="H12" s="90"/>
      <c r="I12" s="90"/>
    </row>
    <row r="13" spans="1:11" ht="48" x14ac:dyDescent="0.25">
      <c r="A13" s="28" t="s">
        <v>48</v>
      </c>
      <c r="B13" s="29" t="s">
        <v>82</v>
      </c>
      <c r="C13" s="30" t="s">
        <v>63</v>
      </c>
      <c r="D13" s="31" t="s">
        <v>83</v>
      </c>
      <c r="E13" s="32" t="s">
        <v>84</v>
      </c>
      <c r="F13" s="31" t="s">
        <v>85</v>
      </c>
      <c r="G13" s="32" t="s">
        <v>86</v>
      </c>
      <c r="H13" s="33" t="s">
        <v>87</v>
      </c>
      <c r="I13" s="34">
        <v>300</v>
      </c>
      <c r="J13" t="s">
        <v>48</v>
      </c>
      <c r="K13">
        <v>0.08</v>
      </c>
    </row>
    <row r="14" spans="1:11" ht="48" x14ac:dyDescent="0.25">
      <c r="A14" s="28" t="s">
        <v>49</v>
      </c>
      <c r="B14" s="29" t="s">
        <v>88</v>
      </c>
      <c r="C14" s="30" t="s">
        <v>89</v>
      </c>
      <c r="D14" s="31" t="s">
        <v>90</v>
      </c>
      <c r="E14" s="32" t="s">
        <v>84</v>
      </c>
      <c r="F14" s="31" t="s">
        <v>91</v>
      </c>
      <c r="G14" s="32" t="s">
        <v>86</v>
      </c>
      <c r="H14" s="33" t="s">
        <v>87</v>
      </c>
      <c r="I14" s="34">
        <v>300</v>
      </c>
      <c r="J14" t="s">
        <v>49</v>
      </c>
      <c r="K14">
        <v>0.08</v>
      </c>
    </row>
    <row r="15" spans="1:11" ht="48" x14ac:dyDescent="0.25">
      <c r="A15" s="70" t="s">
        <v>151</v>
      </c>
      <c r="B15" s="71" t="s">
        <v>152</v>
      </c>
      <c r="C15" s="72" t="s">
        <v>89</v>
      </c>
      <c r="D15" s="31" t="s">
        <v>90</v>
      </c>
      <c r="E15" s="32" t="s">
        <v>84</v>
      </c>
      <c r="F15" s="31" t="s">
        <v>85</v>
      </c>
      <c r="G15" s="32" t="s">
        <v>86</v>
      </c>
      <c r="H15" s="73" t="s">
        <v>87</v>
      </c>
      <c r="I15" s="78">
        <v>140</v>
      </c>
      <c r="J15" t="s">
        <v>151</v>
      </c>
      <c r="K15">
        <v>0.08</v>
      </c>
    </row>
    <row r="16" spans="1:11" ht="18" customHeight="1" thickBot="1" x14ac:dyDescent="0.3">
      <c r="A16" s="90" t="s">
        <v>92</v>
      </c>
      <c r="B16" s="90"/>
      <c r="C16" s="90"/>
      <c r="D16" s="90"/>
      <c r="E16" s="90"/>
      <c r="F16" s="90"/>
      <c r="G16" s="90"/>
      <c r="H16" s="90"/>
      <c r="I16" s="90"/>
    </row>
    <row r="17" spans="1:11" ht="45" x14ac:dyDescent="0.25">
      <c r="A17" s="35" t="s">
        <v>93</v>
      </c>
      <c r="B17" s="36" t="s">
        <v>94</v>
      </c>
      <c r="C17" s="37" t="s">
        <v>95</v>
      </c>
      <c r="D17" s="38" t="s">
        <v>96</v>
      </c>
      <c r="E17" s="39" t="s">
        <v>72</v>
      </c>
      <c r="F17" s="38" t="s">
        <v>97</v>
      </c>
      <c r="G17" s="39" t="s">
        <v>67</v>
      </c>
      <c r="H17" s="40" t="s">
        <v>98</v>
      </c>
      <c r="I17" s="41">
        <v>250</v>
      </c>
      <c r="J17" t="s">
        <v>93</v>
      </c>
      <c r="K17">
        <v>2</v>
      </c>
    </row>
    <row r="18" spans="1:11" ht="60" x14ac:dyDescent="0.25">
      <c r="A18" s="35" t="s">
        <v>99</v>
      </c>
      <c r="B18" s="36" t="s">
        <v>100</v>
      </c>
      <c r="C18" s="37" t="s">
        <v>95</v>
      </c>
      <c r="D18" s="38" t="s">
        <v>101</v>
      </c>
      <c r="E18" s="39" t="s">
        <v>102</v>
      </c>
      <c r="F18" s="38" t="s">
        <v>103</v>
      </c>
      <c r="G18" s="39" t="s">
        <v>67</v>
      </c>
      <c r="H18" s="40" t="s">
        <v>104</v>
      </c>
      <c r="I18" s="41">
        <v>250</v>
      </c>
      <c r="J18" t="s">
        <v>99</v>
      </c>
      <c r="K18">
        <v>3</v>
      </c>
    </row>
    <row r="19" spans="1:11" ht="45" x14ac:dyDescent="0.25">
      <c r="A19" s="35" t="s">
        <v>163</v>
      </c>
      <c r="B19" s="36" t="s">
        <v>94</v>
      </c>
      <c r="C19" s="37" t="s">
        <v>63</v>
      </c>
      <c r="D19" s="76" t="s">
        <v>164</v>
      </c>
      <c r="E19" s="77" t="s">
        <v>72</v>
      </c>
      <c r="F19" s="76" t="s">
        <v>97</v>
      </c>
      <c r="G19" s="77" t="s">
        <v>67</v>
      </c>
      <c r="H19" s="40" t="s">
        <v>98</v>
      </c>
      <c r="I19" s="41">
        <v>250</v>
      </c>
      <c r="J19" t="s">
        <v>163</v>
      </c>
      <c r="K19">
        <v>2</v>
      </c>
    </row>
    <row r="20" spans="1:11" ht="60" x14ac:dyDescent="0.25">
      <c r="A20" s="35" t="s">
        <v>165</v>
      </c>
      <c r="B20" s="36" t="s">
        <v>100</v>
      </c>
      <c r="C20" s="37" t="s">
        <v>63</v>
      </c>
      <c r="D20" s="76" t="s">
        <v>166</v>
      </c>
      <c r="E20" s="77" t="s">
        <v>102</v>
      </c>
      <c r="F20" s="76" t="s">
        <v>103</v>
      </c>
      <c r="G20" s="77" t="s">
        <v>67</v>
      </c>
      <c r="H20" s="40" t="s">
        <v>104</v>
      </c>
      <c r="I20" s="41">
        <v>250</v>
      </c>
      <c r="J20" t="s">
        <v>165</v>
      </c>
      <c r="K20">
        <v>3</v>
      </c>
    </row>
    <row r="21" spans="1:11" ht="18" customHeight="1" thickBot="1" x14ac:dyDescent="0.3">
      <c r="A21" s="90" t="s">
        <v>105</v>
      </c>
      <c r="B21" s="90"/>
      <c r="C21" s="90"/>
      <c r="D21" s="90"/>
      <c r="E21" s="90"/>
      <c r="F21" s="90"/>
      <c r="G21" s="90"/>
      <c r="H21" s="90"/>
      <c r="I21" s="90"/>
    </row>
    <row r="22" spans="1:11" ht="48" x14ac:dyDescent="0.25">
      <c r="A22" s="42" t="s">
        <v>106</v>
      </c>
      <c r="B22" s="43" t="s">
        <v>107</v>
      </c>
      <c r="C22" s="44" t="s">
        <v>108</v>
      </c>
      <c r="D22" s="45" t="s">
        <v>109</v>
      </c>
      <c r="E22" s="46" t="s">
        <v>72</v>
      </c>
      <c r="F22" s="45" t="s">
        <v>110</v>
      </c>
      <c r="G22" s="46" t="s">
        <v>67</v>
      </c>
      <c r="H22" s="47" t="s">
        <v>111</v>
      </c>
      <c r="I22" s="48">
        <v>110</v>
      </c>
      <c r="J22" t="s">
        <v>106</v>
      </c>
      <c r="K22">
        <v>2</v>
      </c>
    </row>
    <row r="23" spans="1:11" ht="60" x14ac:dyDescent="0.25">
      <c r="A23" s="42" t="s">
        <v>112</v>
      </c>
      <c r="B23" s="43" t="s">
        <v>113</v>
      </c>
      <c r="C23" s="44" t="s">
        <v>114</v>
      </c>
      <c r="D23" s="45" t="s">
        <v>115</v>
      </c>
      <c r="E23" s="46" t="s">
        <v>102</v>
      </c>
      <c r="F23" s="45" t="s">
        <v>116</v>
      </c>
      <c r="G23" s="46" t="s">
        <v>67</v>
      </c>
      <c r="H23" s="47" t="s">
        <v>117</v>
      </c>
      <c r="I23" s="48">
        <v>110</v>
      </c>
      <c r="J23" t="s">
        <v>112</v>
      </c>
      <c r="K23">
        <v>3</v>
      </c>
    </row>
    <row r="24" spans="1:11" ht="48" x14ac:dyDescent="0.25">
      <c r="A24" s="42" t="s">
        <v>118</v>
      </c>
      <c r="B24" s="43" t="s">
        <v>119</v>
      </c>
      <c r="C24" s="44" t="s">
        <v>120</v>
      </c>
      <c r="D24" s="45" t="s">
        <v>121</v>
      </c>
      <c r="E24" s="46" t="s">
        <v>77</v>
      </c>
      <c r="F24" s="45" t="s">
        <v>122</v>
      </c>
      <c r="G24" s="46" t="s">
        <v>67</v>
      </c>
      <c r="H24" s="47" t="s">
        <v>123</v>
      </c>
      <c r="I24" s="48">
        <v>110</v>
      </c>
      <c r="J24" t="s">
        <v>118</v>
      </c>
      <c r="K24">
        <v>5</v>
      </c>
    </row>
    <row r="25" spans="1:11" ht="18" customHeight="1" thickBot="1" x14ac:dyDescent="0.3">
      <c r="A25" s="90" t="s">
        <v>124</v>
      </c>
      <c r="B25" s="90"/>
      <c r="C25" s="90"/>
      <c r="D25" s="90"/>
      <c r="E25" s="90"/>
      <c r="F25" s="90"/>
      <c r="G25" s="90"/>
      <c r="H25" s="90"/>
      <c r="I25" s="90"/>
    </row>
    <row r="26" spans="1:11" ht="60" x14ac:dyDescent="0.25">
      <c r="A26" s="49" t="s">
        <v>125</v>
      </c>
      <c r="B26" s="50" t="s">
        <v>126</v>
      </c>
      <c r="C26" s="51" t="s">
        <v>127</v>
      </c>
      <c r="D26" s="52" t="s">
        <v>128</v>
      </c>
      <c r="E26" s="53" t="s">
        <v>129</v>
      </c>
      <c r="F26" s="52" t="s">
        <v>130</v>
      </c>
      <c r="G26" s="53" t="s">
        <v>131</v>
      </c>
      <c r="H26" s="54" t="s">
        <v>132</v>
      </c>
      <c r="I26" s="55">
        <v>100</v>
      </c>
      <c r="J26" t="s">
        <v>125</v>
      </c>
      <c r="K26">
        <v>2</v>
      </c>
    </row>
    <row r="27" spans="1:11" ht="67.5" x14ac:dyDescent="0.25">
      <c r="A27" s="49" t="s">
        <v>50</v>
      </c>
      <c r="B27" s="50" t="s">
        <v>133</v>
      </c>
      <c r="C27" s="51" t="s">
        <v>127</v>
      </c>
      <c r="D27" s="52" t="s">
        <v>134</v>
      </c>
      <c r="E27" s="53" t="s">
        <v>135</v>
      </c>
      <c r="F27" s="52" t="s">
        <v>136</v>
      </c>
      <c r="G27" s="53" t="s">
        <v>131</v>
      </c>
      <c r="H27" s="56" t="s">
        <v>137</v>
      </c>
      <c r="I27" s="55">
        <v>100</v>
      </c>
      <c r="J27" t="s">
        <v>50</v>
      </c>
      <c r="K27">
        <v>5</v>
      </c>
    </row>
    <row r="28" spans="1:11" ht="18" customHeight="1" thickBot="1" x14ac:dyDescent="0.3">
      <c r="A28" s="90" t="s">
        <v>138</v>
      </c>
      <c r="B28" s="90"/>
      <c r="C28" s="90"/>
      <c r="D28" s="90"/>
      <c r="E28" s="90"/>
      <c r="F28" s="90"/>
      <c r="G28" s="90"/>
      <c r="H28" s="90"/>
      <c r="I28" s="90"/>
    </row>
    <row r="29" spans="1:11" ht="72" x14ac:dyDescent="0.25">
      <c r="A29" s="57" t="s">
        <v>139</v>
      </c>
      <c r="B29" s="58" t="s">
        <v>140</v>
      </c>
      <c r="C29" s="59" t="s">
        <v>141</v>
      </c>
      <c r="D29" s="60" t="s">
        <v>142</v>
      </c>
      <c r="E29" s="61" t="s">
        <v>143</v>
      </c>
      <c r="F29" s="60" t="s">
        <v>144</v>
      </c>
      <c r="G29" s="61" t="s">
        <v>67</v>
      </c>
      <c r="H29" s="62" t="s">
        <v>145</v>
      </c>
      <c r="I29" s="63">
        <v>80</v>
      </c>
      <c r="J29" t="s">
        <v>139</v>
      </c>
      <c r="K29">
        <v>5</v>
      </c>
    </row>
    <row r="30" spans="1:11" ht="72" x14ac:dyDescent="0.25">
      <c r="A30" s="57" t="s">
        <v>198</v>
      </c>
      <c r="B30" s="58" t="s">
        <v>197</v>
      </c>
      <c r="C30" s="59" t="s">
        <v>141</v>
      </c>
      <c r="D30" s="95" t="s">
        <v>199</v>
      </c>
      <c r="E30" s="94" t="s">
        <v>200</v>
      </c>
      <c r="F30" s="95" t="s">
        <v>201</v>
      </c>
      <c r="G30" s="61" t="s">
        <v>67</v>
      </c>
      <c r="H30" s="62" t="s">
        <v>145</v>
      </c>
      <c r="I30" s="63">
        <v>80</v>
      </c>
      <c r="J30" t="s">
        <v>198</v>
      </c>
      <c r="K30">
        <v>2</v>
      </c>
    </row>
    <row r="31" spans="1:11" ht="18" customHeight="1" thickBot="1" x14ac:dyDescent="0.3">
      <c r="A31" s="91" t="s">
        <v>146</v>
      </c>
      <c r="B31" s="91"/>
      <c r="C31" s="91"/>
      <c r="D31" s="91"/>
      <c r="E31" s="91"/>
      <c r="F31" s="91"/>
      <c r="G31" s="91"/>
      <c r="H31" s="91"/>
      <c r="I31" s="91"/>
    </row>
    <row r="32" spans="1:11" ht="56.25" x14ac:dyDescent="0.25">
      <c r="A32" s="64" t="s">
        <v>38</v>
      </c>
      <c r="B32" s="65" t="s">
        <v>147</v>
      </c>
      <c r="C32" s="66" t="s">
        <v>148</v>
      </c>
      <c r="D32" s="67" t="s">
        <v>149</v>
      </c>
      <c r="E32" s="66" t="s">
        <v>148</v>
      </c>
      <c r="F32" s="67" t="s">
        <v>148</v>
      </c>
      <c r="G32" s="66" t="s">
        <v>148</v>
      </c>
      <c r="H32" s="68" t="s">
        <v>150</v>
      </c>
      <c r="I32" s="69" t="s">
        <v>148</v>
      </c>
    </row>
  </sheetData>
  <mergeCells count="9">
    <mergeCell ref="A25:I25"/>
    <mergeCell ref="A28:I28"/>
    <mergeCell ref="A31:I31"/>
    <mergeCell ref="A1:I1"/>
    <mergeCell ref="A2:I2"/>
    <mergeCell ref="A5:I5"/>
    <mergeCell ref="A12:I12"/>
    <mergeCell ref="A16:I16"/>
    <mergeCell ref="A21:I21"/>
  </mergeCells>
  <pageMargins left="0.75" right="0.75" top="1" bottom="1" header="0.511811023622047" footer="0.511811023622047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Raumbuch UR - Angebot</vt:lpstr>
      <vt:lpstr>LV-Codes</vt:lpstr>
      <vt:lpstr>'LV-Codes'!Drucktitel</vt:lpstr>
      <vt:lpstr>'Raumbuch UR - Angebot'!Drucktitel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Johannes Winter</cp:lastModifiedBy>
  <cp:revision>0</cp:revision>
  <dcterms:created xsi:type="dcterms:W3CDTF">2026-04-09T05:14:24Z</dcterms:created>
  <dcterms:modified xsi:type="dcterms:W3CDTF">2026-05-20T10:19:08Z</dcterms:modified>
  <dc:language>en-US</dc:language>
</cp:coreProperties>
</file>