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WP\E\WK\02_Süd\04_TGT\02. Vergaben_Verträge\06_E-_L-Technik\VE_26_ET\Stufe_1\"/>
    </mc:Choice>
  </mc:AlternateContent>
  <xr:revisionPtr revIDLastSave="0" documentId="13_ncr:1_{A442ACE2-EFD4-412E-B351-6F4421D9FC3F}" xr6:coauthVersionLast="47" xr6:coauthVersionMax="47" xr10:uidLastSave="{00000000-0000-0000-0000-000000000000}"/>
  <bookViews>
    <workbookView xWindow="-108" yWindow="-108" windowWidth="23256" windowHeight="12456" firstSheet="1" activeTab="2" xr2:uid="{1FB82CAF-206D-4167-93EA-FE2998EC1ADB}"/>
  </bookViews>
  <sheets>
    <sheet name="Nutzen_Modernisierung" sheetId="2" state="hidden" r:id="rId1"/>
    <sheet name="Deckblatt" sheetId="3" r:id="rId2"/>
    <sheet name="Termine und Fristen" sheetId="1" r:id="rId3"/>
  </sheets>
  <definedNames>
    <definedName name="_xlnm.Print_Area" localSheetId="1">Deckblatt!$A$1:$J$17</definedName>
    <definedName name="_xlnm.Print_Area" localSheetId="0">Nutzen_Modernisierung!$A$1:$AK$85</definedName>
    <definedName name="_xlnm.Print_Area" localSheetId="2">'Termine und Fristen'!$A$1:$H$44</definedName>
    <definedName name="Que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6" i="1"/>
  <c r="F16" i="1"/>
  <c r="F17" i="1" s="1"/>
  <c r="F18" i="1" s="1"/>
  <c r="F14" i="1"/>
  <c r="U77" i="2"/>
  <c r="U74" i="2"/>
  <c r="U59" i="2"/>
  <c r="U50" i="2"/>
  <c r="S50" i="2"/>
  <c r="Q50" i="2"/>
  <c r="O50" i="2"/>
  <c r="U17" i="2"/>
  <c r="S59" i="2"/>
  <c r="S17" i="2"/>
  <c r="S74" i="2"/>
  <c r="S77" i="2"/>
  <c r="Q77" i="2"/>
  <c r="Q74" i="2"/>
  <c r="Q59" i="2"/>
  <c r="Q17" i="2"/>
  <c r="U10" i="2"/>
  <c r="S10" i="2"/>
  <c r="Q10" i="2"/>
  <c r="O74" i="2"/>
  <c r="O77" i="2"/>
  <c r="O59" i="2"/>
  <c r="O17" i="2"/>
  <c r="O10" i="2"/>
  <c r="N34" i="2"/>
  <c r="F19" i="1" l="1"/>
  <c r="F20" i="1" s="1"/>
  <c r="F21" i="1" s="1"/>
  <c r="J17" i="1"/>
  <c r="AC59" i="2"/>
  <c r="AC43" i="2"/>
  <c r="AC36" i="2"/>
  <c r="AC23" i="2"/>
  <c r="AC17" i="2"/>
  <c r="AC10" i="2"/>
  <c r="AA59" i="2"/>
  <c r="AA43" i="2"/>
  <c r="AA36" i="2"/>
  <c r="AA23" i="2"/>
  <c r="AA17" i="2"/>
  <c r="AA10" i="2"/>
  <c r="Y59" i="2"/>
  <c r="Y43" i="2"/>
  <c r="Y36" i="2"/>
  <c r="Y23" i="2"/>
  <c r="Y17" i="2"/>
  <c r="Y10" i="2"/>
  <c r="W59" i="2"/>
  <c r="W43" i="2"/>
  <c r="W36" i="2"/>
  <c r="W23" i="2"/>
  <c r="W17" i="2"/>
  <c r="W10" i="2"/>
  <c r="T59" i="2"/>
  <c r="T43" i="2"/>
  <c r="T36" i="2"/>
  <c r="T23" i="2"/>
  <c r="T17" i="2"/>
  <c r="T10" i="2"/>
  <c r="R59" i="2"/>
  <c r="R43" i="2"/>
  <c r="R36" i="2"/>
  <c r="R23" i="2"/>
  <c r="R17" i="2"/>
  <c r="R10" i="2"/>
  <c r="P59" i="2"/>
  <c r="P43" i="2"/>
  <c r="P36" i="2"/>
  <c r="P23" i="2"/>
  <c r="P17" i="2"/>
  <c r="P10" i="2"/>
  <c r="N59" i="2"/>
  <c r="N43" i="2"/>
  <c r="N36" i="2"/>
  <c r="N23" i="2"/>
  <c r="N17" i="2"/>
  <c r="N10" i="2"/>
  <c r="L59" i="2"/>
  <c r="L43" i="2"/>
  <c r="L36" i="2"/>
  <c r="L23" i="2"/>
  <c r="L10" i="2"/>
  <c r="K59" i="2"/>
  <c r="K43" i="2"/>
  <c r="K36" i="2"/>
  <c r="K23" i="2"/>
  <c r="K10" i="2"/>
  <c r="J59" i="2"/>
  <c r="J43" i="2"/>
  <c r="J23" i="2"/>
  <c r="J36" i="2"/>
  <c r="J10" i="2"/>
  <c r="I59" i="2"/>
  <c r="I43" i="2"/>
  <c r="I36" i="2"/>
  <c r="I23" i="2"/>
  <c r="L17" i="2"/>
  <c r="K17" i="2"/>
  <c r="J17" i="2"/>
  <c r="I17" i="2"/>
  <c r="I10" i="2"/>
  <c r="G59" i="2"/>
  <c r="G43" i="2"/>
  <c r="G36" i="2"/>
  <c r="G23" i="2"/>
  <c r="G17" i="2"/>
  <c r="G10" i="2"/>
  <c r="F59" i="2"/>
  <c r="F43" i="2"/>
  <c r="F36" i="2"/>
  <c r="F23" i="2"/>
  <c r="D43" i="2"/>
  <c r="E43" i="2"/>
  <c r="F17" i="2"/>
  <c r="F10" i="2"/>
  <c r="E23" i="2"/>
  <c r="D23" i="2"/>
  <c r="E59" i="2"/>
  <c r="E36" i="2"/>
  <c r="E17" i="2"/>
  <c r="E10" i="2"/>
  <c r="D59" i="2"/>
  <c r="D36" i="2"/>
  <c r="D17" i="2"/>
  <c r="D10" i="2"/>
  <c r="J18" i="1" l="1"/>
  <c r="J19" i="1" s="1"/>
  <c r="J20" i="1" s="1"/>
  <c r="J21" i="1" s="1"/>
</calcChain>
</file>

<file path=xl/sharedStrings.xml><?xml version="1.0" encoding="utf-8"?>
<sst xmlns="http://schemas.openxmlformats.org/spreadsheetml/2006/main" count="357" uniqueCount="149">
  <si>
    <t>Winter-Lastfälle (Bestand)</t>
  </si>
  <si>
    <t>Sommer-Lastfälle (Bestand)</t>
  </si>
  <si>
    <t>Winterlastfälle - Vergleich</t>
  </si>
  <si>
    <t>Sommerlastfälle - Vergleich</t>
  </si>
  <si>
    <t>Einheit</t>
  </si>
  <si>
    <t>Farbgebung:</t>
  </si>
  <si>
    <t>Lastfallbeschreibung</t>
  </si>
  <si>
    <t>LP03W</t>
  </si>
  <si>
    <t>LP04W</t>
  </si>
  <si>
    <t>LP05W</t>
  </si>
  <si>
    <t>LP06W</t>
  </si>
  <si>
    <t>LP05S</t>
  </si>
  <si>
    <t>LP06S</t>
  </si>
  <si>
    <t>LP07S</t>
  </si>
  <si>
    <t>LP08S</t>
  </si>
  <si>
    <t>LP03W - ECN</t>
  </si>
  <si>
    <t>LP04W - ECN</t>
  </si>
  <si>
    <t>LP05W - ECN</t>
  </si>
  <si>
    <t>LP06W - ECN</t>
  </si>
  <si>
    <t>Lastfall 5 - ECN</t>
  </si>
  <si>
    <t>Lastfall 6 - ECN</t>
  </si>
  <si>
    <t>Lastfall 7 - ECN</t>
  </si>
  <si>
    <t>Lastfall 8 - ECN</t>
  </si>
  <si>
    <t>Bestand</t>
  </si>
  <si>
    <t>Stunden pro Jahr</t>
  </si>
  <si>
    <t>h/a</t>
  </si>
  <si>
    <t>Modernisierung</t>
  </si>
  <si>
    <t>Prozentualer Anteil vom Gesamtjahr</t>
  </si>
  <si>
    <t>%</t>
  </si>
  <si>
    <t>Außentemperatur</t>
  </si>
  <si>
    <t>°C</t>
  </si>
  <si>
    <t xml:space="preserve"> -2,5 ≤ T ≤ 2,5</t>
  </si>
  <si>
    <t xml:space="preserve"> 2,5 ≤ T ≤ 7,5</t>
  </si>
  <si>
    <t xml:space="preserve"> 7,5 ≤ T ≤ 12,5</t>
  </si>
  <si>
    <t>12,5 ≤ T ≤ 17,5</t>
  </si>
  <si>
    <t>7,5 ≤ T ≤ 12,5</t>
  </si>
  <si>
    <t>17,5 ≤ T ≤ 22,5</t>
  </si>
  <si>
    <t>22,5 ≤ T ≤ 27,5</t>
  </si>
  <si>
    <t>Lastfälle aus Vorplanung:</t>
  </si>
  <si>
    <t>HD-Dampf</t>
  </si>
  <si>
    <t>Menge</t>
  </si>
  <si>
    <t>kg/s</t>
  </si>
  <si>
    <t>t/h</t>
  </si>
  <si>
    <t>Druck</t>
  </si>
  <si>
    <t>bara</t>
  </si>
  <si>
    <t>Temperatur</t>
  </si>
  <si>
    <t>Enthalpie</t>
  </si>
  <si>
    <t>kJ/kg</t>
  </si>
  <si>
    <t>14,9-bar-Entnahme (Entnahme 1)</t>
  </si>
  <si>
    <t>Menge (interne Verbraucher gem. WSB)</t>
  </si>
  <si>
    <t>Menge, Versorgung von:</t>
  </si>
  <si>
    <t>Einspritzwasser</t>
  </si>
  <si>
    <t>Warmhaltung HiDa 1/2</t>
  </si>
  <si>
    <t>Prozessdampf Ölwerke Schindler</t>
  </si>
  <si>
    <t>Heiko Hansewerk</t>
  </si>
  <si>
    <t>HCL-Aufbereitung</t>
  </si>
  <si>
    <t>LuVo</t>
  </si>
  <si>
    <t>Rußbläser Warmhaltung</t>
  </si>
  <si>
    <t>DaGaVo</t>
  </si>
  <si>
    <t>Red.Station MD/ND</t>
  </si>
  <si>
    <t>Anzapfung 1 (Bestand)</t>
  </si>
  <si>
    <t>-</t>
  </si>
  <si>
    <t>Anzapfung 2 (Bestand)</t>
  </si>
  <si>
    <t>3,5-bar-Entnahme (Entnahme 2)</t>
  </si>
  <si>
    <t>Gesamt-Entnahmemenge, Versorgung von:</t>
  </si>
  <si>
    <t>Menge zum SpWaBeh</t>
  </si>
  <si>
    <t>Benötigte ND-Dampfmenge</t>
  </si>
  <si>
    <t>Menge zum SpiVo</t>
  </si>
  <si>
    <t>Abdampf</t>
  </si>
  <si>
    <t>Gesamtabdampfmenge, Versorgung von:</t>
  </si>
  <si>
    <t>Menge zum HeiKo</t>
  </si>
  <si>
    <t>Menge zum WaKo</t>
  </si>
  <si>
    <t>Menge zum LuKo</t>
  </si>
  <si>
    <t>Dampfnässe</t>
  </si>
  <si>
    <t>Kühlwasser-Vorlauftemperatur</t>
  </si>
  <si>
    <t>Kühlwasser-Rücklauftemperatur</t>
  </si>
  <si>
    <t>Kühlwassermenge</t>
  </si>
  <si>
    <t>Kühlleistung</t>
  </si>
  <si>
    <t>MW</t>
  </si>
  <si>
    <t>Generatorklemmenleistung</t>
  </si>
  <si>
    <r>
      <t>MW</t>
    </r>
    <r>
      <rPr>
        <sz val="7"/>
        <color theme="1"/>
        <rFont val="Calibri"/>
        <family val="2"/>
        <scheme val="minor"/>
      </rPr>
      <t>El.</t>
    </r>
  </si>
  <si>
    <t>Abweichung gegenüber Status Quo</t>
  </si>
  <si>
    <t>Fernwärmeleistung (Hansewerk)</t>
  </si>
  <si>
    <r>
      <t>MW</t>
    </r>
    <r>
      <rPr>
        <sz val="7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.</t>
    </r>
  </si>
  <si>
    <t>Gesamte FW-Leistung</t>
  </si>
  <si>
    <t>FW-Leistung HeiKo</t>
  </si>
  <si>
    <t>FW-Leistung Nachkühler</t>
  </si>
  <si>
    <t>FW-Leistung SpiVo</t>
  </si>
  <si>
    <t>FW-Rücklauftemperatur</t>
  </si>
  <si>
    <t>FW-Vorlauftemperatur</t>
  </si>
  <si>
    <t>FW-Menge</t>
  </si>
  <si>
    <t>Firma:</t>
  </si>
  <si>
    <t>Straße:</t>
  </si>
  <si>
    <t>Ort, Land:</t>
  </si>
  <si>
    <r>
      <t>Die</t>
    </r>
    <r>
      <rPr>
        <i/>
        <sz val="11"/>
        <color rgb="FF00B050"/>
        <rFont val="Calibri"/>
        <family val="2"/>
        <scheme val="minor"/>
      </rPr>
      <t xml:space="preserve"> grün</t>
    </r>
    <r>
      <rPr>
        <i/>
        <sz val="11"/>
        <color theme="1"/>
        <rFont val="Calibri"/>
        <family val="2"/>
        <scheme val="minor"/>
      </rPr>
      <t xml:space="preserve"> gekennzeichneten Felder sind vom Bieter in seinem Angebot auszufüllen.</t>
    </r>
  </si>
  <si>
    <t>Geplante Vergabe:</t>
  </si>
  <si>
    <t>Nr.</t>
  </si>
  <si>
    <t>Vorgabewert</t>
  </si>
  <si>
    <t>Bieterangaben/ Bestätigung</t>
  </si>
  <si>
    <t>Vorgabe Vertragsfristen</t>
  </si>
  <si>
    <t>x</t>
  </si>
  <si>
    <t>Ausführungsfristen</t>
  </si>
  <si>
    <t>Montagebeginn</t>
  </si>
  <si>
    <t>Montageende</t>
  </si>
  <si>
    <t>Beginn des Probebetriebs</t>
  </si>
  <si>
    <t>Dauer des Probebetriebs</t>
  </si>
  <si>
    <t>14 Kalendertage</t>
  </si>
  <si>
    <t>Übergabe finale End-Dokumentation inkl. As-built Dokumentation</t>
  </si>
  <si>
    <t>spätestens 4 Wochen nach Ende Probebetrieb</t>
  </si>
  <si>
    <t>Abnahme</t>
  </si>
  <si>
    <t>mit Ende erfolgreich abgeschlossenen Probebetrieb</t>
  </si>
  <si>
    <t>Erläuterung der Plausibiliserung der angegebenen Termine:</t>
  </si>
  <si>
    <t>Unterschriftsleistung:</t>
  </si>
  <si>
    <t>Hiermit wird die Richtigkeit und Vollständigkeit aller vorstehenden Termine, die bei entsprechender Kennzeichnung Vertragsfristen sind, bestätigt.</t>
  </si>
  <si>
    <t>Mir/Uns ist bekannt, dass falsche, unvollständige oder unterlassene Erklärungen bzw. Angaben den Ausschluss von laufenden und künftigen Vergabeverfahren zur Folge haben können.</t>
  </si>
  <si>
    <t>Ort, Datum, Stempel und Unterschrift:</t>
  </si>
  <si>
    <t>Datum (JJJJ-MM-TT):</t>
  </si>
  <si>
    <t>Vorgabe-datum</t>
  </si>
  <si>
    <t>Termine des</t>
  </si>
  <si>
    <t>Projekt
Tiefengeothermie Potsdam</t>
  </si>
  <si>
    <t xml:space="preserve"> Seitenanzahl: </t>
  </si>
  <si>
    <t>Änderungsverzeichnis</t>
  </si>
  <si>
    <t>Rev.</t>
  </si>
  <si>
    <t>Bemerkung</t>
  </si>
  <si>
    <t>Datum</t>
  </si>
  <si>
    <t>Erstellt</t>
  </si>
  <si>
    <t>Geprüft</t>
  </si>
  <si>
    <t>Freigeben</t>
  </si>
  <si>
    <t>Erstellung</t>
  </si>
  <si>
    <t>B</t>
  </si>
  <si>
    <t>A</t>
  </si>
  <si>
    <t>C</t>
  </si>
  <si>
    <t>D</t>
  </si>
  <si>
    <t>E</t>
  </si>
  <si>
    <t xml:space="preserve"> Rev.: 0</t>
  </si>
  <si>
    <t>---</t>
  </si>
  <si>
    <t>Ende Inbetriebsetzung</t>
  </si>
  <si>
    <t xml:space="preserve"> Titel: A26.03 Formbatt Termine und Fristen</t>
  </si>
  <si>
    <r>
      <rPr>
        <b/>
        <sz val="24"/>
        <rFont val="Arial"/>
        <family val="2"/>
      </rPr>
      <t xml:space="preserve">Tiefengeothermie Potsdam
</t>
    </r>
    <r>
      <rPr>
        <b/>
        <sz val="12"/>
        <rFont val="Arial"/>
        <family val="2"/>
      </rPr>
      <t xml:space="preserve">
</t>
    </r>
    <r>
      <rPr>
        <sz val="22"/>
        <rFont val="Arial"/>
        <family val="2"/>
      </rPr>
      <t>A26.03 Formblatt Termine und Fristen</t>
    </r>
  </si>
  <si>
    <t>Stößel</t>
  </si>
  <si>
    <t>Montage Dauer Elektrotechnikkomponenten</t>
  </si>
  <si>
    <t xml:space="preserve">Abschluss erfolgreiche Werksprüfung </t>
  </si>
  <si>
    <t>Beginn Inbetriebsetzung</t>
  </si>
  <si>
    <t>Standort Süd</t>
  </si>
  <si>
    <t>Standort Gartenstraße</t>
  </si>
  <si>
    <t xml:space="preserve"> Dokument-Nr.: </t>
  </si>
  <si>
    <t xml:space="preserve">VE 26 - Elektrotechnik </t>
  </si>
  <si>
    <t xml:space="preserve">Erwartung: Dauer 100 Tage </t>
  </si>
  <si>
    <t>Erwartung: Dauer 80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</si>
</sst>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Wingdings"/>
      <charset val="2"/>
    </font>
    <font>
      <b/>
      <sz val="10"/>
      <color theme="1"/>
      <name val="Arial"/>
      <family val="2"/>
    </font>
    <font>
      <i/>
      <sz val="11"/>
      <color rgb="FF00B050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1"/>
      <color theme="0" tint="-0.249977111117893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2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4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left" indent="2"/>
    </xf>
    <xf numFmtId="0" fontId="5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indent="2"/>
    </xf>
    <xf numFmtId="164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/>
    <xf numFmtId="0" fontId="8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/>
    <xf numFmtId="0" fontId="17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7" borderId="4" xfId="0" applyFont="1" applyFill="1" applyBorder="1" applyProtection="1">
      <protection locked="0"/>
    </xf>
    <xf numFmtId="0" fontId="7" fillId="7" borderId="6" xfId="0" applyFont="1" applyFill="1" applyBorder="1" applyProtection="1">
      <protection locked="0"/>
    </xf>
    <xf numFmtId="0" fontId="7" fillId="7" borderId="8" xfId="0" applyFont="1" applyFill="1" applyBorder="1" applyProtection="1">
      <protection locked="0"/>
    </xf>
    <xf numFmtId="0" fontId="9" fillId="7" borderId="0" xfId="0" applyFont="1" applyFill="1"/>
    <xf numFmtId="0" fontId="9" fillId="7" borderId="0" xfId="0" applyFont="1" applyFill="1" applyAlignment="1">
      <alignment horizontal="left" vertical="top"/>
    </xf>
    <xf numFmtId="0" fontId="9" fillId="7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9" fillId="6" borderId="13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16" xfId="0" applyBorder="1"/>
    <xf numFmtId="0" fontId="22" fillId="2" borderId="0" xfId="0" applyFont="1" applyFill="1" applyAlignment="1">
      <alignment wrapText="1"/>
    </xf>
    <xf numFmtId="0" fontId="20" fillId="0" borderId="0" xfId="0" applyFont="1" applyAlignment="1">
      <alignment vertical="center" wrapText="1"/>
    </xf>
    <xf numFmtId="0" fontId="22" fillId="2" borderId="0" xfId="0" applyFont="1" applyFill="1"/>
    <xf numFmtId="0" fontId="23" fillId="2" borderId="0" xfId="0" applyFont="1" applyFill="1"/>
    <xf numFmtId="14" fontId="13" fillId="6" borderId="2" xfId="0" applyNumberFormat="1" applyFont="1" applyFill="1" applyBorder="1" applyAlignment="1">
      <alignment vertical="center" wrapText="1"/>
    </xf>
    <xf numFmtId="0" fontId="13" fillId="6" borderId="2" xfId="0" applyFont="1" applyFill="1" applyBorder="1" applyAlignment="1">
      <alignment vertical="center" wrapText="1"/>
    </xf>
    <xf numFmtId="0" fontId="13" fillId="6" borderId="18" xfId="0" applyFont="1" applyFill="1" applyBorder="1" applyAlignment="1">
      <alignment vertical="center" wrapText="1"/>
    </xf>
    <xf numFmtId="0" fontId="14" fillId="0" borderId="0" xfId="0" applyFont="1"/>
    <xf numFmtId="0" fontId="14" fillId="0" borderId="0" xfId="1" applyAlignment="1">
      <alignment vertical="center"/>
    </xf>
    <xf numFmtId="0" fontId="26" fillId="0" borderId="0" xfId="1" applyFont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1" xfId="0" quotePrefix="1" applyFont="1" applyBorder="1" applyAlignment="1">
      <alignment vertical="center"/>
    </xf>
    <xf numFmtId="14" fontId="30" fillId="0" borderId="1" xfId="0" applyNumberFormat="1" applyFont="1" applyBorder="1" applyAlignment="1">
      <alignment horizontal="left" vertical="center"/>
    </xf>
    <xf numFmtId="14" fontId="3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14" fontId="13" fillId="6" borderId="2" xfId="0" quotePrefix="1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 applyProtection="1">
      <alignment vertical="center" wrapText="1"/>
      <protection locked="0"/>
    </xf>
    <xf numFmtId="0" fontId="21" fillId="7" borderId="1" xfId="0" applyFont="1" applyFill="1" applyBorder="1" applyAlignment="1" applyProtection="1">
      <alignment vertical="center" wrapText="1"/>
      <protection locked="0"/>
    </xf>
    <xf numFmtId="0" fontId="13" fillId="7" borderId="13" xfId="0" applyFont="1" applyFill="1" applyBorder="1" applyAlignment="1" applyProtection="1">
      <alignment vertical="center" wrapText="1"/>
      <protection locked="0"/>
    </xf>
    <xf numFmtId="0" fontId="13" fillId="6" borderId="6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14" fontId="5" fillId="8" borderId="15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14" fontId="13" fillId="8" borderId="2" xfId="0" applyNumberFormat="1" applyFont="1" applyFill="1" applyBorder="1" applyAlignment="1">
      <alignment horizontal="center" vertical="center" wrapText="1"/>
    </xf>
    <xf numFmtId="14" fontId="19" fillId="8" borderId="1" xfId="0" applyNumberFormat="1" applyFont="1" applyFill="1" applyBorder="1" applyAlignment="1">
      <alignment horizontal="center" vertical="center" wrapText="1"/>
    </xf>
    <xf numFmtId="14" fontId="13" fillId="8" borderId="2" xfId="0" quotePrefix="1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14" fontId="21" fillId="7" borderId="1" xfId="0" applyNumberFormat="1" applyFont="1" applyFill="1" applyBorder="1" applyAlignment="1" applyProtection="1">
      <alignment vertical="center" wrapText="1"/>
      <protection locked="0"/>
    </xf>
    <xf numFmtId="14" fontId="13" fillId="7" borderId="1" xfId="0" applyNumberFormat="1" applyFont="1" applyFill="1" applyBorder="1" applyAlignment="1" applyProtection="1">
      <alignment vertical="center" wrapText="1"/>
      <protection locked="0"/>
    </xf>
    <xf numFmtId="0" fontId="22" fillId="2" borderId="11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7" borderId="9" xfId="0" applyFill="1" applyBorder="1" applyAlignment="1" applyProtection="1">
      <alignment horizontal="center"/>
      <protection locked="0"/>
    </xf>
    <xf numFmtId="0" fontId="0" fillId="7" borderId="10" xfId="0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3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1" applyBorder="1" applyAlignment="1">
      <alignment horizontal="center" vertical="center"/>
    </xf>
    <xf numFmtId="0" fontId="14" fillId="0" borderId="24" xfId="1" applyBorder="1" applyAlignment="1">
      <alignment horizontal="center" vertical="center"/>
    </xf>
    <xf numFmtId="0" fontId="14" fillId="0" borderId="27" xfId="1" applyBorder="1" applyAlignment="1">
      <alignment horizontal="center" vertical="center"/>
    </xf>
    <xf numFmtId="0" fontId="14" fillId="0" borderId="22" xfId="1" applyBorder="1" applyAlignment="1">
      <alignment horizontal="center" vertical="center"/>
    </xf>
    <xf numFmtId="0" fontId="14" fillId="0" borderId="25" xfId="1" applyBorder="1" applyAlignment="1">
      <alignment horizontal="center" vertical="center"/>
    </xf>
    <xf numFmtId="0" fontId="14" fillId="0" borderId="28" xfId="1" applyBorder="1" applyAlignment="1">
      <alignment horizontal="center" vertical="center"/>
    </xf>
    <xf numFmtId="0" fontId="24" fillId="0" borderId="2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 wrapText="1"/>
    </xf>
    <xf numFmtId="0" fontId="25" fillId="0" borderId="23" xfId="1" applyFont="1" applyBorder="1" applyAlignment="1">
      <alignment horizontal="center" vertical="center" wrapText="1"/>
    </xf>
    <xf numFmtId="0" fontId="25" fillId="0" borderId="24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 wrapText="1"/>
    </xf>
    <xf numFmtId="0" fontId="25" fillId="0" borderId="27" xfId="1" applyFont="1" applyBorder="1" applyAlignment="1">
      <alignment horizontal="center" vertical="center" wrapText="1"/>
    </xf>
    <xf numFmtId="0" fontId="25" fillId="0" borderId="19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left" vertical="top"/>
    </xf>
    <xf numFmtId="0" fontId="27" fillId="0" borderId="1" xfId="1" applyFont="1" applyBorder="1" applyAlignment="1">
      <alignment horizontal="left" vertical="top"/>
    </xf>
    <xf numFmtId="0" fontId="27" fillId="0" borderId="9" xfId="1" applyFont="1" applyBorder="1" applyAlignment="1">
      <alignment horizontal="left" vertical="top"/>
    </xf>
    <xf numFmtId="0" fontId="28" fillId="0" borderId="2" xfId="1" applyFont="1" applyBorder="1" applyAlignment="1">
      <alignment horizontal="left" vertical="center"/>
    </xf>
    <xf numFmtId="0" fontId="28" fillId="0" borderId="1" xfId="1" applyFont="1" applyBorder="1" applyAlignment="1">
      <alignment horizontal="left" vertical="center"/>
    </xf>
    <xf numFmtId="0" fontId="28" fillId="0" borderId="9" xfId="1" applyFont="1" applyBorder="1" applyAlignment="1">
      <alignment horizontal="left" vertical="center"/>
    </xf>
  </cellXfs>
  <cellStyles count="2">
    <cellStyle name="Standard" xfId="0" builtinId="0"/>
    <cellStyle name="Standard 2 2" xfId="1" xr:uid="{C4920DE2-990D-428F-AC19-377FE43F8AB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734786</xdr:colOff>
      <xdr:row>8</xdr:row>
      <xdr:rowOff>40821</xdr:rowOff>
    </xdr:from>
    <xdr:to>
      <xdr:col>36</xdr:col>
      <xdr:colOff>174816</xdr:colOff>
      <xdr:row>38</xdr:row>
      <xdr:rowOff>40821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97340EF-F48F-A9BC-3308-690657BD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22107" y="1564821"/>
          <a:ext cx="4950921" cy="5715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111342</xdr:colOff>
      <xdr:row>1</xdr:row>
      <xdr:rowOff>321945</xdr:rowOff>
    </xdr:from>
    <xdr:to>
      <xdr:col>2</xdr:col>
      <xdr:colOff>647497</xdr:colOff>
      <xdr:row>3</xdr:row>
      <xdr:rowOff>220980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B44BE5D-915E-4F57-903C-96BEF27D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42" y="577215"/>
          <a:ext cx="536155" cy="82296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161928</xdr:colOff>
      <xdr:row>1</xdr:row>
      <xdr:rowOff>123825</xdr:rowOff>
    </xdr:from>
    <xdr:to>
      <xdr:col>1</xdr:col>
      <xdr:colOff>532460</xdr:colOff>
      <xdr:row>4</xdr:row>
      <xdr:rowOff>152939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87DA048-C57A-472D-855B-AD6B6647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80224" y="788459"/>
          <a:ext cx="1200689" cy="3705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409575</xdr:colOff>
      <xdr:row>1</xdr:row>
      <xdr:rowOff>76200</xdr:rowOff>
    </xdr:from>
    <xdr:to>
      <xdr:col>8</xdr:col>
      <xdr:colOff>327302</xdr:colOff>
      <xdr:row>4</xdr:row>
      <xdr:rowOff>237789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710B69E-2CA2-45EE-A6DE-6D63C780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43600" y="327660"/>
          <a:ext cx="689252" cy="1333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2BBD-757C-4378-A2DE-A21C59C77C6F}">
  <dimension ref="B2:AF83"/>
  <sheetViews>
    <sheetView view="pageBreakPreview" zoomScale="40" zoomScaleNormal="85" zoomScaleSheetLayoutView="40" workbookViewId="0">
      <pane xSplit="3" topLeftCell="D1" activePane="topRight" state="frozen"/>
      <selection activeCell="A16" sqref="A16"/>
      <selection pane="topRight" activeCell="F91" sqref="F91"/>
    </sheetView>
  </sheetViews>
  <sheetFormatPr baseColWidth="10" defaultColWidth="11.44140625" defaultRowHeight="14.4" outlineLevelRow="1" outlineLevelCol="1" x14ac:dyDescent="0.3"/>
  <cols>
    <col min="1" max="1" width="6" customWidth="1"/>
    <col min="2" max="2" width="42.88671875" bestFit="1" customWidth="1"/>
    <col min="3" max="3" width="11.44140625" style="2"/>
    <col min="4" max="4" width="20.6640625" style="2" customWidth="1" outlineLevel="1"/>
    <col min="5" max="5" width="20.6640625" style="12" customWidth="1" outlineLevel="1"/>
    <col min="6" max="7" width="20.6640625" style="2" customWidth="1" outlineLevel="1"/>
    <col min="8" max="8" width="3.88671875" style="2" customWidth="1"/>
    <col min="9" max="9" width="20.6640625" style="2" hidden="1" customWidth="1" outlineLevel="1"/>
    <col min="10" max="10" width="20.6640625" style="12" hidden="1" customWidth="1" outlineLevel="1"/>
    <col min="11" max="12" width="20.6640625" style="2" hidden="1" customWidth="1" outlineLevel="1"/>
    <col min="13" max="13" width="3.88671875" style="2" customWidth="1" collapsed="1"/>
    <col min="14" max="15" width="20.6640625" style="2" customWidth="1" outlineLevel="1"/>
    <col min="16" max="16" width="20.6640625" style="12" customWidth="1" outlineLevel="1"/>
    <col min="17" max="21" width="20.6640625" style="2" customWidth="1" outlineLevel="1"/>
    <col min="22" max="22" width="3.88671875" style="2" customWidth="1"/>
    <col min="23" max="24" width="20.6640625" style="2" customWidth="1" outlineLevel="1"/>
    <col min="25" max="25" width="20.6640625" style="12" customWidth="1" outlineLevel="1"/>
    <col min="26" max="30" width="20.6640625" style="2" customWidth="1" outlineLevel="1"/>
    <col min="32" max="32" width="25.44140625" bestFit="1" customWidth="1"/>
  </cols>
  <sheetData>
    <row r="2" spans="2:32" x14ac:dyDescent="0.3">
      <c r="D2" s="117" t="s">
        <v>0</v>
      </c>
      <c r="E2" s="117"/>
      <c r="F2" s="117"/>
      <c r="G2" s="117"/>
      <c r="I2" s="117" t="s">
        <v>1</v>
      </c>
      <c r="J2" s="117"/>
      <c r="K2" s="117"/>
      <c r="L2" s="117"/>
      <c r="N2" s="118" t="s">
        <v>2</v>
      </c>
      <c r="O2" s="118"/>
      <c r="P2" s="118"/>
      <c r="Q2" s="118"/>
      <c r="R2" s="118"/>
      <c r="S2" s="118"/>
      <c r="T2" s="118"/>
      <c r="U2" s="118"/>
      <c r="W2" s="118" t="s">
        <v>3</v>
      </c>
      <c r="X2" s="118"/>
      <c r="Y2" s="118"/>
      <c r="Z2" s="118"/>
      <c r="AA2" s="118"/>
      <c r="AB2" s="118"/>
      <c r="AC2" s="118"/>
      <c r="AD2" s="118"/>
    </row>
    <row r="3" spans="2:32" x14ac:dyDescent="0.3">
      <c r="B3" s="3"/>
      <c r="C3" s="4" t="s">
        <v>4</v>
      </c>
      <c r="D3" s="9"/>
      <c r="E3" s="9"/>
      <c r="F3" s="9"/>
      <c r="G3" s="9"/>
      <c r="H3" s="15"/>
      <c r="I3" s="9"/>
      <c r="J3" s="9"/>
      <c r="K3" s="9"/>
      <c r="L3" s="9"/>
      <c r="M3" s="15"/>
      <c r="N3" s="9"/>
      <c r="O3" s="4"/>
      <c r="P3" s="9"/>
      <c r="Q3" s="4"/>
      <c r="R3" s="9"/>
      <c r="S3" s="4"/>
      <c r="T3" s="9"/>
      <c r="U3" s="4"/>
      <c r="V3" s="15"/>
      <c r="W3" s="9"/>
      <c r="X3" s="4"/>
      <c r="Y3" s="9"/>
      <c r="Z3" s="4"/>
      <c r="AA3" s="9"/>
      <c r="AB3" s="4"/>
      <c r="AC3" s="9"/>
      <c r="AD3" s="4"/>
      <c r="AF3" s="4" t="s">
        <v>5</v>
      </c>
    </row>
    <row r="4" spans="2:32" x14ac:dyDescent="0.3">
      <c r="B4" s="3" t="s">
        <v>6</v>
      </c>
      <c r="C4" s="4"/>
      <c r="D4" s="4" t="s">
        <v>7</v>
      </c>
      <c r="E4" s="4" t="s">
        <v>8</v>
      </c>
      <c r="F4" s="4" t="s">
        <v>9</v>
      </c>
      <c r="G4" s="4" t="s">
        <v>10</v>
      </c>
      <c r="H4" s="7"/>
      <c r="I4" s="4" t="s">
        <v>11</v>
      </c>
      <c r="J4" s="4" t="s">
        <v>12</v>
      </c>
      <c r="K4" s="4" t="s">
        <v>13</v>
      </c>
      <c r="L4" s="4" t="s">
        <v>14</v>
      </c>
      <c r="M4" s="7"/>
      <c r="N4" s="4" t="s">
        <v>7</v>
      </c>
      <c r="O4" s="4" t="s">
        <v>15</v>
      </c>
      <c r="P4" s="4" t="s">
        <v>8</v>
      </c>
      <c r="Q4" s="4" t="s">
        <v>16</v>
      </c>
      <c r="R4" s="4" t="s">
        <v>9</v>
      </c>
      <c r="S4" s="4" t="s">
        <v>17</v>
      </c>
      <c r="T4" s="4" t="s">
        <v>10</v>
      </c>
      <c r="U4" s="4" t="s">
        <v>18</v>
      </c>
      <c r="V4" s="7"/>
      <c r="W4" s="4" t="s">
        <v>11</v>
      </c>
      <c r="X4" s="4" t="s">
        <v>19</v>
      </c>
      <c r="Y4" s="4" t="s">
        <v>12</v>
      </c>
      <c r="Z4" s="4" t="s">
        <v>20</v>
      </c>
      <c r="AA4" s="4" t="s">
        <v>13</v>
      </c>
      <c r="AB4" s="4" t="s">
        <v>21</v>
      </c>
      <c r="AC4" s="4" t="s">
        <v>14</v>
      </c>
      <c r="AD4" s="4" t="s">
        <v>22</v>
      </c>
      <c r="AF4" s="18" t="s">
        <v>23</v>
      </c>
    </row>
    <row r="5" spans="2:32" x14ac:dyDescent="0.3">
      <c r="B5" s="3" t="s">
        <v>24</v>
      </c>
      <c r="C5" s="4" t="s">
        <v>25</v>
      </c>
      <c r="D5" s="4">
        <v>799</v>
      </c>
      <c r="E5" s="9">
        <v>1960</v>
      </c>
      <c r="F5" s="4">
        <v>1569</v>
      </c>
      <c r="G5" s="4">
        <v>456</v>
      </c>
      <c r="H5" s="7"/>
      <c r="I5" s="4">
        <v>334</v>
      </c>
      <c r="J5" s="9">
        <v>1233</v>
      </c>
      <c r="K5" s="4">
        <v>1108</v>
      </c>
      <c r="L5" s="4">
        <v>382</v>
      </c>
      <c r="M5" s="7"/>
      <c r="N5" s="4">
        <v>799</v>
      </c>
      <c r="O5" s="4"/>
      <c r="P5" s="9">
        <v>1960</v>
      </c>
      <c r="Q5" s="4"/>
      <c r="R5" s="4">
        <v>1569</v>
      </c>
      <c r="S5" s="4"/>
      <c r="T5" s="4">
        <v>456</v>
      </c>
      <c r="U5" s="4"/>
      <c r="V5" s="7"/>
      <c r="W5" s="4">
        <v>334</v>
      </c>
      <c r="X5" s="4"/>
      <c r="Y5" s="9">
        <v>1233</v>
      </c>
      <c r="Z5" s="4"/>
      <c r="AA5" s="4">
        <v>1108</v>
      </c>
      <c r="AB5" s="4"/>
      <c r="AC5" s="4">
        <v>382</v>
      </c>
      <c r="AD5" s="4"/>
      <c r="AF5" s="19" t="s">
        <v>26</v>
      </c>
    </row>
    <row r="6" spans="2:32" x14ac:dyDescent="0.3">
      <c r="B6" s="3" t="s">
        <v>27</v>
      </c>
      <c r="C6" s="4" t="s">
        <v>28</v>
      </c>
      <c r="D6" s="4">
        <v>9.6999999999999993</v>
      </c>
      <c r="E6" s="9">
        <v>23.9</v>
      </c>
      <c r="F6" s="4">
        <v>19.100000000000001</v>
      </c>
      <c r="G6" s="4">
        <v>5.6</v>
      </c>
      <c r="H6" s="7"/>
      <c r="I6" s="4">
        <v>4.0999999999999996</v>
      </c>
      <c r="J6" s="9">
        <v>15</v>
      </c>
      <c r="K6" s="4">
        <v>13.5</v>
      </c>
      <c r="L6" s="4">
        <v>4.7</v>
      </c>
      <c r="M6" s="7"/>
      <c r="N6" s="4">
        <v>9.6999999999999993</v>
      </c>
      <c r="O6" s="4"/>
      <c r="P6" s="9">
        <v>23.9</v>
      </c>
      <c r="Q6" s="4"/>
      <c r="R6" s="4">
        <v>19.100000000000001</v>
      </c>
      <c r="S6" s="4"/>
      <c r="T6" s="4">
        <v>5.6</v>
      </c>
      <c r="U6" s="4"/>
      <c r="V6" s="7"/>
      <c r="W6" s="4">
        <v>4.0999999999999996</v>
      </c>
      <c r="X6" s="4"/>
      <c r="Y6" s="9">
        <v>15</v>
      </c>
      <c r="Z6" s="4"/>
      <c r="AA6" s="4">
        <v>13.5</v>
      </c>
      <c r="AB6" s="4"/>
      <c r="AC6" s="4">
        <v>4.7</v>
      </c>
      <c r="AD6" s="4"/>
    </row>
    <row r="7" spans="2:32" x14ac:dyDescent="0.3">
      <c r="B7" s="3" t="s">
        <v>29</v>
      </c>
      <c r="C7" s="4" t="s">
        <v>30</v>
      </c>
      <c r="D7" s="17" t="s">
        <v>31</v>
      </c>
      <c r="E7" s="17" t="s">
        <v>32</v>
      </c>
      <c r="F7" s="17" t="s">
        <v>33</v>
      </c>
      <c r="G7" s="17" t="s">
        <v>34</v>
      </c>
      <c r="H7" s="7"/>
      <c r="I7" s="17" t="s">
        <v>35</v>
      </c>
      <c r="J7" s="17" t="s">
        <v>34</v>
      </c>
      <c r="K7" s="17" t="s">
        <v>36</v>
      </c>
      <c r="L7" s="17" t="s">
        <v>37</v>
      </c>
      <c r="M7" s="7"/>
      <c r="N7" s="17" t="s">
        <v>31</v>
      </c>
      <c r="O7" s="4"/>
      <c r="P7" s="17" t="s">
        <v>32</v>
      </c>
      <c r="Q7" s="4"/>
      <c r="R7" s="17" t="s">
        <v>33</v>
      </c>
      <c r="S7" s="4"/>
      <c r="T7" s="17" t="s">
        <v>34</v>
      </c>
      <c r="U7" s="4"/>
      <c r="V7" s="7"/>
      <c r="W7" s="17" t="s">
        <v>35</v>
      </c>
      <c r="X7" s="4"/>
      <c r="Y7" s="17" t="s">
        <v>34</v>
      </c>
      <c r="Z7" s="4"/>
      <c r="AA7" s="17" t="s">
        <v>36</v>
      </c>
      <c r="AB7" s="4"/>
      <c r="AC7" s="17" t="s">
        <v>37</v>
      </c>
      <c r="AD7" s="4"/>
      <c r="AF7" t="s">
        <v>38</v>
      </c>
    </row>
    <row r="8" spans="2:32" x14ac:dyDescent="0.3">
      <c r="B8" s="6"/>
      <c r="C8" s="1"/>
      <c r="D8" s="1"/>
      <c r="E8" s="10"/>
      <c r="F8" s="1"/>
      <c r="G8" s="1"/>
      <c r="H8" s="1"/>
      <c r="I8" s="1"/>
      <c r="J8" s="10"/>
      <c r="K8" s="1"/>
      <c r="L8" s="1"/>
      <c r="M8" s="1"/>
      <c r="N8" s="1"/>
      <c r="O8" s="1"/>
      <c r="P8" s="10"/>
      <c r="Q8" s="1"/>
      <c r="R8" s="1"/>
      <c r="S8" s="1"/>
      <c r="T8" s="1"/>
      <c r="U8" s="1"/>
      <c r="V8" s="1"/>
      <c r="W8" s="1"/>
      <c r="X8" s="1"/>
      <c r="Y8" s="10"/>
      <c r="Z8" s="1"/>
      <c r="AA8" s="1"/>
      <c r="AB8" s="1"/>
      <c r="AC8" s="1"/>
      <c r="AD8" s="1"/>
    </row>
    <row r="9" spans="2:32" x14ac:dyDescent="0.3">
      <c r="B9" s="3" t="s">
        <v>39</v>
      </c>
      <c r="C9" s="1"/>
      <c r="D9" s="1"/>
      <c r="E9" s="10"/>
      <c r="F9" s="1"/>
      <c r="G9" s="1"/>
      <c r="H9" s="1"/>
      <c r="I9" s="1"/>
      <c r="J9" s="10"/>
      <c r="K9" s="1"/>
      <c r="L9" s="1"/>
      <c r="M9" s="1"/>
      <c r="N9" s="1"/>
      <c r="O9" s="1"/>
      <c r="P9" s="10"/>
      <c r="Q9" s="1"/>
      <c r="R9" s="1"/>
      <c r="S9" s="1"/>
      <c r="T9" s="1"/>
      <c r="U9" s="1"/>
      <c r="V9" s="1"/>
      <c r="W9" s="1"/>
      <c r="X9" s="1"/>
      <c r="Y9" s="10"/>
      <c r="Z9" s="1"/>
      <c r="AA9" s="1"/>
      <c r="AB9" s="1"/>
      <c r="AC9" s="1"/>
      <c r="AD9" s="1"/>
    </row>
    <row r="10" spans="2:32" x14ac:dyDescent="0.3">
      <c r="B10" s="5" t="s">
        <v>40</v>
      </c>
      <c r="C10" s="1" t="s">
        <v>41</v>
      </c>
      <c r="D10" s="13">
        <f>D11/3.6</f>
        <v>39.166666666666664</v>
      </c>
      <c r="E10" s="13">
        <f>E11/3.6</f>
        <v>39.166666666666664</v>
      </c>
      <c r="F10" s="13">
        <f>F11/3.6</f>
        <v>39.166666666666664</v>
      </c>
      <c r="G10" s="13">
        <f>G11/3.6</f>
        <v>39.166666666666664</v>
      </c>
      <c r="H10" s="1"/>
      <c r="I10" s="13">
        <f>I11/3.6</f>
        <v>39.166666666666664</v>
      </c>
      <c r="J10" s="13">
        <f>J11/3.6</f>
        <v>39.166666666666664</v>
      </c>
      <c r="K10" s="13">
        <f>K11/3.6</f>
        <v>39.166666666666664</v>
      </c>
      <c r="L10" s="13">
        <f>L11/3.6</f>
        <v>39.166666666666664</v>
      </c>
      <c r="M10" s="1"/>
      <c r="N10" s="13">
        <f t="shared" ref="N10:U10" si="0">N11/3.6</f>
        <v>39.166666666666664</v>
      </c>
      <c r="O10" s="24">
        <f t="shared" si="0"/>
        <v>39.166666666666664</v>
      </c>
      <c r="P10" s="13">
        <f t="shared" si="0"/>
        <v>39.166666666666664</v>
      </c>
      <c r="Q10" s="24">
        <f t="shared" si="0"/>
        <v>39.166666666666664</v>
      </c>
      <c r="R10" s="13">
        <f t="shared" si="0"/>
        <v>39.166666666666664</v>
      </c>
      <c r="S10" s="24">
        <f t="shared" si="0"/>
        <v>39.166666666666664</v>
      </c>
      <c r="T10" s="13">
        <f t="shared" si="0"/>
        <v>39.166666666666664</v>
      </c>
      <c r="U10" s="24">
        <f t="shared" si="0"/>
        <v>39.166666666666664</v>
      </c>
      <c r="V10" s="1"/>
      <c r="W10" s="13">
        <f>W11/3.6</f>
        <v>39.166666666666664</v>
      </c>
      <c r="X10" s="20"/>
      <c r="Y10" s="13">
        <f>Y11/3.6</f>
        <v>39.166666666666664</v>
      </c>
      <c r="Z10" s="20"/>
      <c r="AA10" s="13">
        <f>AA11/3.6</f>
        <v>39.166666666666664</v>
      </c>
      <c r="AB10" s="20"/>
      <c r="AC10" s="13">
        <f>AC11/3.6</f>
        <v>39.166666666666664</v>
      </c>
      <c r="AD10" s="20"/>
    </row>
    <row r="11" spans="2:32" x14ac:dyDescent="0.3">
      <c r="B11" s="5" t="s">
        <v>40</v>
      </c>
      <c r="C11" s="1" t="s">
        <v>42</v>
      </c>
      <c r="D11" s="11">
        <v>141</v>
      </c>
      <c r="E11" s="11">
        <v>141</v>
      </c>
      <c r="F11" s="11">
        <v>141</v>
      </c>
      <c r="G11" s="11">
        <v>141</v>
      </c>
      <c r="H11" s="1"/>
      <c r="I11" s="11">
        <v>141</v>
      </c>
      <c r="J11" s="11">
        <v>141</v>
      </c>
      <c r="K11" s="11">
        <v>141</v>
      </c>
      <c r="L11" s="11">
        <v>141</v>
      </c>
      <c r="M11" s="1"/>
      <c r="N11" s="11">
        <v>141</v>
      </c>
      <c r="O11" s="20">
        <v>141</v>
      </c>
      <c r="P11" s="11">
        <v>141</v>
      </c>
      <c r="Q11" s="20">
        <v>141</v>
      </c>
      <c r="R11" s="11">
        <v>141</v>
      </c>
      <c r="S11" s="20">
        <v>141</v>
      </c>
      <c r="T11" s="11">
        <v>141</v>
      </c>
      <c r="U11" s="20">
        <v>141</v>
      </c>
      <c r="V11" s="1"/>
      <c r="W11" s="11">
        <v>141</v>
      </c>
      <c r="X11" s="20"/>
      <c r="Y11" s="11">
        <v>141</v>
      </c>
      <c r="Z11" s="20"/>
      <c r="AA11" s="11">
        <v>141</v>
      </c>
      <c r="AB11" s="20"/>
      <c r="AC11" s="11">
        <v>141</v>
      </c>
      <c r="AD11" s="20"/>
    </row>
    <row r="12" spans="2:32" x14ac:dyDescent="0.3">
      <c r="B12" s="5" t="s">
        <v>43</v>
      </c>
      <c r="C12" s="1" t="s">
        <v>44</v>
      </c>
      <c r="D12" s="11">
        <v>42</v>
      </c>
      <c r="E12" s="11">
        <v>42</v>
      </c>
      <c r="F12" s="11">
        <v>42</v>
      </c>
      <c r="G12" s="11">
        <v>42</v>
      </c>
      <c r="H12" s="1"/>
      <c r="I12" s="11">
        <v>42</v>
      </c>
      <c r="J12" s="11">
        <v>42</v>
      </c>
      <c r="K12" s="11">
        <v>42</v>
      </c>
      <c r="L12" s="11">
        <v>42</v>
      </c>
      <c r="M12" s="1"/>
      <c r="N12" s="11">
        <v>42</v>
      </c>
      <c r="O12" s="20">
        <v>42</v>
      </c>
      <c r="P12" s="11">
        <v>42</v>
      </c>
      <c r="Q12" s="20">
        <v>42</v>
      </c>
      <c r="R12" s="11">
        <v>42</v>
      </c>
      <c r="S12" s="20">
        <v>42</v>
      </c>
      <c r="T12" s="11">
        <v>42</v>
      </c>
      <c r="U12" s="20">
        <v>42</v>
      </c>
      <c r="V12" s="1"/>
      <c r="W12" s="11">
        <v>42</v>
      </c>
      <c r="X12" s="20"/>
      <c r="Y12" s="11">
        <v>42</v>
      </c>
      <c r="Z12" s="20"/>
      <c r="AA12" s="11">
        <v>42</v>
      </c>
      <c r="AB12" s="20"/>
      <c r="AC12" s="11">
        <v>42</v>
      </c>
      <c r="AD12" s="20"/>
    </row>
    <row r="13" spans="2:32" x14ac:dyDescent="0.3">
      <c r="B13" s="5" t="s">
        <v>45</v>
      </c>
      <c r="C13" s="1" t="s">
        <v>30</v>
      </c>
      <c r="D13" s="11">
        <v>392</v>
      </c>
      <c r="E13" s="11">
        <v>392</v>
      </c>
      <c r="F13" s="11">
        <v>392</v>
      </c>
      <c r="G13" s="11">
        <v>392</v>
      </c>
      <c r="H13" s="1"/>
      <c r="I13" s="11">
        <v>392</v>
      </c>
      <c r="J13" s="11">
        <v>392</v>
      </c>
      <c r="K13" s="11">
        <v>392</v>
      </c>
      <c r="L13" s="11">
        <v>392</v>
      </c>
      <c r="M13" s="1"/>
      <c r="N13" s="11">
        <v>392</v>
      </c>
      <c r="O13" s="20">
        <v>392</v>
      </c>
      <c r="P13" s="11">
        <v>392</v>
      </c>
      <c r="Q13" s="20">
        <v>392</v>
      </c>
      <c r="R13" s="11">
        <v>392</v>
      </c>
      <c r="S13" s="20">
        <v>392</v>
      </c>
      <c r="T13" s="11">
        <v>392</v>
      </c>
      <c r="U13" s="20">
        <v>392</v>
      </c>
      <c r="V13" s="1"/>
      <c r="W13" s="11">
        <v>392</v>
      </c>
      <c r="X13" s="20"/>
      <c r="Y13" s="11">
        <v>392</v>
      </c>
      <c r="Z13" s="20"/>
      <c r="AA13" s="11">
        <v>392</v>
      </c>
      <c r="AB13" s="20"/>
      <c r="AC13" s="11">
        <v>392</v>
      </c>
      <c r="AD13" s="20"/>
    </row>
    <row r="14" spans="2:32" x14ac:dyDescent="0.3">
      <c r="B14" s="5" t="s">
        <v>46</v>
      </c>
      <c r="C14" s="1" t="s">
        <v>47</v>
      </c>
      <c r="D14" s="11">
        <v>3191.7</v>
      </c>
      <c r="E14" s="11">
        <v>3191.7</v>
      </c>
      <c r="F14" s="11">
        <v>3191.7</v>
      </c>
      <c r="G14" s="11">
        <v>3191.7</v>
      </c>
      <c r="H14" s="1"/>
      <c r="I14" s="11">
        <v>3191.7</v>
      </c>
      <c r="J14" s="11">
        <v>3191.7</v>
      </c>
      <c r="K14" s="11">
        <v>3191.7</v>
      </c>
      <c r="L14" s="11">
        <v>3191.7</v>
      </c>
      <c r="M14" s="1"/>
      <c r="N14" s="11">
        <v>3191.7</v>
      </c>
      <c r="O14" s="20">
        <v>3191.7</v>
      </c>
      <c r="P14" s="11">
        <v>3191.7</v>
      </c>
      <c r="Q14" s="20">
        <v>3191.7</v>
      </c>
      <c r="R14" s="11">
        <v>3191.7</v>
      </c>
      <c r="S14" s="20">
        <v>3191.7</v>
      </c>
      <c r="T14" s="11">
        <v>3191.7</v>
      </c>
      <c r="U14" s="20">
        <v>3191.7</v>
      </c>
      <c r="V14" s="1"/>
      <c r="W14" s="11">
        <v>3191.7</v>
      </c>
      <c r="X14" s="20"/>
      <c r="Y14" s="11">
        <v>3191.7</v>
      </c>
      <c r="Z14" s="20"/>
      <c r="AA14" s="11">
        <v>3191.7</v>
      </c>
      <c r="AB14" s="20"/>
      <c r="AC14" s="11">
        <v>3191.7</v>
      </c>
      <c r="AD14" s="20"/>
    </row>
    <row r="15" spans="2:32" x14ac:dyDescent="0.3">
      <c r="B15" s="6"/>
      <c r="C15" s="1"/>
      <c r="D15" s="1"/>
      <c r="E15" s="10"/>
      <c r="F15" s="1"/>
      <c r="G15" s="1"/>
      <c r="H15" s="1"/>
      <c r="I15" s="1"/>
      <c r="J15" s="10"/>
      <c r="K15" s="1"/>
      <c r="L15" s="1"/>
      <c r="M15" s="1"/>
      <c r="N15" s="1"/>
      <c r="O15" s="1"/>
      <c r="P15" s="10"/>
      <c r="Q15" s="1"/>
      <c r="R15" s="1"/>
      <c r="S15" s="1"/>
      <c r="T15" s="1"/>
      <c r="U15" s="1"/>
      <c r="V15" s="1"/>
      <c r="W15" s="1"/>
      <c r="X15" s="1"/>
      <c r="Y15" s="10"/>
      <c r="Z15" s="1"/>
      <c r="AA15" s="1"/>
      <c r="AB15" s="1"/>
      <c r="AC15" s="1"/>
      <c r="AD15" s="1"/>
    </row>
    <row r="16" spans="2:32" x14ac:dyDescent="0.3">
      <c r="B16" s="3" t="s">
        <v>48</v>
      </c>
      <c r="C16" s="1"/>
      <c r="D16" s="1"/>
      <c r="E16" s="10"/>
      <c r="F16" s="1"/>
      <c r="G16" s="1"/>
      <c r="H16" s="1"/>
      <c r="I16" s="1"/>
      <c r="J16" s="10"/>
      <c r="K16" s="1"/>
      <c r="L16" s="1"/>
      <c r="M16" s="1"/>
      <c r="N16" s="1"/>
      <c r="O16" s="1"/>
      <c r="P16" s="10"/>
      <c r="Q16" s="1"/>
      <c r="R16" s="1"/>
      <c r="S16" s="1"/>
      <c r="T16" s="1"/>
      <c r="U16" s="1"/>
      <c r="V16" s="1"/>
      <c r="W16" s="1"/>
      <c r="X16" s="1"/>
      <c r="Y16" s="10"/>
      <c r="Z16" s="1"/>
      <c r="AA16" s="1"/>
      <c r="AB16" s="1"/>
      <c r="AC16" s="1"/>
      <c r="AD16" s="1"/>
    </row>
    <row r="17" spans="2:30" x14ac:dyDescent="0.3">
      <c r="B17" s="5" t="s">
        <v>40</v>
      </c>
      <c r="C17" s="1" t="s">
        <v>41</v>
      </c>
      <c r="D17" s="13">
        <f>D18/3.6</f>
        <v>34.722222222222221</v>
      </c>
      <c r="E17" s="13">
        <f>E18/3.6</f>
        <v>32.777777777777779</v>
      </c>
      <c r="F17" s="13">
        <f>F18/3.6</f>
        <v>30.833333333333332</v>
      </c>
      <c r="G17" s="13">
        <f>G18/3.6</f>
        <v>29.444444444444443</v>
      </c>
      <c r="H17" s="1"/>
      <c r="I17" s="13">
        <f t="shared" ref="I17:L17" si="1">I18/3.6</f>
        <v>3.8888888888888888</v>
      </c>
      <c r="J17" s="13">
        <f t="shared" si="1"/>
        <v>27.5</v>
      </c>
      <c r="K17" s="13">
        <f t="shared" si="1"/>
        <v>26.944444444444443</v>
      </c>
      <c r="L17" s="13">
        <f t="shared" si="1"/>
        <v>26.388888888888889</v>
      </c>
      <c r="M17" s="1"/>
      <c r="N17" s="13">
        <f t="shared" ref="N17:U17" si="2">N18/3.6</f>
        <v>3.8888888888888888</v>
      </c>
      <c r="O17" s="24">
        <f t="shared" si="2"/>
        <v>3.8888888888888888</v>
      </c>
      <c r="P17" s="13">
        <f t="shared" si="2"/>
        <v>4.166666666666667</v>
      </c>
      <c r="Q17" s="24">
        <f t="shared" si="2"/>
        <v>4.166666666666667</v>
      </c>
      <c r="R17" s="13">
        <f t="shared" si="2"/>
        <v>4.166666666666667</v>
      </c>
      <c r="S17" s="24">
        <f t="shared" si="2"/>
        <v>4.166666666666667</v>
      </c>
      <c r="T17" s="13">
        <f t="shared" si="2"/>
        <v>4.4444444444444446</v>
      </c>
      <c r="U17" s="24">
        <f t="shared" si="2"/>
        <v>4.4444444444444446</v>
      </c>
      <c r="V17" s="1"/>
      <c r="W17" s="13">
        <f t="shared" ref="W17" si="3">W18/3.6</f>
        <v>30.277777777777779</v>
      </c>
      <c r="X17" s="20"/>
      <c r="Y17" s="13">
        <f t="shared" ref="Y17" si="4">Y18/3.6</f>
        <v>27.5</v>
      </c>
      <c r="Z17" s="20"/>
      <c r="AA17" s="13">
        <f t="shared" ref="AA17" si="5">AA18/3.6</f>
        <v>26.944444444444443</v>
      </c>
      <c r="AB17" s="20"/>
      <c r="AC17" s="13">
        <f t="shared" ref="AC17" si="6">AC18/3.6</f>
        <v>26.388888888888889</v>
      </c>
      <c r="AD17" s="20"/>
    </row>
    <row r="18" spans="2:30" x14ac:dyDescent="0.3">
      <c r="B18" s="5" t="s">
        <v>49</v>
      </c>
      <c r="C18" s="1" t="s">
        <v>42</v>
      </c>
      <c r="D18" s="11">
        <v>125</v>
      </c>
      <c r="E18" s="11">
        <v>118</v>
      </c>
      <c r="F18" s="11">
        <v>111</v>
      </c>
      <c r="G18" s="11">
        <v>106</v>
      </c>
      <c r="H18" s="1"/>
      <c r="I18" s="11">
        <v>14</v>
      </c>
      <c r="J18" s="11">
        <v>99</v>
      </c>
      <c r="K18" s="11">
        <v>97</v>
      </c>
      <c r="L18" s="11">
        <v>95</v>
      </c>
      <c r="M18" s="1"/>
      <c r="N18" s="11">
        <v>14</v>
      </c>
      <c r="O18" s="20">
        <v>14</v>
      </c>
      <c r="P18" s="11">
        <v>15</v>
      </c>
      <c r="Q18" s="20">
        <v>15</v>
      </c>
      <c r="R18" s="11">
        <v>15</v>
      </c>
      <c r="S18" s="20">
        <v>15</v>
      </c>
      <c r="T18" s="11">
        <v>16</v>
      </c>
      <c r="U18" s="20">
        <v>16</v>
      </c>
      <c r="V18" s="1"/>
      <c r="W18" s="11">
        <v>109</v>
      </c>
      <c r="X18" s="20"/>
      <c r="Y18" s="11">
        <v>99</v>
      </c>
      <c r="Z18" s="20"/>
      <c r="AA18" s="11">
        <v>97</v>
      </c>
      <c r="AB18" s="20"/>
      <c r="AC18" s="11">
        <v>95</v>
      </c>
      <c r="AD18" s="20"/>
    </row>
    <row r="19" spans="2:30" x14ac:dyDescent="0.3">
      <c r="B19" s="5" t="s">
        <v>43</v>
      </c>
      <c r="C19" s="1" t="s">
        <v>44</v>
      </c>
      <c r="D19" s="11">
        <v>14.9</v>
      </c>
      <c r="E19" s="11">
        <v>14.9</v>
      </c>
      <c r="F19" s="11">
        <v>14.9</v>
      </c>
      <c r="G19" s="11">
        <v>14.9</v>
      </c>
      <c r="H19" s="1"/>
      <c r="I19" s="11">
        <v>14.9</v>
      </c>
      <c r="J19" s="11">
        <v>14.9</v>
      </c>
      <c r="K19" s="11">
        <v>14.9</v>
      </c>
      <c r="L19" s="11">
        <v>14.9</v>
      </c>
      <c r="M19" s="1"/>
      <c r="N19" s="11">
        <v>14.9</v>
      </c>
      <c r="O19" s="20">
        <v>14.9</v>
      </c>
      <c r="P19" s="11">
        <v>14.9</v>
      </c>
      <c r="Q19" s="20">
        <v>14.9</v>
      </c>
      <c r="R19" s="11">
        <v>14.9</v>
      </c>
      <c r="S19" s="20">
        <v>14.9</v>
      </c>
      <c r="T19" s="11">
        <v>14.9</v>
      </c>
      <c r="U19" s="20">
        <v>14.9</v>
      </c>
      <c r="V19" s="1"/>
      <c r="W19" s="11">
        <v>14.9</v>
      </c>
      <c r="X19" s="20"/>
      <c r="Y19" s="11">
        <v>14.9</v>
      </c>
      <c r="Z19" s="20"/>
      <c r="AA19" s="11">
        <v>14.9</v>
      </c>
      <c r="AB19" s="20"/>
      <c r="AC19" s="11">
        <v>14.9</v>
      </c>
      <c r="AD19" s="20"/>
    </row>
    <row r="20" spans="2:30" x14ac:dyDescent="0.3">
      <c r="B20" s="5" t="s">
        <v>45</v>
      </c>
      <c r="C20" s="1" t="s">
        <v>30</v>
      </c>
      <c r="D20" s="11">
        <v>285</v>
      </c>
      <c r="E20" s="11">
        <v>285</v>
      </c>
      <c r="F20" s="11">
        <v>285</v>
      </c>
      <c r="G20" s="11">
        <v>285</v>
      </c>
      <c r="H20" s="1"/>
      <c r="I20" s="11">
        <v>285</v>
      </c>
      <c r="J20" s="11">
        <v>285</v>
      </c>
      <c r="K20" s="11">
        <v>285</v>
      </c>
      <c r="L20" s="11">
        <v>285</v>
      </c>
      <c r="M20" s="1"/>
      <c r="N20" s="11">
        <v>285</v>
      </c>
      <c r="O20" s="20">
        <v>268.2</v>
      </c>
      <c r="P20" s="11">
        <v>285</v>
      </c>
      <c r="Q20" s="20">
        <v>268.2</v>
      </c>
      <c r="R20" s="11">
        <v>285</v>
      </c>
      <c r="S20" s="20">
        <v>268.2</v>
      </c>
      <c r="T20" s="11">
        <v>285</v>
      </c>
      <c r="U20" s="20">
        <v>268.2</v>
      </c>
      <c r="V20" s="1"/>
      <c r="W20" s="11">
        <v>285</v>
      </c>
      <c r="X20" s="20"/>
      <c r="Y20" s="11">
        <v>285</v>
      </c>
      <c r="Z20" s="20"/>
      <c r="AA20" s="11">
        <v>285</v>
      </c>
      <c r="AB20" s="20"/>
      <c r="AC20" s="11">
        <v>285</v>
      </c>
      <c r="AD20" s="20"/>
    </row>
    <row r="21" spans="2:30" x14ac:dyDescent="0.3">
      <c r="B21" s="5" t="s">
        <v>46</v>
      </c>
      <c r="C21" s="1" t="s">
        <v>47</v>
      </c>
      <c r="D21" s="11">
        <v>2924.4</v>
      </c>
      <c r="E21" s="11">
        <v>2924.4</v>
      </c>
      <c r="F21" s="11">
        <v>2924.4</v>
      </c>
      <c r="G21" s="11">
        <v>2924.4</v>
      </c>
      <c r="H21" s="1"/>
      <c r="I21" s="11">
        <v>2924.4</v>
      </c>
      <c r="J21" s="11">
        <v>2924.4</v>
      </c>
      <c r="K21" s="11">
        <v>2924.4</v>
      </c>
      <c r="L21" s="11">
        <v>2924.4</v>
      </c>
      <c r="M21" s="1"/>
      <c r="N21" s="11">
        <v>2924.4</v>
      </c>
      <c r="O21" s="20">
        <v>2966.9</v>
      </c>
      <c r="P21" s="11">
        <v>2924.4</v>
      </c>
      <c r="Q21" s="20">
        <v>2966.9</v>
      </c>
      <c r="R21" s="11">
        <v>2924.4</v>
      </c>
      <c r="S21" s="20">
        <v>2966.9</v>
      </c>
      <c r="T21" s="11">
        <v>2924.4</v>
      </c>
      <c r="U21" s="20">
        <v>2966.9</v>
      </c>
      <c r="V21" s="1"/>
      <c r="W21" s="11">
        <v>2924.4</v>
      </c>
      <c r="X21" s="20"/>
      <c r="Y21" s="11">
        <v>2924.4</v>
      </c>
      <c r="Z21" s="20"/>
      <c r="AA21" s="11">
        <v>2924.4</v>
      </c>
      <c r="AB21" s="20"/>
      <c r="AC21" s="11">
        <v>2924.4</v>
      </c>
      <c r="AD21" s="20"/>
    </row>
    <row r="22" spans="2:30" x14ac:dyDescent="0.3">
      <c r="B22" s="5"/>
      <c r="C22" s="1"/>
      <c r="D22" s="11"/>
      <c r="E22" s="11"/>
      <c r="F22" s="11"/>
      <c r="G22" s="11"/>
      <c r="H22" s="1"/>
      <c r="I22" s="11"/>
      <c r="J22" s="11"/>
      <c r="K22" s="11"/>
      <c r="L22" s="11"/>
      <c r="M22" s="1"/>
      <c r="N22" s="11"/>
      <c r="O22" s="1"/>
      <c r="P22" s="11"/>
      <c r="Q22" s="1"/>
      <c r="R22" s="11"/>
      <c r="S22" s="1"/>
      <c r="T22" s="11"/>
      <c r="U22" s="1"/>
      <c r="V22" s="1"/>
      <c r="W22" s="11"/>
      <c r="X22" s="1"/>
      <c r="Y22" s="11"/>
      <c r="Z22" s="1"/>
      <c r="AA22" s="11"/>
      <c r="AB22" s="1"/>
      <c r="AC22" s="11"/>
      <c r="AD22" s="1"/>
    </row>
    <row r="23" spans="2:30" x14ac:dyDescent="0.3">
      <c r="B23" s="5" t="s">
        <v>50</v>
      </c>
      <c r="C23" s="1" t="s">
        <v>42</v>
      </c>
      <c r="D23" s="11">
        <f>SUM(D24:D33)</f>
        <v>124</v>
      </c>
      <c r="E23" s="11">
        <f>SUM(E24:E33)</f>
        <v>117</v>
      </c>
      <c r="F23" s="11">
        <f>SUM(F24:F33)</f>
        <v>109</v>
      </c>
      <c r="G23" s="11">
        <f>SUM(G24:G33)</f>
        <v>106</v>
      </c>
      <c r="H23" s="1"/>
      <c r="I23" s="11">
        <f>SUM(I24:I33)</f>
        <v>107</v>
      </c>
      <c r="J23" s="11">
        <f>SUM(J24:J33)</f>
        <v>98</v>
      </c>
      <c r="K23" s="11">
        <f>SUM(K24:K33)</f>
        <v>94</v>
      </c>
      <c r="L23" s="11">
        <f>SUM(L24:L33)</f>
        <v>93</v>
      </c>
      <c r="M23" s="1"/>
      <c r="N23" s="11">
        <f>SUM(N24:N33)</f>
        <v>124</v>
      </c>
      <c r="O23" s="1"/>
      <c r="P23" s="11">
        <f>SUM(P24:P33)</f>
        <v>117</v>
      </c>
      <c r="Q23" s="1"/>
      <c r="R23" s="11">
        <f>SUM(R24:R33)</f>
        <v>109</v>
      </c>
      <c r="S23" s="1"/>
      <c r="T23" s="11">
        <f>SUM(T24:T33)</f>
        <v>106</v>
      </c>
      <c r="U23" s="1"/>
      <c r="V23" s="1"/>
      <c r="W23" s="11">
        <f>SUM(W24:W33)</f>
        <v>107</v>
      </c>
      <c r="X23" s="1"/>
      <c r="Y23" s="11">
        <f>SUM(Y24:Y33)</f>
        <v>98</v>
      </c>
      <c r="Z23" s="1"/>
      <c r="AA23" s="11">
        <f>SUM(AA24:AA33)</f>
        <v>94</v>
      </c>
      <c r="AB23" s="1"/>
      <c r="AC23" s="11">
        <f>SUM(AC24:AC33)</f>
        <v>93</v>
      </c>
      <c r="AD23" s="1"/>
    </row>
    <row r="24" spans="2:30" outlineLevel="1" x14ac:dyDescent="0.3">
      <c r="B24" s="16" t="s">
        <v>51</v>
      </c>
      <c r="C24" s="1" t="s">
        <v>42</v>
      </c>
      <c r="D24" s="11">
        <v>-4</v>
      </c>
      <c r="E24" s="11">
        <v>-4</v>
      </c>
      <c r="F24" s="11">
        <v>-4</v>
      </c>
      <c r="G24" s="11">
        <v>-3</v>
      </c>
      <c r="H24" s="1"/>
      <c r="I24" s="11">
        <v>-4</v>
      </c>
      <c r="J24" s="11">
        <v>-3</v>
      </c>
      <c r="K24" s="11">
        <v>-3</v>
      </c>
      <c r="L24" s="11">
        <v>-3</v>
      </c>
      <c r="M24" s="1"/>
      <c r="N24" s="11">
        <v>-4</v>
      </c>
      <c r="O24" s="1"/>
      <c r="P24" s="11">
        <v>-4</v>
      </c>
      <c r="Q24" s="1"/>
      <c r="R24" s="11">
        <v>-4</v>
      </c>
      <c r="S24" s="1"/>
      <c r="T24" s="11">
        <v>-3</v>
      </c>
      <c r="U24" s="1"/>
      <c r="V24" s="1"/>
      <c r="W24" s="11">
        <v>-4</v>
      </c>
      <c r="X24" s="1"/>
      <c r="Y24" s="11">
        <v>-3</v>
      </c>
      <c r="Z24" s="1"/>
      <c r="AA24" s="11">
        <v>-3</v>
      </c>
      <c r="AB24" s="1"/>
      <c r="AC24" s="11">
        <v>-3</v>
      </c>
      <c r="AD24" s="1"/>
    </row>
    <row r="25" spans="2:30" outlineLevel="1" x14ac:dyDescent="0.3">
      <c r="B25" s="23" t="s">
        <v>52</v>
      </c>
      <c r="C25" s="1" t="s">
        <v>42</v>
      </c>
      <c r="D25" s="11">
        <v>1</v>
      </c>
      <c r="E25" s="11">
        <v>1</v>
      </c>
      <c r="F25" s="11">
        <v>1</v>
      </c>
      <c r="G25" s="11">
        <v>1</v>
      </c>
      <c r="H25" s="1"/>
      <c r="I25" s="11">
        <v>1</v>
      </c>
      <c r="J25" s="11">
        <v>1</v>
      </c>
      <c r="K25" s="11">
        <v>1</v>
      </c>
      <c r="L25" s="11">
        <v>1</v>
      </c>
      <c r="M25" s="1"/>
      <c r="N25" s="11">
        <v>1</v>
      </c>
      <c r="O25" s="1"/>
      <c r="P25" s="11">
        <v>1</v>
      </c>
      <c r="Q25" s="1"/>
      <c r="R25" s="11">
        <v>1</v>
      </c>
      <c r="S25" s="1"/>
      <c r="T25" s="11">
        <v>1</v>
      </c>
      <c r="U25" s="1"/>
      <c r="V25" s="1"/>
      <c r="W25" s="11">
        <v>1</v>
      </c>
      <c r="X25" s="1"/>
      <c r="Y25" s="11">
        <v>1</v>
      </c>
      <c r="Z25" s="1"/>
      <c r="AA25" s="11">
        <v>1</v>
      </c>
      <c r="AB25" s="1"/>
      <c r="AC25" s="11">
        <v>1</v>
      </c>
      <c r="AD25" s="1"/>
    </row>
    <row r="26" spans="2:30" outlineLevel="1" x14ac:dyDescent="0.3">
      <c r="B26" s="23" t="s">
        <v>53</v>
      </c>
      <c r="C26" s="1" t="s">
        <v>42</v>
      </c>
      <c r="D26" s="11">
        <v>79</v>
      </c>
      <c r="E26" s="11">
        <v>74</v>
      </c>
      <c r="F26" s="11">
        <v>70</v>
      </c>
      <c r="G26" s="11">
        <v>67</v>
      </c>
      <c r="H26" s="1"/>
      <c r="I26" s="11">
        <v>70</v>
      </c>
      <c r="J26" s="11">
        <v>67</v>
      </c>
      <c r="K26" s="11">
        <v>64</v>
      </c>
      <c r="L26" s="11">
        <v>63</v>
      </c>
      <c r="M26" s="1"/>
      <c r="N26" s="11">
        <v>79</v>
      </c>
      <c r="O26" s="1"/>
      <c r="P26" s="11">
        <v>74</v>
      </c>
      <c r="Q26" s="1"/>
      <c r="R26" s="11">
        <v>70</v>
      </c>
      <c r="S26" s="1"/>
      <c r="T26" s="11">
        <v>67</v>
      </c>
      <c r="U26" s="1"/>
      <c r="V26" s="1"/>
      <c r="W26" s="11">
        <v>70</v>
      </c>
      <c r="X26" s="1"/>
      <c r="Y26" s="11">
        <v>67</v>
      </c>
      <c r="Z26" s="1"/>
      <c r="AA26" s="11">
        <v>64</v>
      </c>
      <c r="AB26" s="1"/>
      <c r="AC26" s="11">
        <v>63</v>
      </c>
      <c r="AD26" s="1"/>
    </row>
    <row r="27" spans="2:30" outlineLevel="1" x14ac:dyDescent="0.3">
      <c r="B27" s="16" t="s">
        <v>54</v>
      </c>
      <c r="C27" s="1" t="s">
        <v>42</v>
      </c>
      <c r="D27" s="11">
        <v>15</v>
      </c>
      <c r="E27" s="11">
        <v>13</v>
      </c>
      <c r="F27" s="11">
        <v>10</v>
      </c>
      <c r="G27" s="11">
        <v>8</v>
      </c>
      <c r="H27" s="1"/>
      <c r="I27" s="11">
        <v>7</v>
      </c>
      <c r="J27" s="11">
        <v>0</v>
      </c>
      <c r="K27" s="11">
        <v>0</v>
      </c>
      <c r="L27" s="11">
        <v>0</v>
      </c>
      <c r="M27" s="1"/>
      <c r="N27" s="11">
        <v>15</v>
      </c>
      <c r="O27" s="1"/>
      <c r="P27" s="11">
        <v>13</v>
      </c>
      <c r="Q27" s="1"/>
      <c r="R27" s="11">
        <v>10</v>
      </c>
      <c r="S27" s="1"/>
      <c r="T27" s="11">
        <v>8</v>
      </c>
      <c r="U27" s="1"/>
      <c r="V27" s="1"/>
      <c r="W27" s="11">
        <v>7</v>
      </c>
      <c r="X27" s="1"/>
      <c r="Y27" s="11">
        <v>0</v>
      </c>
      <c r="Z27" s="1"/>
      <c r="AA27" s="11">
        <v>0</v>
      </c>
      <c r="AB27" s="1"/>
      <c r="AC27" s="11">
        <v>0</v>
      </c>
      <c r="AD27" s="1"/>
    </row>
    <row r="28" spans="2:30" outlineLevel="1" x14ac:dyDescent="0.3">
      <c r="B28" s="23" t="s">
        <v>55</v>
      </c>
      <c r="C28" s="1" t="s">
        <v>42</v>
      </c>
      <c r="D28" s="11">
        <v>1</v>
      </c>
      <c r="E28" s="11">
        <v>1</v>
      </c>
      <c r="F28" s="11">
        <v>1</v>
      </c>
      <c r="G28" s="11">
        <v>1</v>
      </c>
      <c r="H28" s="1"/>
      <c r="I28" s="11">
        <v>1</v>
      </c>
      <c r="J28" s="11">
        <v>1</v>
      </c>
      <c r="K28" s="11">
        <v>1</v>
      </c>
      <c r="L28" s="11">
        <v>1</v>
      </c>
      <c r="M28" s="1"/>
      <c r="N28" s="11">
        <v>1</v>
      </c>
      <c r="O28" s="1"/>
      <c r="P28" s="11">
        <v>1</v>
      </c>
      <c r="Q28" s="1"/>
      <c r="R28" s="11">
        <v>1</v>
      </c>
      <c r="S28" s="1"/>
      <c r="T28" s="11">
        <v>1</v>
      </c>
      <c r="U28" s="1"/>
      <c r="V28" s="1"/>
      <c r="W28" s="11">
        <v>1</v>
      </c>
      <c r="X28" s="1"/>
      <c r="Y28" s="11">
        <v>1</v>
      </c>
      <c r="Z28" s="1"/>
      <c r="AA28" s="11">
        <v>1</v>
      </c>
      <c r="AB28" s="1"/>
      <c r="AC28" s="11">
        <v>1</v>
      </c>
      <c r="AD28" s="1"/>
    </row>
    <row r="29" spans="2:30" outlineLevel="1" x14ac:dyDescent="0.3">
      <c r="B29" s="23" t="s">
        <v>56</v>
      </c>
      <c r="C29" s="1" t="s">
        <v>42</v>
      </c>
      <c r="D29" s="11">
        <v>4</v>
      </c>
      <c r="E29" s="11">
        <v>4</v>
      </c>
      <c r="F29" s="11">
        <v>3</v>
      </c>
      <c r="G29" s="11">
        <v>3</v>
      </c>
      <c r="H29" s="1"/>
      <c r="I29" s="11">
        <v>3</v>
      </c>
      <c r="J29" s="11">
        <v>3</v>
      </c>
      <c r="K29" s="11">
        <v>3</v>
      </c>
      <c r="L29" s="11">
        <v>3</v>
      </c>
      <c r="M29" s="1"/>
      <c r="N29" s="11">
        <v>4</v>
      </c>
      <c r="O29" s="1"/>
      <c r="P29" s="11">
        <v>4</v>
      </c>
      <c r="Q29" s="1"/>
      <c r="R29" s="11">
        <v>3</v>
      </c>
      <c r="S29" s="1"/>
      <c r="T29" s="11">
        <v>3</v>
      </c>
      <c r="U29" s="1"/>
      <c r="V29" s="1"/>
      <c r="W29" s="11">
        <v>3</v>
      </c>
      <c r="X29" s="1"/>
      <c r="Y29" s="11">
        <v>3</v>
      </c>
      <c r="Z29" s="1"/>
      <c r="AA29" s="11">
        <v>3</v>
      </c>
      <c r="AB29" s="1"/>
      <c r="AC29" s="11">
        <v>3</v>
      </c>
      <c r="AD29" s="1"/>
    </row>
    <row r="30" spans="2:30" outlineLevel="1" x14ac:dyDescent="0.3">
      <c r="B30" s="23" t="s">
        <v>57</v>
      </c>
      <c r="C30" s="1" t="s">
        <v>42</v>
      </c>
      <c r="D30" s="11">
        <v>2</v>
      </c>
      <c r="E30" s="11">
        <v>2</v>
      </c>
      <c r="F30" s="11">
        <v>2</v>
      </c>
      <c r="G30" s="11">
        <v>2</v>
      </c>
      <c r="H30" s="1"/>
      <c r="I30" s="11">
        <v>2</v>
      </c>
      <c r="J30" s="11">
        <v>2</v>
      </c>
      <c r="K30" s="11">
        <v>2</v>
      </c>
      <c r="L30" s="11">
        <v>2</v>
      </c>
      <c r="M30" s="1"/>
      <c r="N30" s="11">
        <v>2</v>
      </c>
      <c r="O30" s="1"/>
      <c r="P30" s="11">
        <v>2</v>
      </c>
      <c r="Q30" s="1"/>
      <c r="R30" s="11">
        <v>2</v>
      </c>
      <c r="S30" s="1"/>
      <c r="T30" s="11">
        <v>2</v>
      </c>
      <c r="U30" s="1"/>
      <c r="V30" s="1"/>
      <c r="W30" s="11">
        <v>2</v>
      </c>
      <c r="X30" s="1"/>
      <c r="Y30" s="11">
        <v>2</v>
      </c>
      <c r="Z30" s="1"/>
      <c r="AA30" s="11">
        <v>2</v>
      </c>
      <c r="AB30" s="1"/>
      <c r="AC30" s="11">
        <v>2</v>
      </c>
      <c r="AD30" s="1"/>
    </row>
    <row r="31" spans="2:30" outlineLevel="1" x14ac:dyDescent="0.3">
      <c r="B31" s="16" t="s">
        <v>58</v>
      </c>
      <c r="C31" s="1" t="s">
        <v>42</v>
      </c>
      <c r="D31" s="11">
        <v>8</v>
      </c>
      <c r="E31" s="11">
        <v>8</v>
      </c>
      <c r="F31" s="11">
        <v>8</v>
      </c>
      <c r="G31" s="11">
        <v>8</v>
      </c>
      <c r="H31" s="1"/>
      <c r="I31" s="11">
        <v>8</v>
      </c>
      <c r="J31" s="11">
        <v>8</v>
      </c>
      <c r="K31" s="11">
        <v>8</v>
      </c>
      <c r="L31" s="11">
        <v>8</v>
      </c>
      <c r="M31" s="1"/>
      <c r="N31" s="11">
        <v>8</v>
      </c>
      <c r="O31" s="1"/>
      <c r="P31" s="11">
        <v>8</v>
      </c>
      <c r="Q31" s="1"/>
      <c r="R31" s="11">
        <v>8</v>
      </c>
      <c r="S31" s="1"/>
      <c r="T31" s="11">
        <v>8</v>
      </c>
      <c r="U31" s="1"/>
      <c r="V31" s="1"/>
      <c r="W31" s="11">
        <v>8</v>
      </c>
      <c r="X31" s="1"/>
      <c r="Y31" s="11">
        <v>8</v>
      </c>
      <c r="Z31" s="1"/>
      <c r="AA31" s="11">
        <v>8</v>
      </c>
      <c r="AB31" s="1"/>
      <c r="AC31" s="11">
        <v>8</v>
      </c>
      <c r="AD31" s="1"/>
    </row>
    <row r="32" spans="2:30" outlineLevel="1" x14ac:dyDescent="0.3">
      <c r="B32" s="16" t="s">
        <v>59</v>
      </c>
      <c r="C32" s="1" t="s">
        <v>42</v>
      </c>
      <c r="D32" s="11">
        <v>20</v>
      </c>
      <c r="E32" s="11">
        <v>20</v>
      </c>
      <c r="F32" s="11">
        <v>20</v>
      </c>
      <c r="G32" s="11">
        <v>20</v>
      </c>
      <c r="H32" s="1"/>
      <c r="I32" s="11">
        <v>19</v>
      </c>
      <c r="J32" s="11">
        <v>19</v>
      </c>
      <c r="K32" s="11">
        <v>18</v>
      </c>
      <c r="L32" s="11">
        <v>18</v>
      </c>
      <c r="M32" s="1"/>
      <c r="N32" s="11">
        <v>20</v>
      </c>
      <c r="O32" s="1"/>
      <c r="P32" s="11">
        <v>20</v>
      </c>
      <c r="Q32" s="1"/>
      <c r="R32" s="11">
        <v>20</v>
      </c>
      <c r="S32" s="1"/>
      <c r="T32" s="11">
        <v>20</v>
      </c>
      <c r="U32" s="1"/>
      <c r="V32" s="1"/>
      <c r="W32" s="11">
        <v>19</v>
      </c>
      <c r="X32" s="1"/>
      <c r="Y32" s="11">
        <v>19</v>
      </c>
      <c r="Z32" s="1"/>
      <c r="AA32" s="11">
        <v>18</v>
      </c>
      <c r="AB32" s="1"/>
      <c r="AC32" s="11">
        <v>18</v>
      </c>
      <c r="AD32" s="1"/>
    </row>
    <row r="33" spans="2:30" outlineLevel="1" x14ac:dyDescent="0.3">
      <c r="B33" s="16" t="s">
        <v>51</v>
      </c>
      <c r="C33" s="1" t="s">
        <v>42</v>
      </c>
      <c r="D33" s="11">
        <v>-2</v>
      </c>
      <c r="E33" s="11">
        <v>-2</v>
      </c>
      <c r="F33" s="11">
        <v>-2</v>
      </c>
      <c r="G33" s="11">
        <v>-1</v>
      </c>
      <c r="H33" s="1"/>
      <c r="I33" s="11">
        <v>0</v>
      </c>
      <c r="J33" s="11">
        <v>0</v>
      </c>
      <c r="K33" s="11">
        <v>0</v>
      </c>
      <c r="L33" s="11">
        <v>0</v>
      </c>
      <c r="M33" s="1"/>
      <c r="N33" s="11">
        <v>-2</v>
      </c>
      <c r="O33" s="1"/>
      <c r="P33" s="11">
        <v>-2</v>
      </c>
      <c r="Q33" s="1"/>
      <c r="R33" s="11">
        <v>-2</v>
      </c>
      <c r="S33" s="1"/>
      <c r="T33" s="11">
        <v>-1</v>
      </c>
      <c r="U33" s="1"/>
      <c r="V33" s="1"/>
      <c r="W33" s="11">
        <v>0</v>
      </c>
      <c r="X33" s="1"/>
      <c r="Y33" s="11">
        <v>0</v>
      </c>
      <c r="Z33" s="1"/>
      <c r="AA33" s="11">
        <v>0</v>
      </c>
      <c r="AB33" s="1"/>
      <c r="AC33" s="11">
        <v>0</v>
      </c>
      <c r="AD33" s="1"/>
    </row>
    <row r="34" spans="2:30" x14ac:dyDescent="0.3">
      <c r="B34" s="6"/>
      <c r="C34" s="1"/>
      <c r="D34" s="1"/>
      <c r="E34" s="10"/>
      <c r="F34" s="1"/>
      <c r="G34" s="1"/>
      <c r="H34" s="1"/>
      <c r="I34" s="1"/>
      <c r="J34" s="10"/>
      <c r="K34" s="1"/>
      <c r="L34" s="1"/>
      <c r="M34" s="1"/>
      <c r="N34" s="1">
        <f>125-80</f>
        <v>45</v>
      </c>
      <c r="O34" s="1"/>
      <c r="P34" s="10"/>
      <c r="Q34" s="1"/>
      <c r="R34" s="1"/>
      <c r="S34" s="1"/>
      <c r="T34" s="1"/>
      <c r="U34" s="1"/>
      <c r="V34" s="1"/>
      <c r="W34" s="1"/>
      <c r="X34" s="1"/>
      <c r="Y34" s="10"/>
      <c r="Z34" s="1"/>
      <c r="AA34" s="1"/>
      <c r="AB34" s="1"/>
      <c r="AC34" s="1"/>
      <c r="AD34" s="1"/>
    </row>
    <row r="35" spans="2:30" x14ac:dyDescent="0.3">
      <c r="B35" s="3" t="s">
        <v>60</v>
      </c>
      <c r="C35" s="1"/>
      <c r="D35" s="1"/>
      <c r="E35" s="10"/>
      <c r="F35" s="1"/>
      <c r="G35" s="1"/>
      <c r="H35" s="1"/>
      <c r="I35" s="1"/>
      <c r="J35" s="10"/>
      <c r="K35" s="1"/>
      <c r="L35" s="1"/>
      <c r="M35" s="1"/>
      <c r="N35" s="1"/>
      <c r="O35" s="1"/>
      <c r="P35" s="10"/>
      <c r="Q35" s="1"/>
      <c r="R35" s="1"/>
      <c r="S35" s="1"/>
      <c r="T35" s="1"/>
      <c r="U35" s="1"/>
      <c r="V35" s="1"/>
      <c r="W35" s="1"/>
      <c r="X35" s="1"/>
      <c r="Y35" s="10"/>
      <c r="Z35" s="1"/>
      <c r="AA35" s="1"/>
      <c r="AB35" s="1"/>
      <c r="AC35" s="1"/>
      <c r="AD35" s="1"/>
    </row>
    <row r="36" spans="2:30" x14ac:dyDescent="0.3">
      <c r="B36" s="5" t="s">
        <v>40</v>
      </c>
      <c r="C36" s="1" t="s">
        <v>41</v>
      </c>
      <c r="D36" s="13">
        <f>D37/3.6</f>
        <v>0.27777777777777779</v>
      </c>
      <c r="E36" s="13">
        <f>E37/3.6</f>
        <v>0.27777777777777779</v>
      </c>
      <c r="F36" s="13">
        <f>F37/3.6</f>
        <v>0.27777777777777779</v>
      </c>
      <c r="G36" s="13">
        <f>G37/3.6</f>
        <v>0.27777777777777779</v>
      </c>
      <c r="H36" s="1"/>
      <c r="I36" s="13">
        <f>I37/3.6</f>
        <v>0.27777777777777779</v>
      </c>
      <c r="J36" s="13">
        <f>J37/3.6</f>
        <v>1.3888888888888888</v>
      </c>
      <c r="K36" s="13">
        <f>K37/3.6</f>
        <v>1.1111111111111112</v>
      </c>
      <c r="L36" s="13">
        <f>L37/3.6</f>
        <v>1.1111111111111112</v>
      </c>
      <c r="M36" s="1"/>
      <c r="N36" s="13">
        <f>N37/3.6</f>
        <v>0.27777777777777779</v>
      </c>
      <c r="O36" s="1"/>
      <c r="P36" s="13">
        <f>P37/3.6</f>
        <v>0.27777777777777779</v>
      </c>
      <c r="Q36" s="1"/>
      <c r="R36" s="13">
        <f>R37/3.6</f>
        <v>0.27777777777777779</v>
      </c>
      <c r="S36" s="1"/>
      <c r="T36" s="13">
        <f>T37/3.6</f>
        <v>0.27777777777777779</v>
      </c>
      <c r="U36" s="1"/>
      <c r="V36" s="1"/>
      <c r="W36" s="13">
        <f>W37/3.6</f>
        <v>0.27777777777777779</v>
      </c>
      <c r="X36" s="1"/>
      <c r="Y36" s="13">
        <f>Y37/3.6</f>
        <v>1.3888888888888888</v>
      </c>
      <c r="Z36" s="1"/>
      <c r="AA36" s="13">
        <f>AA37/3.6</f>
        <v>1.1111111111111112</v>
      </c>
      <c r="AB36" s="1"/>
      <c r="AC36" s="13">
        <f>AC37/3.6</f>
        <v>1.1111111111111112</v>
      </c>
      <c r="AD36" s="1"/>
    </row>
    <row r="37" spans="2:30" x14ac:dyDescent="0.3">
      <c r="B37" s="5" t="s">
        <v>40</v>
      </c>
      <c r="C37" s="1" t="s">
        <v>42</v>
      </c>
      <c r="D37" s="11">
        <v>1</v>
      </c>
      <c r="E37" s="11">
        <v>1</v>
      </c>
      <c r="F37" s="11">
        <v>1</v>
      </c>
      <c r="G37" s="11">
        <v>1</v>
      </c>
      <c r="H37" s="1"/>
      <c r="I37" s="11">
        <v>1</v>
      </c>
      <c r="J37" s="11">
        <v>5</v>
      </c>
      <c r="K37" s="11">
        <v>4</v>
      </c>
      <c r="L37" s="11">
        <v>4</v>
      </c>
      <c r="M37" s="1"/>
      <c r="N37" s="11">
        <v>1</v>
      </c>
      <c r="O37" s="1"/>
      <c r="P37" s="11">
        <v>1</v>
      </c>
      <c r="Q37" s="1"/>
      <c r="R37" s="11">
        <v>1</v>
      </c>
      <c r="S37" s="1"/>
      <c r="T37" s="11">
        <v>1</v>
      </c>
      <c r="U37" s="1"/>
      <c r="V37" s="1"/>
      <c r="W37" s="11">
        <v>1</v>
      </c>
      <c r="X37" s="1"/>
      <c r="Y37" s="11">
        <v>5</v>
      </c>
      <c r="Z37" s="1"/>
      <c r="AA37" s="11">
        <v>4</v>
      </c>
      <c r="AB37" s="1"/>
      <c r="AC37" s="11">
        <v>4</v>
      </c>
      <c r="AD37" s="1"/>
    </row>
    <row r="38" spans="2:30" x14ac:dyDescent="0.3">
      <c r="B38" s="5" t="s">
        <v>43</v>
      </c>
      <c r="C38" s="1" t="s">
        <v>44</v>
      </c>
      <c r="D38" s="11">
        <v>0.6</v>
      </c>
      <c r="E38" s="11">
        <v>0.6</v>
      </c>
      <c r="F38" s="11">
        <v>0.8</v>
      </c>
      <c r="G38" s="11">
        <v>0.8</v>
      </c>
      <c r="H38" s="1"/>
      <c r="I38" s="11">
        <v>0.9</v>
      </c>
      <c r="J38" s="11">
        <v>1</v>
      </c>
      <c r="K38" s="11">
        <v>1.1000000000000001</v>
      </c>
      <c r="L38" s="11">
        <v>1.2</v>
      </c>
      <c r="M38" s="1"/>
      <c r="N38" s="11">
        <v>0.6</v>
      </c>
      <c r="O38" s="1"/>
      <c r="P38" s="11">
        <v>0.6</v>
      </c>
      <c r="Q38" s="1"/>
      <c r="R38" s="11">
        <v>0.8</v>
      </c>
      <c r="S38" s="1"/>
      <c r="T38" s="11">
        <v>0.8</v>
      </c>
      <c r="U38" s="1"/>
      <c r="V38" s="1"/>
      <c r="W38" s="11">
        <v>0.9</v>
      </c>
      <c r="X38" s="1"/>
      <c r="Y38" s="11">
        <v>1</v>
      </c>
      <c r="Z38" s="1"/>
      <c r="AA38" s="11">
        <v>1.1000000000000001</v>
      </c>
      <c r="AB38" s="1"/>
      <c r="AC38" s="11">
        <v>1.2</v>
      </c>
      <c r="AD38" s="1"/>
    </row>
    <row r="39" spans="2:30" x14ac:dyDescent="0.3">
      <c r="B39" s="5" t="s">
        <v>45</v>
      </c>
      <c r="C39" s="1" t="s">
        <v>30</v>
      </c>
      <c r="D39" s="11">
        <v>168</v>
      </c>
      <c r="E39" s="11">
        <v>168</v>
      </c>
      <c r="F39" s="11">
        <v>169</v>
      </c>
      <c r="G39" s="11">
        <v>169</v>
      </c>
      <c r="H39" s="1"/>
      <c r="I39" s="11">
        <v>169</v>
      </c>
      <c r="J39" s="11">
        <v>162</v>
      </c>
      <c r="K39" s="11">
        <v>164</v>
      </c>
      <c r="L39" s="11">
        <v>164</v>
      </c>
      <c r="M39" s="1"/>
      <c r="N39" s="11">
        <v>168</v>
      </c>
      <c r="O39" s="1"/>
      <c r="P39" s="11">
        <v>168</v>
      </c>
      <c r="Q39" s="1"/>
      <c r="R39" s="11">
        <v>169</v>
      </c>
      <c r="S39" s="1"/>
      <c r="T39" s="11">
        <v>169</v>
      </c>
      <c r="U39" s="1"/>
      <c r="V39" s="1"/>
      <c r="W39" s="11">
        <v>169</v>
      </c>
      <c r="X39" s="1"/>
      <c r="Y39" s="11">
        <v>162</v>
      </c>
      <c r="Z39" s="1"/>
      <c r="AA39" s="11">
        <v>164</v>
      </c>
      <c r="AB39" s="1"/>
      <c r="AC39" s="11">
        <v>164</v>
      </c>
      <c r="AD39" s="1"/>
    </row>
    <row r="40" spans="2:30" x14ac:dyDescent="0.3">
      <c r="B40" s="5" t="s">
        <v>46</v>
      </c>
      <c r="C40" s="1" t="s">
        <v>47</v>
      </c>
      <c r="D40" s="11" t="s">
        <v>61</v>
      </c>
      <c r="E40" s="11" t="s">
        <v>61</v>
      </c>
      <c r="F40" s="11" t="s">
        <v>61</v>
      </c>
      <c r="G40" s="11" t="s">
        <v>61</v>
      </c>
      <c r="H40" s="1"/>
      <c r="I40" s="11" t="s">
        <v>61</v>
      </c>
      <c r="J40" s="11" t="s">
        <v>61</v>
      </c>
      <c r="K40" s="11" t="s">
        <v>61</v>
      </c>
      <c r="L40" s="11" t="s">
        <v>61</v>
      </c>
      <c r="M40" s="1"/>
      <c r="N40" s="11" t="s">
        <v>61</v>
      </c>
      <c r="O40" s="1"/>
      <c r="P40" s="11" t="s">
        <v>61</v>
      </c>
      <c r="Q40" s="1"/>
      <c r="R40" s="11" t="s">
        <v>61</v>
      </c>
      <c r="S40" s="1"/>
      <c r="T40" s="11" t="s">
        <v>61</v>
      </c>
      <c r="U40" s="1"/>
      <c r="V40" s="1"/>
      <c r="W40" s="11" t="s">
        <v>61</v>
      </c>
      <c r="X40" s="1"/>
      <c r="Y40" s="11" t="s">
        <v>61</v>
      </c>
      <c r="Z40" s="1"/>
      <c r="AA40" s="11" t="s">
        <v>61</v>
      </c>
      <c r="AB40" s="1"/>
      <c r="AC40" s="11" t="s">
        <v>61</v>
      </c>
      <c r="AD40" s="1"/>
    </row>
    <row r="41" spans="2:30" x14ac:dyDescent="0.3">
      <c r="B41" s="6"/>
      <c r="C41" s="1"/>
      <c r="D41" s="1"/>
      <c r="E41" s="10"/>
      <c r="F41" s="1"/>
      <c r="G41" s="1"/>
      <c r="H41" s="1"/>
      <c r="I41" s="1"/>
      <c r="J41" s="10"/>
      <c r="K41" s="1"/>
      <c r="L41" s="1"/>
      <c r="M41" s="1"/>
      <c r="N41" s="1"/>
      <c r="O41" s="1"/>
      <c r="P41" s="10"/>
      <c r="Q41" s="1"/>
      <c r="R41" s="1"/>
      <c r="S41" s="1"/>
      <c r="T41" s="1"/>
      <c r="U41" s="1"/>
      <c r="V41" s="1"/>
      <c r="W41" s="1"/>
      <c r="X41" s="1"/>
      <c r="Y41" s="10"/>
      <c r="Z41" s="1"/>
      <c r="AA41" s="1"/>
      <c r="AB41" s="1"/>
      <c r="AC41" s="1"/>
      <c r="AD41" s="1"/>
    </row>
    <row r="42" spans="2:30" x14ac:dyDescent="0.3">
      <c r="B42" s="3" t="s">
        <v>62</v>
      </c>
      <c r="C42" s="1"/>
      <c r="D42" s="1"/>
      <c r="E42" s="10"/>
      <c r="F42" s="1"/>
      <c r="G42" s="1"/>
      <c r="H42" s="1"/>
      <c r="I42" s="1"/>
      <c r="J42" s="10"/>
      <c r="K42" s="1"/>
      <c r="L42" s="1"/>
      <c r="M42" s="1"/>
      <c r="N42" s="1"/>
      <c r="O42" s="1"/>
      <c r="P42" s="10"/>
      <c r="Q42" s="1"/>
      <c r="R42" s="1"/>
      <c r="S42" s="1"/>
      <c r="T42" s="1"/>
      <c r="U42" s="1"/>
      <c r="V42" s="1"/>
      <c r="W42" s="1"/>
      <c r="X42" s="1"/>
      <c r="Y42" s="10"/>
      <c r="Z42" s="1"/>
      <c r="AA42" s="1"/>
      <c r="AB42" s="1"/>
      <c r="AC42" s="1"/>
      <c r="AD42" s="1"/>
    </row>
    <row r="43" spans="2:30" x14ac:dyDescent="0.3">
      <c r="B43" s="5" t="s">
        <v>40</v>
      </c>
      <c r="C43" s="1" t="s">
        <v>41</v>
      </c>
      <c r="D43" s="14">
        <f>D44/3.6</f>
        <v>0</v>
      </c>
      <c r="E43" s="14">
        <f>E44/3.6</f>
        <v>0</v>
      </c>
      <c r="F43" s="14">
        <f>F44/3.6</f>
        <v>0</v>
      </c>
      <c r="G43" s="14">
        <f>G44/3.6</f>
        <v>0</v>
      </c>
      <c r="H43" s="1"/>
      <c r="I43" s="14">
        <f>I44/3.6</f>
        <v>0</v>
      </c>
      <c r="J43" s="14">
        <f>J44/3.6</f>
        <v>0.27777777777777779</v>
      </c>
      <c r="K43" s="14">
        <f>K44/3.6</f>
        <v>0.27777777777777779</v>
      </c>
      <c r="L43" s="14">
        <f>L44/3.6</f>
        <v>0.27777777777777779</v>
      </c>
      <c r="M43" s="1"/>
      <c r="N43" s="14">
        <f>N44/3.6</f>
        <v>0</v>
      </c>
      <c r="O43" s="1"/>
      <c r="P43" s="14">
        <f>P44/3.6</f>
        <v>0</v>
      </c>
      <c r="Q43" s="1"/>
      <c r="R43" s="14">
        <f>R44/3.6</f>
        <v>0</v>
      </c>
      <c r="S43" s="1"/>
      <c r="T43" s="14">
        <f>T44/3.6</f>
        <v>0</v>
      </c>
      <c r="U43" s="1"/>
      <c r="V43" s="1"/>
      <c r="W43" s="14">
        <f>W44/3.6</f>
        <v>0</v>
      </c>
      <c r="X43" s="1"/>
      <c r="Y43" s="14">
        <f>Y44/3.6</f>
        <v>0.27777777777777779</v>
      </c>
      <c r="Z43" s="1"/>
      <c r="AA43" s="14">
        <f>AA44/3.6</f>
        <v>0.27777777777777779</v>
      </c>
      <c r="AB43" s="1"/>
      <c r="AC43" s="14">
        <f>AC44/3.6</f>
        <v>0.27777777777777779</v>
      </c>
      <c r="AD43" s="1"/>
    </row>
    <row r="44" spans="2:30" x14ac:dyDescent="0.3">
      <c r="B44" s="5" t="s">
        <v>40</v>
      </c>
      <c r="C44" s="1" t="s">
        <v>42</v>
      </c>
      <c r="D44" s="11">
        <v>0</v>
      </c>
      <c r="E44" s="11">
        <v>0</v>
      </c>
      <c r="F44" s="11">
        <v>0</v>
      </c>
      <c r="G44" s="11">
        <v>0</v>
      </c>
      <c r="H44" s="1"/>
      <c r="I44" s="11">
        <v>0</v>
      </c>
      <c r="J44" s="11">
        <v>1</v>
      </c>
      <c r="K44" s="11">
        <v>1</v>
      </c>
      <c r="L44" s="11">
        <v>1</v>
      </c>
      <c r="M44" s="1"/>
      <c r="N44" s="11">
        <v>0</v>
      </c>
      <c r="O44" s="1"/>
      <c r="P44" s="11">
        <v>0</v>
      </c>
      <c r="Q44" s="1"/>
      <c r="R44" s="11">
        <v>0</v>
      </c>
      <c r="S44" s="1"/>
      <c r="T44" s="11">
        <v>0</v>
      </c>
      <c r="U44" s="1"/>
      <c r="V44" s="1"/>
      <c r="W44" s="11">
        <v>0</v>
      </c>
      <c r="X44" s="1"/>
      <c r="Y44" s="11">
        <v>1</v>
      </c>
      <c r="Z44" s="1"/>
      <c r="AA44" s="11">
        <v>1</v>
      </c>
      <c r="AB44" s="1"/>
      <c r="AC44" s="11">
        <v>1</v>
      </c>
      <c r="AD44" s="1"/>
    </row>
    <row r="45" spans="2:30" x14ac:dyDescent="0.3">
      <c r="B45" s="5" t="s">
        <v>43</v>
      </c>
      <c r="C45" s="1" t="s">
        <v>44</v>
      </c>
      <c r="D45" s="11" t="s">
        <v>61</v>
      </c>
      <c r="E45" s="11" t="s">
        <v>61</v>
      </c>
      <c r="F45" s="11" t="s">
        <v>61</v>
      </c>
      <c r="G45" s="11" t="s">
        <v>61</v>
      </c>
      <c r="H45" s="1"/>
      <c r="I45" s="11" t="s">
        <v>61</v>
      </c>
      <c r="J45" s="11" t="s">
        <v>61</v>
      </c>
      <c r="K45" s="11" t="s">
        <v>61</v>
      </c>
      <c r="L45" s="11" t="s">
        <v>61</v>
      </c>
      <c r="M45" s="1"/>
      <c r="N45" s="11" t="s">
        <v>61</v>
      </c>
      <c r="O45" s="1"/>
      <c r="P45" s="11" t="s">
        <v>61</v>
      </c>
      <c r="Q45" s="1"/>
      <c r="R45" s="11" t="s">
        <v>61</v>
      </c>
      <c r="S45" s="1"/>
      <c r="T45" s="11" t="s">
        <v>61</v>
      </c>
      <c r="U45" s="1"/>
      <c r="V45" s="1"/>
      <c r="W45" s="11" t="s">
        <v>61</v>
      </c>
      <c r="X45" s="1"/>
      <c r="Y45" s="11" t="s">
        <v>61</v>
      </c>
      <c r="Z45" s="1"/>
      <c r="AA45" s="11" t="s">
        <v>61</v>
      </c>
      <c r="AB45" s="1"/>
      <c r="AC45" s="11" t="s">
        <v>61</v>
      </c>
      <c r="AD45" s="1"/>
    </row>
    <row r="46" spans="2:30" x14ac:dyDescent="0.3">
      <c r="B46" s="5" t="s">
        <v>45</v>
      </c>
      <c r="C46" s="1" t="s">
        <v>30</v>
      </c>
      <c r="D46" s="11" t="s">
        <v>61</v>
      </c>
      <c r="E46" s="11" t="s">
        <v>61</v>
      </c>
      <c r="F46" s="11" t="s">
        <v>61</v>
      </c>
      <c r="G46" s="11" t="s">
        <v>61</v>
      </c>
      <c r="H46" s="1"/>
      <c r="I46" s="11" t="s">
        <v>61</v>
      </c>
      <c r="J46" s="11" t="s">
        <v>61</v>
      </c>
      <c r="K46" s="11" t="s">
        <v>61</v>
      </c>
      <c r="L46" s="11" t="s">
        <v>61</v>
      </c>
      <c r="M46" s="1"/>
      <c r="N46" s="11" t="s">
        <v>61</v>
      </c>
      <c r="O46" s="1"/>
      <c r="P46" s="11" t="s">
        <v>61</v>
      </c>
      <c r="Q46" s="1"/>
      <c r="R46" s="11" t="s">
        <v>61</v>
      </c>
      <c r="S46" s="1"/>
      <c r="T46" s="11" t="s">
        <v>61</v>
      </c>
      <c r="U46" s="1"/>
      <c r="V46" s="1"/>
      <c r="W46" s="11" t="s">
        <v>61</v>
      </c>
      <c r="X46" s="1"/>
      <c r="Y46" s="11" t="s">
        <v>61</v>
      </c>
      <c r="Z46" s="1"/>
      <c r="AA46" s="11" t="s">
        <v>61</v>
      </c>
      <c r="AB46" s="1"/>
      <c r="AC46" s="11" t="s">
        <v>61</v>
      </c>
      <c r="AD46" s="1"/>
    </row>
    <row r="47" spans="2:30" x14ac:dyDescent="0.3">
      <c r="B47" s="5" t="s">
        <v>46</v>
      </c>
      <c r="C47" s="1" t="s">
        <v>47</v>
      </c>
      <c r="D47" s="11" t="s">
        <v>61</v>
      </c>
      <c r="E47" s="11" t="s">
        <v>61</v>
      </c>
      <c r="F47" s="11" t="s">
        <v>61</v>
      </c>
      <c r="G47" s="11" t="s">
        <v>61</v>
      </c>
      <c r="H47" s="1"/>
      <c r="I47" s="11" t="s">
        <v>61</v>
      </c>
      <c r="J47" s="11" t="s">
        <v>61</v>
      </c>
      <c r="K47" s="11" t="s">
        <v>61</v>
      </c>
      <c r="L47" s="11" t="s">
        <v>61</v>
      </c>
      <c r="M47" s="1"/>
      <c r="N47" s="11" t="s">
        <v>61</v>
      </c>
      <c r="O47" s="1"/>
      <c r="P47" s="11" t="s">
        <v>61</v>
      </c>
      <c r="Q47" s="1"/>
      <c r="R47" s="11" t="s">
        <v>61</v>
      </c>
      <c r="S47" s="1"/>
      <c r="T47" s="11" t="s">
        <v>61</v>
      </c>
      <c r="U47" s="1"/>
      <c r="V47" s="1"/>
      <c r="W47" s="11" t="s">
        <v>61</v>
      </c>
      <c r="X47" s="1"/>
      <c r="Y47" s="11" t="s">
        <v>61</v>
      </c>
      <c r="Z47" s="1"/>
      <c r="AA47" s="11" t="s">
        <v>61</v>
      </c>
      <c r="AB47" s="1"/>
      <c r="AC47" s="11" t="s">
        <v>61</v>
      </c>
      <c r="AD47" s="1"/>
    </row>
    <row r="48" spans="2:30" x14ac:dyDescent="0.3">
      <c r="B48" s="6"/>
      <c r="C48" s="1"/>
      <c r="D48" s="1"/>
      <c r="E48" s="10"/>
      <c r="F48" s="1"/>
      <c r="G48" s="1"/>
      <c r="H48" s="1"/>
      <c r="I48" s="1"/>
      <c r="J48" s="10"/>
      <c r="K48" s="1"/>
      <c r="L48" s="1"/>
      <c r="M48" s="1"/>
      <c r="N48" s="1"/>
      <c r="O48" s="1"/>
      <c r="P48" s="10"/>
      <c r="Q48" s="1"/>
      <c r="R48" s="1"/>
      <c r="S48" s="1"/>
      <c r="T48" s="1"/>
      <c r="U48" s="1"/>
      <c r="V48" s="1"/>
      <c r="W48" s="1"/>
      <c r="X48" s="1"/>
      <c r="Y48" s="10"/>
      <c r="Z48" s="1"/>
      <c r="AA48" s="1"/>
      <c r="AB48" s="1"/>
      <c r="AC48" s="1"/>
      <c r="AD48" s="1"/>
    </row>
    <row r="49" spans="2:30" x14ac:dyDescent="0.3">
      <c r="B49" s="3" t="s">
        <v>63</v>
      </c>
      <c r="C49" s="1"/>
      <c r="D49" s="1"/>
      <c r="E49" s="10"/>
      <c r="F49" s="1"/>
      <c r="G49" s="1"/>
      <c r="H49" s="1"/>
      <c r="I49" s="1"/>
      <c r="J49" s="10"/>
      <c r="K49" s="1"/>
      <c r="L49" s="1"/>
      <c r="M49" s="1"/>
      <c r="N49" s="1"/>
      <c r="O49" s="1"/>
      <c r="P49" s="10"/>
      <c r="Q49" s="1"/>
      <c r="R49" s="1"/>
      <c r="S49" s="1"/>
      <c r="T49" s="1"/>
      <c r="U49" s="1"/>
      <c r="V49" s="1"/>
      <c r="W49" s="1"/>
      <c r="X49" s="1"/>
      <c r="Y49" s="10"/>
      <c r="Z49" s="1"/>
      <c r="AA49" s="1"/>
      <c r="AB49" s="1"/>
      <c r="AC49" s="1"/>
      <c r="AD49" s="1"/>
    </row>
    <row r="50" spans="2:30" x14ac:dyDescent="0.3">
      <c r="B50" s="5" t="s">
        <v>64</v>
      </c>
      <c r="C50" s="1" t="s">
        <v>41</v>
      </c>
      <c r="D50" s="10"/>
      <c r="E50" s="10"/>
      <c r="F50" s="10"/>
      <c r="G50" s="10"/>
      <c r="H50" s="1"/>
      <c r="I50" s="10"/>
      <c r="J50" s="10"/>
      <c r="K50" s="10"/>
      <c r="L50" s="10"/>
      <c r="M50" s="1"/>
      <c r="N50" s="10"/>
      <c r="O50" s="20">
        <f>SUM(O51:O53)</f>
        <v>34.700000000000003</v>
      </c>
      <c r="P50" s="10"/>
      <c r="Q50" s="20">
        <f>SUM(Q51:Q53)</f>
        <v>34.799999999999997</v>
      </c>
      <c r="R50" s="10"/>
      <c r="S50" s="20">
        <f>SUM(S51:S53)</f>
        <v>31.5</v>
      </c>
      <c r="T50" s="10"/>
      <c r="U50" s="20">
        <f>SUM(U51:U53)</f>
        <v>28.7</v>
      </c>
      <c r="V50" s="1"/>
      <c r="W50" s="10"/>
      <c r="X50" s="20"/>
      <c r="Y50" s="10"/>
      <c r="Z50" s="20"/>
      <c r="AA50" s="10"/>
      <c r="AB50" s="20"/>
      <c r="AC50" s="10"/>
      <c r="AD50" s="20"/>
    </row>
    <row r="51" spans="2:30" x14ac:dyDescent="0.3">
      <c r="B51" s="16" t="s">
        <v>65</v>
      </c>
      <c r="C51" s="1" t="s">
        <v>42</v>
      </c>
      <c r="D51" s="11">
        <v>11</v>
      </c>
      <c r="E51" s="11">
        <v>11</v>
      </c>
      <c r="F51" s="11">
        <v>12</v>
      </c>
      <c r="G51" s="11">
        <v>11</v>
      </c>
      <c r="H51" s="1"/>
      <c r="I51" s="10"/>
      <c r="J51" s="10"/>
      <c r="K51" s="10"/>
      <c r="L51" s="10"/>
      <c r="M51" s="1"/>
      <c r="N51" s="11">
        <v>11</v>
      </c>
      <c r="O51" s="20">
        <v>13.5</v>
      </c>
      <c r="P51" s="11">
        <v>11</v>
      </c>
      <c r="Q51" s="20">
        <v>14.6</v>
      </c>
      <c r="R51" s="11">
        <v>12</v>
      </c>
      <c r="S51" s="20">
        <v>15</v>
      </c>
      <c r="T51" s="11">
        <v>11</v>
      </c>
      <c r="U51" s="20">
        <v>15</v>
      </c>
      <c r="V51" s="1"/>
      <c r="W51" s="10"/>
      <c r="X51" s="20"/>
      <c r="Y51" s="10"/>
      <c r="Z51" s="20"/>
      <c r="AA51" s="10"/>
      <c r="AB51" s="20"/>
      <c r="AC51" s="10"/>
      <c r="AD51" s="20"/>
    </row>
    <row r="52" spans="2:30" x14ac:dyDescent="0.3">
      <c r="B52" s="16" t="s">
        <v>66</v>
      </c>
      <c r="C52" s="1" t="s">
        <v>42</v>
      </c>
      <c r="D52" s="11">
        <v>10</v>
      </c>
      <c r="E52" s="11">
        <v>9</v>
      </c>
      <c r="F52" s="11">
        <v>9</v>
      </c>
      <c r="G52" s="11">
        <v>8</v>
      </c>
      <c r="H52" s="1"/>
      <c r="I52" s="10"/>
      <c r="J52" s="10"/>
      <c r="K52" s="10"/>
      <c r="L52" s="10"/>
      <c r="M52" s="1"/>
      <c r="N52" s="11">
        <v>10</v>
      </c>
      <c r="O52" s="20">
        <v>10</v>
      </c>
      <c r="P52" s="11">
        <v>9</v>
      </c>
      <c r="Q52" s="20">
        <v>9</v>
      </c>
      <c r="R52" s="11">
        <v>9</v>
      </c>
      <c r="S52" s="20">
        <v>9</v>
      </c>
      <c r="T52" s="11">
        <v>8</v>
      </c>
      <c r="U52" s="20">
        <v>8</v>
      </c>
      <c r="V52" s="1"/>
      <c r="W52" s="10"/>
      <c r="X52" s="20"/>
      <c r="Y52" s="10"/>
      <c r="Z52" s="20"/>
      <c r="AA52" s="10"/>
      <c r="AB52" s="20"/>
      <c r="AC52" s="10"/>
      <c r="AD52" s="20"/>
    </row>
    <row r="53" spans="2:30" x14ac:dyDescent="0.3">
      <c r="B53" s="16" t="s">
        <v>67</v>
      </c>
      <c r="C53" s="1" t="s">
        <v>42</v>
      </c>
      <c r="D53" s="10"/>
      <c r="E53" s="10"/>
      <c r="F53" s="10"/>
      <c r="G53" s="10"/>
      <c r="H53" s="1"/>
      <c r="I53" s="10"/>
      <c r="J53" s="10"/>
      <c r="K53" s="10"/>
      <c r="L53" s="10"/>
      <c r="M53" s="1"/>
      <c r="N53" s="10"/>
      <c r="O53" s="20">
        <v>11.2</v>
      </c>
      <c r="P53" s="10"/>
      <c r="Q53" s="20">
        <v>11.2</v>
      </c>
      <c r="R53" s="10"/>
      <c r="S53" s="20">
        <v>7.5</v>
      </c>
      <c r="T53" s="10"/>
      <c r="U53" s="20">
        <v>5.7</v>
      </c>
      <c r="V53" s="1"/>
      <c r="W53" s="10"/>
      <c r="X53" s="20"/>
      <c r="Y53" s="10"/>
      <c r="Z53" s="20"/>
      <c r="AA53" s="10"/>
      <c r="AB53" s="20"/>
      <c r="AC53" s="10"/>
      <c r="AD53" s="20"/>
    </row>
    <row r="54" spans="2:30" x14ac:dyDescent="0.3">
      <c r="B54" s="5" t="s">
        <v>43</v>
      </c>
      <c r="C54" s="1" t="s">
        <v>44</v>
      </c>
      <c r="D54" s="10"/>
      <c r="E54" s="10"/>
      <c r="F54" s="10"/>
      <c r="G54" s="10"/>
      <c r="H54" s="1"/>
      <c r="I54" s="10"/>
      <c r="J54" s="10"/>
      <c r="K54" s="10"/>
      <c r="L54" s="10"/>
      <c r="M54" s="1"/>
      <c r="N54" s="10"/>
      <c r="O54" s="20">
        <v>3.5</v>
      </c>
      <c r="P54" s="10"/>
      <c r="Q54" s="20">
        <v>3.5</v>
      </c>
      <c r="R54" s="10"/>
      <c r="S54" s="20">
        <v>3.5</v>
      </c>
      <c r="T54" s="10"/>
      <c r="U54" s="20">
        <v>3.5</v>
      </c>
      <c r="V54" s="1"/>
      <c r="W54" s="10"/>
      <c r="X54" s="20"/>
      <c r="Y54" s="10"/>
      <c r="Z54" s="20"/>
      <c r="AA54" s="10"/>
      <c r="AB54" s="20"/>
      <c r="AC54" s="10"/>
      <c r="AD54" s="20"/>
    </row>
    <row r="55" spans="2:30" x14ac:dyDescent="0.3">
      <c r="B55" s="5" t="s">
        <v>45</v>
      </c>
      <c r="C55" s="1" t="s">
        <v>30</v>
      </c>
      <c r="D55" s="10"/>
      <c r="E55" s="10"/>
      <c r="F55" s="10"/>
      <c r="G55" s="10"/>
      <c r="H55" s="1"/>
      <c r="I55" s="10"/>
      <c r="J55" s="10"/>
      <c r="K55" s="10"/>
      <c r="L55" s="10"/>
      <c r="M55" s="1"/>
      <c r="N55" s="10"/>
      <c r="O55" s="20">
        <v>151.80000000000001</v>
      </c>
      <c r="P55" s="10"/>
      <c r="Q55" s="20">
        <v>145.19999999999999</v>
      </c>
      <c r="R55" s="10"/>
      <c r="S55" s="20">
        <v>140.30000000000001</v>
      </c>
      <c r="T55" s="10"/>
      <c r="U55" s="20">
        <v>138.9</v>
      </c>
      <c r="V55" s="1"/>
      <c r="W55" s="10"/>
      <c r="X55" s="20"/>
      <c r="Y55" s="10"/>
      <c r="Z55" s="20"/>
      <c r="AA55" s="10"/>
      <c r="AB55" s="20"/>
      <c r="AC55" s="10"/>
      <c r="AD55" s="20"/>
    </row>
    <row r="56" spans="2:30" x14ac:dyDescent="0.3">
      <c r="B56" s="5" t="s">
        <v>46</v>
      </c>
      <c r="C56" s="1" t="s">
        <v>47</v>
      </c>
      <c r="D56" s="10"/>
      <c r="E56" s="10"/>
      <c r="F56" s="10"/>
      <c r="G56" s="10"/>
      <c r="H56" s="1"/>
      <c r="I56" s="10"/>
      <c r="J56" s="10"/>
      <c r="K56" s="10"/>
      <c r="L56" s="10"/>
      <c r="M56" s="1"/>
      <c r="N56" s="10"/>
      <c r="O56" s="20">
        <v>2761</v>
      </c>
      <c r="P56" s="10"/>
      <c r="Q56" s="20">
        <v>2746.3</v>
      </c>
      <c r="R56" s="10"/>
      <c r="S56" s="20">
        <v>2735.4</v>
      </c>
      <c r="T56" s="10"/>
      <c r="U56" s="20">
        <v>2730.2</v>
      </c>
      <c r="V56" s="1"/>
      <c r="W56" s="10"/>
      <c r="X56" s="20"/>
      <c r="Y56" s="10"/>
      <c r="Z56" s="20"/>
      <c r="AA56" s="10"/>
      <c r="AB56" s="20"/>
      <c r="AC56" s="10"/>
      <c r="AD56" s="20"/>
    </row>
    <row r="57" spans="2:30" x14ac:dyDescent="0.3">
      <c r="B57" s="6"/>
      <c r="C57" s="1"/>
      <c r="D57" s="1"/>
      <c r="E57" s="10"/>
      <c r="F57" s="1"/>
      <c r="G57" s="1"/>
      <c r="H57" s="1"/>
      <c r="I57" s="1"/>
      <c r="J57" s="10"/>
      <c r="K57" s="1"/>
      <c r="L57" s="1"/>
      <c r="M57" s="1"/>
      <c r="N57" s="1"/>
      <c r="O57" s="1"/>
      <c r="P57" s="10"/>
      <c r="Q57" s="1"/>
      <c r="R57" s="1"/>
      <c r="S57" s="1"/>
      <c r="T57" s="1"/>
      <c r="U57" s="1"/>
      <c r="V57" s="1"/>
      <c r="W57" s="1"/>
      <c r="X57" s="1"/>
      <c r="Y57" s="10"/>
      <c r="Z57" s="1"/>
      <c r="AA57" s="1"/>
      <c r="AB57" s="1"/>
      <c r="AC57" s="1"/>
      <c r="AD57" s="1"/>
    </row>
    <row r="58" spans="2:30" x14ac:dyDescent="0.3">
      <c r="B58" s="3" t="s">
        <v>68</v>
      </c>
      <c r="C58" s="1"/>
      <c r="D58" s="1"/>
      <c r="E58" s="10"/>
      <c r="F58" s="1"/>
      <c r="G58" s="1"/>
      <c r="H58" s="1"/>
      <c r="I58" s="1"/>
      <c r="J58" s="10"/>
      <c r="K58" s="1"/>
      <c r="L58" s="1"/>
      <c r="M58" s="1"/>
      <c r="N58" s="1"/>
      <c r="O58" s="1"/>
      <c r="P58" s="10"/>
      <c r="Q58" s="1"/>
      <c r="R58" s="1"/>
      <c r="S58" s="1"/>
      <c r="T58" s="1"/>
      <c r="U58" s="1"/>
      <c r="V58" s="1"/>
      <c r="W58" s="1"/>
      <c r="X58" s="1"/>
      <c r="Y58" s="10"/>
      <c r="Z58" s="1"/>
      <c r="AA58" s="1"/>
      <c r="AB58" s="1"/>
      <c r="AC58" s="1"/>
      <c r="AD58" s="1"/>
    </row>
    <row r="59" spans="2:30" x14ac:dyDescent="0.3">
      <c r="B59" s="5" t="s">
        <v>69</v>
      </c>
      <c r="C59" s="1" t="s">
        <v>41</v>
      </c>
      <c r="D59" s="13">
        <f>D62/3.6</f>
        <v>4.166666666666667</v>
      </c>
      <c r="E59" s="13">
        <f>E62/3.6</f>
        <v>6.1111111111111107</v>
      </c>
      <c r="F59" s="13">
        <f>F62/3.6</f>
        <v>8.0555555555555554</v>
      </c>
      <c r="G59" s="13">
        <f>G62/3.6</f>
        <v>9.4444444444444446</v>
      </c>
      <c r="H59" s="1"/>
      <c r="I59" s="13">
        <f>I62/3.6</f>
        <v>8.8888888888888893</v>
      </c>
      <c r="J59" s="13">
        <f>J62/3.6</f>
        <v>10</v>
      </c>
      <c r="K59" s="13">
        <f>K62/3.6</f>
        <v>10.833333333333334</v>
      </c>
      <c r="L59" s="13">
        <f>L62/3.6</f>
        <v>11.388888888888889</v>
      </c>
      <c r="M59" s="1"/>
      <c r="N59" s="13">
        <f>N62/3.6</f>
        <v>4.166666666666667</v>
      </c>
      <c r="O59" s="20">
        <f>SUM(O60:O62)</f>
        <v>12.399999999999999</v>
      </c>
      <c r="P59" s="13">
        <f>P62/3.6</f>
        <v>6.1111111111111107</v>
      </c>
      <c r="Q59" s="20">
        <f>SUM(Q60:Q62)</f>
        <v>18.600000000000001</v>
      </c>
      <c r="R59" s="13">
        <f>R62/3.6</f>
        <v>8.0555555555555554</v>
      </c>
      <c r="S59" s="20">
        <f>SUM(S60:S62)</f>
        <v>24.4</v>
      </c>
      <c r="T59" s="13">
        <f>T62/3.6</f>
        <v>9.4444444444444446</v>
      </c>
      <c r="U59" s="20">
        <f>SUM(U60:U62)</f>
        <v>29.299999999999997</v>
      </c>
      <c r="V59" s="1"/>
      <c r="W59" s="13">
        <f>W62/3.6</f>
        <v>8.8888888888888893</v>
      </c>
      <c r="X59" s="20"/>
      <c r="Y59" s="13">
        <f>Y62/3.6</f>
        <v>10</v>
      </c>
      <c r="Z59" s="20"/>
      <c r="AA59" s="13">
        <f>AA62/3.6</f>
        <v>10.833333333333334</v>
      </c>
      <c r="AB59" s="20"/>
      <c r="AC59" s="13">
        <f>AC62/3.6</f>
        <v>11.388888888888889</v>
      </c>
      <c r="AD59" s="20"/>
    </row>
    <row r="60" spans="2:30" x14ac:dyDescent="0.3">
      <c r="B60" s="16" t="s">
        <v>70</v>
      </c>
      <c r="C60" s="1"/>
      <c r="D60" s="13"/>
      <c r="E60" s="13"/>
      <c r="F60" s="13"/>
      <c r="G60" s="13"/>
      <c r="H60" s="1"/>
      <c r="I60" s="13"/>
      <c r="J60" s="13"/>
      <c r="K60" s="13"/>
      <c r="L60" s="13"/>
      <c r="M60" s="1"/>
      <c r="N60" s="13"/>
      <c r="O60" s="20">
        <v>4.2</v>
      </c>
      <c r="P60" s="13"/>
      <c r="Q60" s="20">
        <v>3.8</v>
      </c>
      <c r="R60" s="13"/>
      <c r="S60" s="20">
        <v>3</v>
      </c>
      <c r="T60" s="13"/>
      <c r="U60" s="20">
        <v>2.4</v>
      </c>
      <c r="V60" s="1"/>
      <c r="W60" s="13"/>
      <c r="X60" s="20"/>
      <c r="Y60" s="13"/>
      <c r="Z60" s="20"/>
      <c r="AA60" s="13"/>
      <c r="AB60" s="20"/>
      <c r="AC60" s="13"/>
      <c r="AD60" s="20"/>
    </row>
    <row r="61" spans="2:30" x14ac:dyDescent="0.3">
      <c r="B61" s="16" t="s">
        <v>71</v>
      </c>
      <c r="C61" s="1"/>
      <c r="D61" s="13"/>
      <c r="E61" s="13"/>
      <c r="F61" s="13"/>
      <c r="G61" s="13"/>
      <c r="H61" s="1"/>
      <c r="I61" s="13"/>
      <c r="J61" s="13"/>
      <c r="K61" s="13"/>
      <c r="L61" s="13"/>
      <c r="M61" s="1"/>
      <c r="N61" s="13"/>
      <c r="O61" s="20">
        <v>8.1999999999999993</v>
      </c>
      <c r="P61" s="13"/>
      <c r="Q61" s="20">
        <v>14.8</v>
      </c>
      <c r="R61" s="13"/>
      <c r="S61" s="20">
        <v>21.4</v>
      </c>
      <c r="T61" s="13"/>
      <c r="U61" s="20">
        <v>26.9</v>
      </c>
      <c r="V61" s="1"/>
      <c r="W61" s="13"/>
      <c r="X61" s="20"/>
      <c r="Y61" s="13"/>
      <c r="Z61" s="20"/>
      <c r="AA61" s="13"/>
      <c r="AB61" s="20"/>
      <c r="AC61" s="13"/>
      <c r="AD61" s="20"/>
    </row>
    <row r="62" spans="2:30" x14ac:dyDescent="0.3">
      <c r="B62" s="16" t="s">
        <v>72</v>
      </c>
      <c r="C62" s="1" t="s">
        <v>42</v>
      </c>
      <c r="D62" s="11">
        <v>15</v>
      </c>
      <c r="E62" s="11">
        <v>22</v>
      </c>
      <c r="F62" s="11">
        <v>29</v>
      </c>
      <c r="G62" s="11">
        <v>34</v>
      </c>
      <c r="H62" s="1"/>
      <c r="I62" s="11">
        <v>32</v>
      </c>
      <c r="J62" s="11">
        <v>36</v>
      </c>
      <c r="K62" s="11">
        <v>39</v>
      </c>
      <c r="L62" s="11">
        <v>41</v>
      </c>
      <c r="M62" s="1"/>
      <c r="N62" s="11">
        <v>15</v>
      </c>
      <c r="O62" s="20">
        <v>0</v>
      </c>
      <c r="P62" s="11">
        <v>22</v>
      </c>
      <c r="Q62" s="20">
        <v>0</v>
      </c>
      <c r="R62" s="11">
        <v>29</v>
      </c>
      <c r="S62" s="20">
        <v>0</v>
      </c>
      <c r="T62" s="11">
        <v>34</v>
      </c>
      <c r="U62" s="20">
        <v>0</v>
      </c>
      <c r="V62" s="1"/>
      <c r="W62" s="11">
        <v>32</v>
      </c>
      <c r="X62" s="20"/>
      <c r="Y62" s="11">
        <v>36</v>
      </c>
      <c r="Z62" s="20"/>
      <c r="AA62" s="11">
        <v>39</v>
      </c>
      <c r="AB62" s="20"/>
      <c r="AC62" s="11">
        <v>41</v>
      </c>
      <c r="AD62" s="20"/>
    </row>
    <row r="63" spans="2:30" x14ac:dyDescent="0.3">
      <c r="B63" s="5" t="s">
        <v>43</v>
      </c>
      <c r="C63" s="1" t="s">
        <v>44</v>
      </c>
      <c r="D63" s="11">
        <v>0</v>
      </c>
      <c r="E63" s="11">
        <v>0</v>
      </c>
      <c r="F63" s="11">
        <v>0</v>
      </c>
      <c r="G63" s="11">
        <v>0</v>
      </c>
      <c r="H63" s="1"/>
      <c r="I63" s="11">
        <v>0</v>
      </c>
      <c r="J63" s="11">
        <v>0</v>
      </c>
      <c r="K63" s="11">
        <v>0</v>
      </c>
      <c r="L63" s="11">
        <v>0</v>
      </c>
      <c r="M63" s="1"/>
      <c r="N63" s="11">
        <v>0</v>
      </c>
      <c r="O63" s="20">
        <v>0.6</v>
      </c>
      <c r="P63" s="11">
        <v>0</v>
      </c>
      <c r="Q63" s="20">
        <v>0.6</v>
      </c>
      <c r="R63" s="11">
        <v>0</v>
      </c>
      <c r="S63" s="20">
        <v>0.6</v>
      </c>
      <c r="T63" s="11">
        <v>0</v>
      </c>
      <c r="U63" s="20">
        <v>0.6</v>
      </c>
      <c r="V63" s="1"/>
      <c r="W63" s="11">
        <v>0</v>
      </c>
      <c r="X63" s="20"/>
      <c r="Y63" s="11">
        <v>0</v>
      </c>
      <c r="Z63" s="20"/>
      <c r="AA63" s="11">
        <v>0</v>
      </c>
      <c r="AB63" s="20"/>
      <c r="AC63" s="11">
        <v>0</v>
      </c>
      <c r="AD63" s="20"/>
    </row>
    <row r="64" spans="2:30" x14ac:dyDescent="0.3">
      <c r="B64" s="5" t="s">
        <v>45</v>
      </c>
      <c r="C64" s="1" t="s">
        <v>30</v>
      </c>
      <c r="D64" s="11">
        <v>31</v>
      </c>
      <c r="E64" s="11">
        <v>31</v>
      </c>
      <c r="F64" s="11">
        <v>31</v>
      </c>
      <c r="G64" s="11">
        <v>38</v>
      </c>
      <c r="H64" s="1"/>
      <c r="I64" s="11">
        <v>27</v>
      </c>
      <c r="J64" s="11">
        <v>34</v>
      </c>
      <c r="K64" s="11">
        <v>38</v>
      </c>
      <c r="L64" s="11">
        <v>39</v>
      </c>
      <c r="M64" s="1"/>
      <c r="N64" s="11">
        <v>31</v>
      </c>
      <c r="O64" s="20">
        <v>90</v>
      </c>
      <c r="P64" s="11">
        <v>31</v>
      </c>
      <c r="Q64" s="20">
        <v>86</v>
      </c>
      <c r="R64" s="11">
        <v>31</v>
      </c>
      <c r="S64" s="20">
        <v>85.9</v>
      </c>
      <c r="T64" s="11">
        <v>38</v>
      </c>
      <c r="U64" s="20">
        <v>85.9</v>
      </c>
      <c r="V64" s="1"/>
      <c r="W64" s="11">
        <v>27</v>
      </c>
      <c r="X64" s="20"/>
      <c r="Y64" s="11">
        <v>34</v>
      </c>
      <c r="Z64" s="20"/>
      <c r="AA64" s="11">
        <v>38</v>
      </c>
      <c r="AB64" s="20"/>
      <c r="AC64" s="11">
        <v>39</v>
      </c>
      <c r="AD64" s="20"/>
    </row>
    <row r="65" spans="2:30" x14ac:dyDescent="0.3">
      <c r="B65" s="5" t="s">
        <v>46</v>
      </c>
      <c r="C65" s="1" t="s">
        <v>47</v>
      </c>
      <c r="D65" s="11" t="s">
        <v>61</v>
      </c>
      <c r="E65" s="11" t="s">
        <v>61</v>
      </c>
      <c r="F65" s="11" t="s">
        <v>61</v>
      </c>
      <c r="G65" s="11" t="s">
        <v>61</v>
      </c>
      <c r="H65" s="1"/>
      <c r="I65" s="11" t="s">
        <v>61</v>
      </c>
      <c r="J65" s="11" t="s">
        <v>61</v>
      </c>
      <c r="K65" s="11" t="s">
        <v>61</v>
      </c>
      <c r="L65" s="11" t="s">
        <v>61</v>
      </c>
      <c r="M65" s="1"/>
      <c r="N65" s="11" t="s">
        <v>61</v>
      </c>
      <c r="O65" s="20">
        <v>2661.2</v>
      </c>
      <c r="P65" s="11" t="s">
        <v>61</v>
      </c>
      <c r="Q65" s="20">
        <v>2612.1</v>
      </c>
      <c r="R65" s="11" t="s">
        <v>61</v>
      </c>
      <c r="S65" s="20">
        <v>2558.8000000000002</v>
      </c>
      <c r="T65" s="11" t="s">
        <v>61</v>
      </c>
      <c r="U65" s="20">
        <v>2530.8000000000002</v>
      </c>
      <c r="V65" s="1"/>
      <c r="W65" s="11" t="s">
        <v>61</v>
      </c>
      <c r="X65" s="20"/>
      <c r="Y65" s="11" t="s">
        <v>61</v>
      </c>
      <c r="Z65" s="20"/>
      <c r="AA65" s="11" t="s">
        <v>61</v>
      </c>
      <c r="AB65" s="20"/>
      <c r="AC65" s="11" t="s">
        <v>61</v>
      </c>
      <c r="AD65" s="20"/>
    </row>
    <row r="66" spans="2:30" x14ac:dyDescent="0.3">
      <c r="B66" s="5" t="s">
        <v>73</v>
      </c>
      <c r="C66" s="1" t="s">
        <v>28</v>
      </c>
      <c r="D66" s="11" t="s">
        <v>61</v>
      </c>
      <c r="E66" s="11" t="s">
        <v>61</v>
      </c>
      <c r="F66" s="11" t="s">
        <v>61</v>
      </c>
      <c r="G66" s="11" t="s">
        <v>61</v>
      </c>
      <c r="H66" s="1"/>
      <c r="I66" s="11" t="s">
        <v>61</v>
      </c>
      <c r="J66" s="11" t="s">
        <v>61</v>
      </c>
      <c r="K66" s="11" t="s">
        <v>61</v>
      </c>
      <c r="L66" s="11" t="s">
        <v>61</v>
      </c>
      <c r="M66" s="1"/>
      <c r="N66" s="11" t="s">
        <v>61</v>
      </c>
      <c r="O66" s="20">
        <v>1</v>
      </c>
      <c r="P66" s="11" t="s">
        <v>61</v>
      </c>
      <c r="Q66" s="20">
        <v>0.98</v>
      </c>
      <c r="R66" s="11" t="s">
        <v>61</v>
      </c>
      <c r="S66" s="20">
        <v>0.96</v>
      </c>
      <c r="T66" s="11" t="s">
        <v>61</v>
      </c>
      <c r="U66" s="20">
        <v>0.99</v>
      </c>
      <c r="V66" s="1"/>
      <c r="W66" s="11" t="s">
        <v>61</v>
      </c>
      <c r="X66" s="20"/>
      <c r="Y66" s="11" t="s">
        <v>61</v>
      </c>
      <c r="Z66" s="20"/>
      <c r="AA66" s="11" t="s">
        <v>61</v>
      </c>
      <c r="AB66" s="20"/>
      <c r="AC66" s="11" t="s">
        <v>61</v>
      </c>
      <c r="AD66" s="20"/>
    </row>
    <row r="67" spans="2:30" x14ac:dyDescent="0.3">
      <c r="B67" s="6"/>
      <c r="C67" s="1"/>
      <c r="D67" s="1"/>
      <c r="E67" s="10"/>
      <c r="F67" s="1"/>
      <c r="G67" s="1"/>
      <c r="H67" s="1"/>
      <c r="I67" s="1"/>
      <c r="J67" s="10"/>
      <c r="K67" s="1"/>
      <c r="L67" s="1"/>
      <c r="M67" s="1"/>
      <c r="N67" s="1"/>
      <c r="O67" s="1"/>
      <c r="P67" s="10"/>
      <c r="Q67" s="1"/>
      <c r="R67" s="1"/>
      <c r="S67" s="1"/>
      <c r="T67" s="1"/>
      <c r="U67" s="1"/>
      <c r="V67" s="1"/>
      <c r="W67" s="1"/>
      <c r="X67" s="1"/>
      <c r="Y67" s="10"/>
      <c r="Z67" s="1"/>
      <c r="AA67" s="1"/>
      <c r="AB67" s="1"/>
      <c r="AC67" s="1"/>
      <c r="AD67" s="1"/>
    </row>
    <row r="68" spans="2:30" x14ac:dyDescent="0.3">
      <c r="B68" s="5" t="s">
        <v>74</v>
      </c>
      <c r="C68" s="1" t="s">
        <v>30</v>
      </c>
      <c r="D68" s="8">
        <v>4</v>
      </c>
      <c r="E68" s="11">
        <v>6</v>
      </c>
      <c r="F68" s="8">
        <v>10</v>
      </c>
      <c r="G68" s="8">
        <v>17</v>
      </c>
      <c r="H68" s="1"/>
      <c r="I68" s="8">
        <v>10</v>
      </c>
      <c r="J68" s="11">
        <v>17</v>
      </c>
      <c r="K68" s="8">
        <v>20</v>
      </c>
      <c r="L68" s="8">
        <v>21</v>
      </c>
      <c r="M68" s="1"/>
      <c r="N68" s="8">
        <v>4</v>
      </c>
      <c r="O68" s="20">
        <v>4</v>
      </c>
      <c r="P68" s="11">
        <v>6</v>
      </c>
      <c r="Q68" s="20">
        <v>6</v>
      </c>
      <c r="R68" s="8">
        <v>10</v>
      </c>
      <c r="S68" s="1">
        <v>10</v>
      </c>
      <c r="T68" s="8">
        <v>17</v>
      </c>
      <c r="U68" s="1">
        <v>17</v>
      </c>
      <c r="V68" s="1"/>
      <c r="W68" s="8">
        <v>10</v>
      </c>
      <c r="X68" s="1"/>
      <c r="Y68" s="11">
        <v>17</v>
      </c>
      <c r="Z68" s="1"/>
      <c r="AA68" s="8">
        <v>20</v>
      </c>
      <c r="AB68" s="1"/>
      <c r="AC68" s="8">
        <v>21</v>
      </c>
      <c r="AD68" s="1"/>
    </row>
    <row r="69" spans="2:30" x14ac:dyDescent="0.3">
      <c r="B69" s="5" t="s">
        <v>75</v>
      </c>
      <c r="C69" s="1" t="s">
        <v>30</v>
      </c>
      <c r="D69" s="8">
        <v>11</v>
      </c>
      <c r="E69" s="11">
        <v>13</v>
      </c>
      <c r="F69" s="8">
        <v>17</v>
      </c>
      <c r="G69" s="8">
        <v>24</v>
      </c>
      <c r="H69" s="1"/>
      <c r="I69" s="8">
        <v>15</v>
      </c>
      <c r="J69" s="11">
        <v>22</v>
      </c>
      <c r="K69" s="8">
        <v>26</v>
      </c>
      <c r="L69" s="8">
        <v>27</v>
      </c>
      <c r="M69" s="1"/>
      <c r="N69" s="8">
        <v>11</v>
      </c>
      <c r="O69" s="20">
        <v>4.8</v>
      </c>
      <c r="P69" s="11">
        <v>13</v>
      </c>
      <c r="Q69" s="20">
        <v>7.4</v>
      </c>
      <c r="R69" s="8">
        <v>17</v>
      </c>
      <c r="S69" s="1">
        <v>11.9</v>
      </c>
      <c r="T69" s="8">
        <v>24</v>
      </c>
      <c r="U69" s="1">
        <v>19.3</v>
      </c>
      <c r="V69" s="1"/>
      <c r="W69" s="8">
        <v>15</v>
      </c>
      <c r="X69" s="1"/>
      <c r="Y69" s="11">
        <v>22</v>
      </c>
      <c r="Z69" s="1"/>
      <c r="AA69" s="8">
        <v>26</v>
      </c>
      <c r="AB69" s="1"/>
      <c r="AC69" s="8">
        <v>27</v>
      </c>
      <c r="AD69" s="1"/>
    </row>
    <row r="70" spans="2:30" x14ac:dyDescent="0.3">
      <c r="B70" s="5" t="s">
        <v>76</v>
      </c>
      <c r="C70" s="1" t="s">
        <v>42</v>
      </c>
      <c r="D70" s="21">
        <v>1356</v>
      </c>
      <c r="E70" s="22">
        <v>1873</v>
      </c>
      <c r="F70" s="21">
        <v>2379</v>
      </c>
      <c r="G70" s="21">
        <v>2803</v>
      </c>
      <c r="H70" s="1"/>
      <c r="I70" s="21">
        <v>3241</v>
      </c>
      <c r="J70" s="22">
        <v>3720</v>
      </c>
      <c r="K70" s="21">
        <v>4026</v>
      </c>
      <c r="L70" s="21">
        <v>4182</v>
      </c>
      <c r="M70" s="1"/>
      <c r="N70" s="21">
        <v>1356</v>
      </c>
      <c r="O70" s="20">
        <v>6660</v>
      </c>
      <c r="P70" s="22">
        <v>1873</v>
      </c>
      <c r="Q70" s="20">
        <v>6660</v>
      </c>
      <c r="R70" s="21">
        <v>2379</v>
      </c>
      <c r="S70" s="1">
        <v>6660</v>
      </c>
      <c r="T70" s="21">
        <v>2803</v>
      </c>
      <c r="U70" s="1">
        <v>6660</v>
      </c>
      <c r="V70" s="1"/>
      <c r="W70" s="21">
        <v>3241</v>
      </c>
      <c r="X70" s="1"/>
      <c r="Y70" s="22">
        <v>3720</v>
      </c>
      <c r="Z70" s="1"/>
      <c r="AA70" s="21">
        <v>4026</v>
      </c>
      <c r="AB70" s="1"/>
      <c r="AC70" s="21">
        <v>4182</v>
      </c>
      <c r="AD70" s="1"/>
    </row>
    <row r="71" spans="2:30" x14ac:dyDescent="0.3">
      <c r="B71" s="5" t="s">
        <v>77</v>
      </c>
      <c r="C71" s="1" t="s">
        <v>78</v>
      </c>
      <c r="D71" s="8">
        <v>10.5</v>
      </c>
      <c r="E71" s="11">
        <v>14.9</v>
      </c>
      <c r="F71" s="8">
        <v>19.100000000000001</v>
      </c>
      <c r="G71" s="8">
        <v>22.5</v>
      </c>
      <c r="H71" s="1"/>
      <c r="I71" s="8">
        <v>20.6</v>
      </c>
      <c r="J71" s="11">
        <v>23.5</v>
      </c>
      <c r="K71" s="8">
        <v>25.4</v>
      </c>
      <c r="L71" s="8">
        <v>26.4</v>
      </c>
      <c r="M71" s="1"/>
      <c r="N71" s="8">
        <v>10.5</v>
      </c>
      <c r="O71" s="20">
        <v>5.6</v>
      </c>
      <c r="P71" s="11">
        <v>14.9</v>
      </c>
      <c r="Q71" s="20">
        <v>10.5</v>
      </c>
      <c r="R71" s="8">
        <v>19.100000000000001</v>
      </c>
      <c r="S71" s="1">
        <v>14.7</v>
      </c>
      <c r="T71" s="8">
        <v>22.5</v>
      </c>
      <c r="U71" s="1">
        <v>18</v>
      </c>
      <c r="V71" s="1"/>
      <c r="W71" s="8">
        <v>20.6</v>
      </c>
      <c r="X71" s="1"/>
      <c r="Y71" s="11">
        <v>23.5</v>
      </c>
      <c r="Z71" s="1"/>
      <c r="AA71" s="8">
        <v>25.4</v>
      </c>
      <c r="AB71" s="1"/>
      <c r="AC71" s="8">
        <v>26.4</v>
      </c>
      <c r="AD71" s="1"/>
    </row>
    <row r="72" spans="2:30" x14ac:dyDescent="0.3">
      <c r="B72" s="6"/>
      <c r="C72" s="1"/>
      <c r="D72" s="1"/>
      <c r="E72" s="10"/>
      <c r="F72" s="1"/>
      <c r="G72" s="1"/>
      <c r="H72" s="1"/>
      <c r="I72" s="1"/>
      <c r="J72" s="10"/>
      <c r="K72" s="1"/>
      <c r="L72" s="1"/>
      <c r="M72" s="1"/>
      <c r="N72" s="1"/>
      <c r="O72" s="1"/>
      <c r="P72" s="10"/>
      <c r="Q72" s="1"/>
      <c r="R72" s="1"/>
      <c r="S72" s="1"/>
      <c r="T72" s="1"/>
      <c r="U72" s="1"/>
      <c r="V72" s="1"/>
      <c r="W72" s="1"/>
      <c r="X72" s="1"/>
      <c r="Y72" s="10"/>
      <c r="Z72" s="1"/>
      <c r="AA72" s="1"/>
      <c r="AB72" s="1"/>
      <c r="AC72" s="1"/>
      <c r="AD72" s="1"/>
    </row>
    <row r="73" spans="2:30" x14ac:dyDescent="0.3">
      <c r="B73" s="5" t="s">
        <v>79</v>
      </c>
      <c r="C73" s="1" t="s">
        <v>80</v>
      </c>
      <c r="D73" s="11">
        <v>8.9</v>
      </c>
      <c r="E73" s="11">
        <v>10.1</v>
      </c>
      <c r="F73" s="11">
        <v>11.3</v>
      </c>
      <c r="G73" s="11">
        <v>11.9</v>
      </c>
      <c r="H73" s="1"/>
      <c r="I73" s="11">
        <v>11.9</v>
      </c>
      <c r="J73" s="11">
        <v>12.8</v>
      </c>
      <c r="K73" s="11">
        <v>13</v>
      </c>
      <c r="L73" s="11">
        <v>13.2</v>
      </c>
      <c r="M73" s="1"/>
      <c r="N73" s="11">
        <v>8.9</v>
      </c>
      <c r="O73" s="20">
        <v>11.75</v>
      </c>
      <c r="P73" s="11">
        <v>10.1</v>
      </c>
      <c r="Q73" s="20">
        <v>12.5</v>
      </c>
      <c r="R73" s="11">
        <v>11.3</v>
      </c>
      <c r="S73" s="20">
        <v>13.37</v>
      </c>
      <c r="T73" s="11">
        <v>11.9</v>
      </c>
      <c r="U73" s="20">
        <v>14</v>
      </c>
      <c r="V73" s="1"/>
      <c r="W73" s="11">
        <v>11.9</v>
      </c>
      <c r="X73" s="20"/>
      <c r="Y73" s="11">
        <v>12.8</v>
      </c>
      <c r="Z73" s="20"/>
      <c r="AA73" s="11">
        <v>13</v>
      </c>
      <c r="AB73" s="20"/>
      <c r="AC73" s="11">
        <v>13.2</v>
      </c>
      <c r="AD73" s="20"/>
    </row>
    <row r="74" spans="2:30" x14ac:dyDescent="0.3">
      <c r="B74" s="5" t="s">
        <v>81</v>
      </c>
      <c r="C74" s="1" t="s">
        <v>80</v>
      </c>
      <c r="D74" s="1"/>
      <c r="E74" s="10"/>
      <c r="F74" s="1"/>
      <c r="G74" s="1"/>
      <c r="H74" s="1"/>
      <c r="I74" s="1"/>
      <c r="J74" s="10"/>
      <c r="K74" s="1"/>
      <c r="L74" s="1"/>
      <c r="M74" s="1"/>
      <c r="N74" s="1"/>
      <c r="O74" s="25">
        <f>O73-N73</f>
        <v>2.8499999999999996</v>
      </c>
      <c r="P74" s="10"/>
      <c r="Q74" s="25">
        <f>Q73-P73</f>
        <v>2.4000000000000004</v>
      </c>
      <c r="R74" s="1"/>
      <c r="S74" s="25">
        <f>S73-R73</f>
        <v>2.0699999999999985</v>
      </c>
      <c r="T74" s="1"/>
      <c r="U74" s="25">
        <f>U73-T73</f>
        <v>2.0999999999999996</v>
      </c>
      <c r="V74" s="1"/>
      <c r="W74" s="1"/>
      <c r="X74" s="1"/>
      <c r="Y74" s="10"/>
      <c r="Z74" s="1"/>
      <c r="AA74" s="1"/>
      <c r="AB74" s="1"/>
      <c r="AC74" s="1"/>
      <c r="AD74" s="1"/>
    </row>
    <row r="75" spans="2:30" x14ac:dyDescent="0.3">
      <c r="B75" s="6"/>
      <c r="C75" s="1"/>
      <c r="D75" s="1"/>
      <c r="E75" s="10"/>
      <c r="F75" s="1"/>
      <c r="G75" s="1"/>
      <c r="H75" s="1"/>
      <c r="I75" s="1"/>
      <c r="J75" s="10"/>
      <c r="K75" s="1"/>
      <c r="L75" s="1"/>
      <c r="M75" s="1"/>
      <c r="N75" s="1"/>
      <c r="O75" s="1"/>
      <c r="P75" s="10"/>
      <c r="Q75" s="1"/>
      <c r="R75" s="1"/>
      <c r="S75" s="1"/>
      <c r="T75" s="1"/>
      <c r="U75" s="1"/>
      <c r="V75" s="1"/>
      <c r="W75" s="1"/>
      <c r="X75" s="1"/>
      <c r="Y75" s="10"/>
      <c r="Z75" s="1"/>
      <c r="AA75" s="1"/>
      <c r="AB75" s="1"/>
      <c r="AC75" s="1"/>
      <c r="AD75" s="1"/>
    </row>
    <row r="76" spans="2:30" x14ac:dyDescent="0.3">
      <c r="B76" s="5" t="s">
        <v>82</v>
      </c>
      <c r="C76" s="1" t="s">
        <v>83</v>
      </c>
      <c r="D76" s="11">
        <v>10.6</v>
      </c>
      <c r="E76" s="11">
        <v>9.1999999999999993</v>
      </c>
      <c r="F76" s="11">
        <v>7.1</v>
      </c>
      <c r="G76" s="11">
        <v>5.4</v>
      </c>
      <c r="H76" s="1"/>
      <c r="I76" s="11">
        <v>4.7</v>
      </c>
      <c r="J76" s="11">
        <v>3.1</v>
      </c>
      <c r="K76" s="11">
        <v>2.5</v>
      </c>
      <c r="L76" s="11">
        <v>2.2000000000000002</v>
      </c>
      <c r="M76" s="1"/>
      <c r="N76" s="11">
        <v>10.6</v>
      </c>
      <c r="O76" s="1"/>
      <c r="P76" s="11">
        <v>9.1999999999999993</v>
      </c>
      <c r="Q76" s="1"/>
      <c r="R76" s="11">
        <v>7.1</v>
      </c>
      <c r="S76" s="1"/>
      <c r="T76" s="11">
        <v>5.4</v>
      </c>
      <c r="U76" s="1"/>
      <c r="V76" s="1"/>
      <c r="W76" s="11">
        <v>4.7</v>
      </c>
      <c r="X76" s="1"/>
      <c r="Y76" s="11">
        <v>3.1</v>
      </c>
      <c r="Z76" s="1"/>
      <c r="AA76" s="11">
        <v>2.5</v>
      </c>
      <c r="AB76" s="1"/>
      <c r="AC76" s="11">
        <v>2.2000000000000002</v>
      </c>
      <c r="AD76" s="1"/>
    </row>
    <row r="77" spans="2:30" x14ac:dyDescent="0.3">
      <c r="B77" s="5" t="s">
        <v>84</v>
      </c>
      <c r="C77" s="1" t="s">
        <v>83</v>
      </c>
      <c r="D77" s="10"/>
      <c r="E77" s="10"/>
      <c r="F77" s="10"/>
      <c r="G77" s="10"/>
      <c r="H77" s="1"/>
      <c r="I77" s="10"/>
      <c r="J77" s="10"/>
      <c r="K77" s="10"/>
      <c r="L77" s="10"/>
      <c r="M77" s="1"/>
      <c r="N77" s="10"/>
      <c r="O77" s="20">
        <f>SUM(O78:O80)</f>
        <v>10.67</v>
      </c>
      <c r="P77" s="10"/>
      <c r="Q77" s="20">
        <f>SUM(Q78:Q80)</f>
        <v>9.1999999999999993</v>
      </c>
      <c r="R77" s="10"/>
      <c r="S77" s="20">
        <f>SUM(S78:S80)</f>
        <v>7.1</v>
      </c>
      <c r="T77" s="10"/>
      <c r="U77" s="20">
        <f>SUM(U78:U80)</f>
        <v>5.4</v>
      </c>
      <c r="V77" s="1"/>
      <c r="W77" s="10"/>
      <c r="X77" s="20"/>
      <c r="Y77" s="10"/>
      <c r="Z77" s="20"/>
      <c r="AA77" s="10"/>
      <c r="AB77" s="20"/>
      <c r="AC77" s="10"/>
      <c r="AD77" s="20"/>
    </row>
    <row r="78" spans="2:30" x14ac:dyDescent="0.3">
      <c r="B78" s="16" t="s">
        <v>85</v>
      </c>
      <c r="C78" s="1" t="s">
        <v>83</v>
      </c>
      <c r="D78" s="10"/>
      <c r="E78" s="10"/>
      <c r="F78" s="10"/>
      <c r="G78" s="10"/>
      <c r="H78" s="1"/>
      <c r="I78" s="10"/>
      <c r="J78" s="10"/>
      <c r="K78" s="10"/>
      <c r="L78" s="10"/>
      <c r="M78" s="1"/>
      <c r="N78" s="10"/>
      <c r="O78" s="20">
        <v>3.4</v>
      </c>
      <c r="P78" s="10"/>
      <c r="Q78" s="20">
        <v>3</v>
      </c>
      <c r="R78" s="10"/>
      <c r="S78" s="20">
        <v>2.2999999999999998</v>
      </c>
      <c r="T78" s="10"/>
      <c r="U78" s="20">
        <v>1.8</v>
      </c>
      <c r="V78" s="1"/>
      <c r="W78" s="10"/>
      <c r="X78" s="20"/>
      <c r="Y78" s="10"/>
      <c r="Z78" s="20"/>
      <c r="AA78" s="10"/>
      <c r="AB78" s="20"/>
      <c r="AC78" s="10"/>
      <c r="AD78" s="20"/>
    </row>
    <row r="79" spans="2:30" x14ac:dyDescent="0.3">
      <c r="B79" s="16" t="s">
        <v>86</v>
      </c>
      <c r="C79" s="1" t="s">
        <v>83</v>
      </c>
      <c r="D79" s="10"/>
      <c r="E79" s="10"/>
      <c r="F79" s="10"/>
      <c r="G79" s="10"/>
      <c r="H79" s="1"/>
      <c r="I79" s="10"/>
      <c r="J79" s="10"/>
      <c r="K79" s="10"/>
      <c r="L79" s="10"/>
      <c r="M79" s="1"/>
      <c r="N79" s="10"/>
      <c r="O79" s="20">
        <v>0.47</v>
      </c>
      <c r="P79" s="10"/>
      <c r="Q79" s="20">
        <v>0.4</v>
      </c>
      <c r="R79" s="10"/>
      <c r="S79" s="20">
        <v>0.3</v>
      </c>
      <c r="T79" s="10"/>
      <c r="U79" s="20">
        <v>0.2</v>
      </c>
      <c r="V79" s="1"/>
      <c r="W79" s="10"/>
      <c r="X79" s="20"/>
      <c r="Y79" s="10"/>
      <c r="Z79" s="20"/>
      <c r="AA79" s="10"/>
      <c r="AB79" s="20"/>
      <c r="AC79" s="10"/>
      <c r="AD79" s="20"/>
    </row>
    <row r="80" spans="2:30" x14ac:dyDescent="0.3">
      <c r="B80" s="16" t="s">
        <v>87</v>
      </c>
      <c r="C80" s="1" t="s">
        <v>83</v>
      </c>
      <c r="D80" s="10"/>
      <c r="E80" s="10"/>
      <c r="F80" s="10"/>
      <c r="G80" s="10"/>
      <c r="H80" s="1"/>
      <c r="I80" s="10"/>
      <c r="J80" s="10"/>
      <c r="K80" s="10"/>
      <c r="L80" s="10"/>
      <c r="M80" s="1"/>
      <c r="N80" s="10"/>
      <c r="O80" s="20">
        <v>6.8</v>
      </c>
      <c r="P80" s="10"/>
      <c r="Q80" s="20">
        <v>5.8</v>
      </c>
      <c r="R80" s="10"/>
      <c r="S80" s="20">
        <v>4.5</v>
      </c>
      <c r="T80" s="10"/>
      <c r="U80" s="20">
        <v>3.4</v>
      </c>
      <c r="V80" s="1"/>
      <c r="W80" s="10"/>
      <c r="X80" s="20"/>
      <c r="Y80" s="10"/>
      <c r="Z80" s="20"/>
      <c r="AA80" s="10"/>
      <c r="AB80" s="20"/>
      <c r="AC80" s="10"/>
      <c r="AD80" s="20"/>
    </row>
    <row r="81" spans="2:30" x14ac:dyDescent="0.3">
      <c r="B81" s="5" t="s">
        <v>88</v>
      </c>
      <c r="C81" s="1" t="s">
        <v>30</v>
      </c>
      <c r="D81" s="11">
        <v>57</v>
      </c>
      <c r="E81" s="11">
        <v>56</v>
      </c>
      <c r="F81" s="11">
        <v>55</v>
      </c>
      <c r="G81" s="11">
        <v>58</v>
      </c>
      <c r="H81" s="1"/>
      <c r="I81" s="11">
        <v>55</v>
      </c>
      <c r="J81" s="11">
        <v>58</v>
      </c>
      <c r="K81" s="11">
        <v>59</v>
      </c>
      <c r="L81" s="11">
        <v>60</v>
      </c>
      <c r="M81" s="1"/>
      <c r="N81" s="11">
        <v>57</v>
      </c>
      <c r="O81" s="20">
        <v>55</v>
      </c>
      <c r="P81" s="11">
        <v>56</v>
      </c>
      <c r="Q81" s="20">
        <v>55</v>
      </c>
      <c r="R81" s="11">
        <v>55</v>
      </c>
      <c r="S81" s="20">
        <v>55</v>
      </c>
      <c r="T81" s="11">
        <v>58</v>
      </c>
      <c r="U81" s="20">
        <v>55</v>
      </c>
      <c r="V81" s="1"/>
      <c r="W81" s="11">
        <v>55</v>
      </c>
      <c r="X81" s="1"/>
      <c r="Y81" s="11">
        <v>58</v>
      </c>
      <c r="Z81" s="1"/>
      <c r="AA81" s="11">
        <v>59</v>
      </c>
      <c r="AB81" s="1"/>
      <c r="AC81" s="11">
        <v>60</v>
      </c>
      <c r="AD81" s="1"/>
    </row>
    <row r="82" spans="2:30" x14ac:dyDescent="0.3">
      <c r="B82" s="5" t="s">
        <v>89</v>
      </c>
      <c r="C82" s="1" t="s">
        <v>30</v>
      </c>
      <c r="D82" s="11">
        <v>100</v>
      </c>
      <c r="E82" s="11">
        <v>100</v>
      </c>
      <c r="F82" s="11">
        <v>100</v>
      </c>
      <c r="G82" s="11">
        <v>100</v>
      </c>
      <c r="H82" s="1"/>
      <c r="I82" s="11">
        <v>100</v>
      </c>
      <c r="J82" s="11">
        <v>100</v>
      </c>
      <c r="K82" s="11">
        <v>100</v>
      </c>
      <c r="L82" s="11">
        <v>100</v>
      </c>
      <c r="M82" s="1"/>
      <c r="N82" s="11">
        <v>100</v>
      </c>
      <c r="O82" s="20">
        <v>100</v>
      </c>
      <c r="P82" s="11">
        <v>100</v>
      </c>
      <c r="Q82" s="20">
        <v>100</v>
      </c>
      <c r="R82" s="11">
        <v>100</v>
      </c>
      <c r="S82" s="20">
        <v>100</v>
      </c>
      <c r="T82" s="11">
        <v>100</v>
      </c>
      <c r="U82" s="20">
        <v>100</v>
      </c>
      <c r="V82" s="1"/>
      <c r="W82" s="11">
        <v>100</v>
      </c>
      <c r="X82" s="1"/>
      <c r="Y82" s="11">
        <v>100</v>
      </c>
      <c r="Z82" s="1"/>
      <c r="AA82" s="11">
        <v>100</v>
      </c>
      <c r="AB82" s="1"/>
      <c r="AC82" s="11">
        <v>100</v>
      </c>
      <c r="AD82" s="1"/>
    </row>
    <row r="83" spans="2:30" x14ac:dyDescent="0.3">
      <c r="B83" s="5" t="s">
        <v>90</v>
      </c>
      <c r="C83" s="1" t="s">
        <v>42</v>
      </c>
      <c r="D83" s="11">
        <v>212</v>
      </c>
      <c r="E83" s="11">
        <v>179</v>
      </c>
      <c r="F83" s="11">
        <v>137</v>
      </c>
      <c r="G83" s="11">
        <v>110</v>
      </c>
      <c r="H83" s="1"/>
      <c r="I83" s="11">
        <v>91</v>
      </c>
      <c r="J83" s="11">
        <v>64</v>
      </c>
      <c r="K83" s="11">
        <v>52</v>
      </c>
      <c r="L83" s="11">
        <v>46</v>
      </c>
      <c r="M83" s="1"/>
      <c r="N83" s="11">
        <v>212</v>
      </c>
      <c r="O83" s="20">
        <v>202.2</v>
      </c>
      <c r="P83" s="11">
        <v>179</v>
      </c>
      <c r="Q83" s="20">
        <v>175.5</v>
      </c>
      <c r="R83" s="11">
        <v>137</v>
      </c>
      <c r="S83" s="20">
        <v>175.5</v>
      </c>
      <c r="T83" s="11">
        <v>110</v>
      </c>
      <c r="U83" s="20">
        <v>103</v>
      </c>
      <c r="V83" s="1"/>
      <c r="W83" s="11">
        <v>91</v>
      </c>
      <c r="X83" s="1"/>
      <c r="Y83" s="11">
        <v>64</v>
      </c>
      <c r="Z83" s="1"/>
      <c r="AA83" s="11">
        <v>52</v>
      </c>
      <c r="AB83" s="1"/>
      <c r="AC83" s="11">
        <v>46</v>
      </c>
      <c r="AD83" s="1"/>
    </row>
  </sheetData>
  <mergeCells count="4">
    <mergeCell ref="D2:G2"/>
    <mergeCell ref="I2:L2"/>
    <mergeCell ref="N2:U2"/>
    <mergeCell ref="W2:AD2"/>
  </mergeCells>
  <pageMargins left="0.7" right="0.7" top="0.78740157499999996" bottom="0.78740157499999996" header="0.3" footer="0.3"/>
  <pageSetup paperSize="9" scale="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146D-7220-49FD-A4D9-243A999A90F3}">
  <dimension ref="A1:P16"/>
  <sheetViews>
    <sheetView view="pageLayout" topLeftCell="A3" zoomScale="145" zoomScaleNormal="100" zoomScaleSheetLayoutView="100" zoomScalePageLayoutView="145" workbookViewId="0">
      <selection activeCell="B6" sqref="B6:I8"/>
    </sheetView>
  </sheetViews>
  <sheetFormatPr baseColWidth="10" defaultColWidth="9.109375" defaultRowHeight="13.8" x14ac:dyDescent="0.25"/>
  <cols>
    <col min="1" max="1" width="4.6640625" style="69" customWidth="1"/>
    <col min="2" max="3" width="10.6640625" style="69" customWidth="1"/>
    <col min="4" max="7" width="12.6640625" style="69" customWidth="1"/>
    <col min="8" max="9" width="10.6640625" style="69" customWidth="1"/>
    <col min="10" max="10" width="4.6640625" style="69" customWidth="1"/>
    <col min="11" max="16384" width="9.109375" style="69"/>
  </cols>
  <sheetData>
    <row r="1" spans="1:16" ht="20.100000000000001" customHeight="1" x14ac:dyDescent="0.25">
      <c r="A1" s="125"/>
      <c r="B1" s="125"/>
      <c r="C1" s="125"/>
      <c r="D1" s="126"/>
      <c r="E1" s="126"/>
      <c r="F1" s="126"/>
      <c r="G1" s="126"/>
      <c r="H1" s="125"/>
      <c r="I1" s="125"/>
      <c r="J1" s="125"/>
    </row>
    <row r="2" spans="1:16" s="70" customFormat="1" ht="53.4" customHeight="1" x14ac:dyDescent="0.3">
      <c r="A2" s="125"/>
      <c r="B2" s="127"/>
      <c r="C2" s="130"/>
      <c r="D2" s="133" t="s">
        <v>119</v>
      </c>
      <c r="E2" s="134"/>
      <c r="F2" s="134"/>
      <c r="G2" s="135"/>
      <c r="H2" s="136"/>
      <c r="I2" s="137"/>
      <c r="J2" s="125"/>
      <c r="L2" s="71"/>
      <c r="P2" s="71"/>
    </row>
    <row r="3" spans="1:16" s="70" customFormat="1" ht="20.100000000000001" customHeight="1" x14ac:dyDescent="0.3">
      <c r="A3" s="125"/>
      <c r="B3" s="128"/>
      <c r="C3" s="131"/>
      <c r="D3" s="142" t="s">
        <v>137</v>
      </c>
      <c r="E3" s="143"/>
      <c r="F3" s="143"/>
      <c r="G3" s="144"/>
      <c r="H3" s="138"/>
      <c r="I3" s="139"/>
      <c r="J3" s="125"/>
    </row>
    <row r="4" spans="1:16" s="70" customFormat="1" ht="20.100000000000001" customHeight="1" x14ac:dyDescent="0.3">
      <c r="A4" s="125"/>
      <c r="B4" s="128"/>
      <c r="C4" s="131"/>
      <c r="D4" s="142" t="s">
        <v>145</v>
      </c>
      <c r="E4" s="143"/>
      <c r="F4" s="143"/>
      <c r="G4" s="144"/>
      <c r="H4" s="138"/>
      <c r="I4" s="139"/>
      <c r="J4" s="125"/>
    </row>
    <row r="5" spans="1:16" s="70" customFormat="1" ht="20.100000000000001" customHeight="1" x14ac:dyDescent="0.3">
      <c r="A5" s="125"/>
      <c r="B5" s="129"/>
      <c r="C5" s="132"/>
      <c r="D5" s="145" t="s">
        <v>134</v>
      </c>
      <c r="E5" s="146"/>
      <c r="F5" s="146" t="s">
        <v>120</v>
      </c>
      <c r="G5" s="147"/>
      <c r="H5" s="140"/>
      <c r="I5" s="141"/>
      <c r="J5" s="125"/>
    </row>
    <row r="6" spans="1:16" ht="75.150000000000006" customHeight="1" x14ac:dyDescent="0.25">
      <c r="A6" s="125"/>
      <c r="B6" s="119" t="s">
        <v>138</v>
      </c>
      <c r="C6" s="119"/>
      <c r="D6" s="120"/>
      <c r="E6" s="120"/>
      <c r="F6" s="120"/>
      <c r="G6" s="120"/>
      <c r="H6" s="119"/>
      <c r="I6" s="119"/>
      <c r="J6" s="125"/>
    </row>
    <row r="7" spans="1:16" ht="300.14999999999998" customHeight="1" x14ac:dyDescent="0.25">
      <c r="A7" s="125"/>
      <c r="B7" s="120"/>
      <c r="C7" s="120"/>
      <c r="D7" s="120"/>
      <c r="E7" s="120"/>
      <c r="F7" s="120"/>
      <c r="G7" s="120"/>
      <c r="H7" s="120"/>
      <c r="I7" s="120"/>
      <c r="J7" s="125"/>
    </row>
    <row r="8" spans="1:16" ht="51" customHeight="1" x14ac:dyDescent="0.25">
      <c r="A8" s="125"/>
      <c r="B8" s="120"/>
      <c r="C8" s="120"/>
      <c r="D8" s="120"/>
      <c r="E8" s="120"/>
      <c r="F8" s="120"/>
      <c r="G8" s="120"/>
      <c r="H8" s="120"/>
      <c r="I8" s="120"/>
      <c r="J8" s="125"/>
    </row>
    <row r="9" spans="1:16" ht="24" customHeight="1" x14ac:dyDescent="0.25">
      <c r="A9" s="125"/>
      <c r="B9" s="121" t="s">
        <v>121</v>
      </c>
      <c r="C9" s="122"/>
      <c r="D9" s="122"/>
      <c r="E9" s="122"/>
      <c r="F9" s="122"/>
      <c r="G9" s="122"/>
      <c r="H9" s="122"/>
      <c r="I9" s="123"/>
      <c r="J9" s="125"/>
    </row>
    <row r="10" spans="1:16" s="73" customFormat="1" ht="19.5" customHeight="1" x14ac:dyDescent="0.3">
      <c r="A10" s="125"/>
      <c r="B10" s="72" t="s">
        <v>122</v>
      </c>
      <c r="C10" s="124" t="s">
        <v>123</v>
      </c>
      <c r="D10" s="124"/>
      <c r="E10" s="124"/>
      <c r="F10" s="72" t="s">
        <v>124</v>
      </c>
      <c r="G10" s="72" t="s">
        <v>125</v>
      </c>
      <c r="H10" s="72" t="s">
        <v>126</v>
      </c>
      <c r="I10" s="72" t="s">
        <v>127</v>
      </c>
      <c r="J10" s="125"/>
    </row>
    <row r="11" spans="1:16" s="73" customFormat="1" ht="19.5" customHeight="1" x14ac:dyDescent="0.3">
      <c r="A11" s="125"/>
      <c r="B11" s="79">
        <v>0</v>
      </c>
      <c r="C11" s="124" t="s">
        <v>128</v>
      </c>
      <c r="D11" s="124"/>
      <c r="E11" s="124"/>
      <c r="F11" s="75">
        <v>45950</v>
      </c>
      <c r="G11" s="76" t="s">
        <v>139</v>
      </c>
      <c r="H11" s="76"/>
      <c r="I11" s="76"/>
      <c r="J11" s="125"/>
    </row>
    <row r="12" spans="1:16" s="73" customFormat="1" ht="19.5" customHeight="1" x14ac:dyDescent="0.3">
      <c r="A12" s="125"/>
      <c r="B12" s="74" t="s">
        <v>130</v>
      </c>
      <c r="C12" s="124"/>
      <c r="D12" s="124"/>
      <c r="E12" s="124"/>
      <c r="F12" s="77"/>
      <c r="G12" s="77"/>
      <c r="H12" s="77"/>
      <c r="I12" s="77"/>
      <c r="J12" s="125"/>
    </row>
    <row r="13" spans="1:16" s="73" customFormat="1" ht="19.5" customHeight="1" x14ac:dyDescent="0.3">
      <c r="A13" s="125"/>
      <c r="B13" s="74" t="s">
        <v>129</v>
      </c>
      <c r="C13" s="124"/>
      <c r="D13" s="124"/>
      <c r="E13" s="124"/>
      <c r="F13" s="77"/>
      <c r="G13" s="77"/>
      <c r="H13" s="77"/>
      <c r="I13" s="77"/>
      <c r="J13" s="125"/>
    </row>
    <row r="14" spans="1:16" s="73" customFormat="1" ht="19.5" customHeight="1" x14ac:dyDescent="0.3">
      <c r="A14" s="125"/>
      <c r="B14" s="74" t="s">
        <v>131</v>
      </c>
      <c r="C14" s="124"/>
      <c r="D14" s="124"/>
      <c r="E14" s="124"/>
      <c r="F14" s="77"/>
      <c r="G14" s="77"/>
      <c r="H14" s="77"/>
      <c r="I14" s="77"/>
      <c r="J14" s="125"/>
    </row>
    <row r="15" spans="1:16" s="78" customFormat="1" ht="19.5" customHeight="1" x14ac:dyDescent="0.3">
      <c r="A15" s="125"/>
      <c r="B15" s="74" t="s">
        <v>132</v>
      </c>
      <c r="C15" s="124"/>
      <c r="D15" s="124"/>
      <c r="E15" s="124"/>
      <c r="F15" s="77"/>
      <c r="G15" s="72"/>
      <c r="H15" s="72"/>
      <c r="I15" s="72"/>
      <c r="J15" s="125"/>
    </row>
    <row r="16" spans="1:16" s="78" customFormat="1" ht="19.5" customHeight="1" x14ac:dyDescent="0.3">
      <c r="A16" s="125"/>
      <c r="B16" s="74" t="s">
        <v>133</v>
      </c>
      <c r="C16" s="124"/>
      <c r="D16" s="124"/>
      <c r="E16" s="124"/>
      <c r="F16" s="77"/>
      <c r="G16" s="72"/>
      <c r="H16" s="72"/>
      <c r="I16" s="72"/>
      <c r="J16" s="125"/>
    </row>
  </sheetData>
  <mergeCells count="20">
    <mergeCell ref="A1:A16"/>
    <mergeCell ref="B1:I1"/>
    <mergeCell ref="J1:J16"/>
    <mergeCell ref="B2:B5"/>
    <mergeCell ref="C2:C5"/>
    <mergeCell ref="D2:G2"/>
    <mergeCell ref="H2:I5"/>
    <mergeCell ref="D3:G3"/>
    <mergeCell ref="D4:G4"/>
    <mergeCell ref="D5:E5"/>
    <mergeCell ref="C13:E13"/>
    <mergeCell ref="C14:E14"/>
    <mergeCell ref="C15:E15"/>
    <mergeCell ref="C16:E16"/>
    <mergeCell ref="F5:G5"/>
    <mergeCell ref="B6:I8"/>
    <mergeCell ref="B9:I9"/>
    <mergeCell ref="C10:E10"/>
    <mergeCell ref="C11:E11"/>
    <mergeCell ref="C12:E12"/>
  </mergeCells>
  <pageMargins left="0.70866141732283472" right="0.70866141732283472" top="0.43307086614173229" bottom="0.74803149606299213" header="0.31496062992125984" footer="0.31496062992125984"/>
  <pageSetup paperSize="9" scale="84" orientation="portrait" r:id="rId1"/>
  <headerFooter>
    <oddFooter>&amp;L&amp;"Arial,Standard"&amp;9Rev.: 0&amp;C&amp;"Arial,Standard"&amp;10&amp;F&amp;R&amp;"Arial,Standard"
&amp;10&amp;P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1489-B342-424F-B1D8-48F3104124B0}">
  <sheetPr>
    <pageSetUpPr fitToPage="1"/>
  </sheetPr>
  <dimension ref="B1:L44"/>
  <sheetViews>
    <sheetView tabSelected="1" zoomScale="85" zoomScaleNormal="85" zoomScaleSheetLayoutView="70" zoomScalePageLayoutView="70" workbookViewId="0">
      <selection activeCell="F3" sqref="F3"/>
    </sheetView>
  </sheetViews>
  <sheetFormatPr baseColWidth="10" defaultColWidth="11.44140625" defaultRowHeight="14.4" x14ac:dyDescent="0.3"/>
  <cols>
    <col min="1" max="1" width="5.109375" customWidth="1"/>
    <col min="2" max="2" width="3.5546875" style="46" customWidth="1"/>
    <col min="3" max="3" width="42.5546875" customWidth="1"/>
    <col min="4" max="4" width="55" customWidth="1"/>
    <col min="5" max="5" width="25.88671875" style="46" bestFit="1" customWidth="1"/>
    <col min="6" max="6" width="11.33203125" bestFit="1" customWidth="1"/>
    <col min="7" max="7" width="16.6640625" bestFit="1" customWidth="1"/>
    <col min="8" max="8" width="16.33203125" bestFit="1" customWidth="1"/>
    <col min="9" max="9" width="25.88671875" bestFit="1" customWidth="1"/>
    <col min="10" max="10" width="11.33203125" bestFit="1" customWidth="1"/>
    <col min="11" max="11" width="15.6640625" bestFit="1" customWidth="1"/>
    <col min="12" max="12" width="16.33203125" bestFit="1" customWidth="1"/>
  </cols>
  <sheetData>
    <row r="1" spans="2:12" ht="15" thickBot="1" x14ac:dyDescent="0.35"/>
    <row r="2" spans="2:12" ht="15.6" x14ac:dyDescent="0.3">
      <c r="C2" s="27" t="s">
        <v>91</v>
      </c>
      <c r="D2" s="50"/>
      <c r="G2" s="28"/>
      <c r="H2" s="29"/>
    </row>
    <row r="3" spans="2:12" ht="15.6" x14ac:dyDescent="0.3">
      <c r="C3" s="30" t="s">
        <v>92</v>
      </c>
      <c r="D3" s="51"/>
      <c r="G3" s="28"/>
      <c r="H3" s="29"/>
    </row>
    <row r="4" spans="2:12" ht="16.2" thickBot="1" x14ac:dyDescent="0.35">
      <c r="C4" s="31" t="s">
        <v>93</v>
      </c>
      <c r="D4" s="52"/>
      <c r="G4" s="28"/>
      <c r="H4" s="29"/>
    </row>
    <row r="6" spans="2:12" x14ac:dyDescent="0.3">
      <c r="C6" s="113" t="s">
        <v>94</v>
      </c>
      <c r="D6" s="113"/>
      <c r="E6" s="47"/>
      <c r="F6" s="32"/>
    </row>
    <row r="7" spans="2:12" x14ac:dyDescent="0.3">
      <c r="C7" s="114"/>
      <c r="D7" s="114"/>
      <c r="E7" s="47"/>
      <c r="F7" s="32"/>
    </row>
    <row r="8" spans="2:12" ht="21" x14ac:dyDescent="0.3">
      <c r="C8" s="63"/>
      <c r="D8" s="63"/>
      <c r="F8" s="33"/>
      <c r="G8" s="33"/>
    </row>
    <row r="9" spans="2:12" ht="23.4" x14ac:dyDescent="0.45">
      <c r="B9" s="64"/>
      <c r="C9" s="62" t="s">
        <v>118</v>
      </c>
      <c r="D9" s="62" t="s">
        <v>146</v>
      </c>
      <c r="E9" s="98" t="s">
        <v>143</v>
      </c>
      <c r="F9" s="99"/>
      <c r="G9" s="99"/>
      <c r="H9" s="100"/>
      <c r="I9" s="98" t="s">
        <v>144</v>
      </c>
      <c r="J9" s="99"/>
      <c r="K9" s="99"/>
      <c r="L9" s="100"/>
    </row>
    <row r="10" spans="2:12" ht="24" thickBot="1" x14ac:dyDescent="0.5">
      <c r="B10" s="64"/>
      <c r="C10" s="65"/>
      <c r="D10" s="62"/>
      <c r="E10" s="98"/>
      <c r="F10" s="99"/>
      <c r="G10" s="99"/>
      <c r="H10" s="100"/>
      <c r="I10" s="98"/>
      <c r="J10" s="99"/>
      <c r="K10" s="99"/>
      <c r="L10" s="100"/>
    </row>
    <row r="11" spans="2:12" ht="15" thickBot="1" x14ac:dyDescent="0.35">
      <c r="D11" s="33" t="s">
        <v>95</v>
      </c>
      <c r="E11" s="87"/>
      <c r="F11" s="86">
        <v>46325</v>
      </c>
      <c r="G11" s="94"/>
      <c r="H11" s="61"/>
      <c r="I11" s="59"/>
      <c r="J11" s="86">
        <v>46477</v>
      </c>
      <c r="K11" s="60"/>
      <c r="L11" s="61"/>
    </row>
    <row r="12" spans="2:12" ht="40.200000000000003" customHeight="1" x14ac:dyDescent="0.3">
      <c r="B12" s="88" t="s">
        <v>96</v>
      </c>
      <c r="C12" s="115" t="s">
        <v>101</v>
      </c>
      <c r="D12" s="116"/>
      <c r="E12" s="89" t="s">
        <v>97</v>
      </c>
      <c r="F12" s="56" t="s">
        <v>117</v>
      </c>
      <c r="G12" s="56" t="s">
        <v>98</v>
      </c>
      <c r="H12" s="57" t="s">
        <v>99</v>
      </c>
      <c r="I12" s="56" t="s">
        <v>97</v>
      </c>
      <c r="J12" s="56" t="s">
        <v>117</v>
      </c>
      <c r="K12" s="56" t="s">
        <v>98</v>
      </c>
      <c r="L12" s="57" t="s">
        <v>99</v>
      </c>
    </row>
    <row r="13" spans="2:12" x14ac:dyDescent="0.3">
      <c r="B13" s="93">
        <v>1</v>
      </c>
      <c r="C13" s="107" t="s">
        <v>141</v>
      </c>
      <c r="D13" s="108"/>
      <c r="E13" s="80" t="s">
        <v>135</v>
      </c>
      <c r="F13" s="80" t="s">
        <v>135</v>
      </c>
      <c r="G13" s="81"/>
      <c r="H13" s="84"/>
      <c r="I13" s="80" t="s">
        <v>135</v>
      </c>
      <c r="J13" s="80" t="s">
        <v>135</v>
      </c>
      <c r="K13" s="81"/>
      <c r="L13" s="84"/>
    </row>
    <row r="14" spans="2:12" x14ac:dyDescent="0.3">
      <c r="B14" s="93">
        <v>2</v>
      </c>
      <c r="C14" s="107" t="s">
        <v>102</v>
      </c>
      <c r="D14" s="108"/>
      <c r="E14" s="66"/>
      <c r="F14" s="90">
        <f>F11+7*39</f>
        <v>46598</v>
      </c>
      <c r="G14" s="96"/>
      <c r="H14" s="84"/>
      <c r="I14" s="66"/>
      <c r="J14" s="90">
        <f>J11+7*48</f>
        <v>46813</v>
      </c>
      <c r="K14" s="82"/>
      <c r="L14" s="84"/>
    </row>
    <row r="15" spans="2:12" ht="34.65" customHeight="1" x14ac:dyDescent="0.3">
      <c r="B15" s="93">
        <v>3</v>
      </c>
      <c r="C15" s="107" t="s">
        <v>140</v>
      </c>
      <c r="D15" s="108"/>
      <c r="E15" s="67" t="s">
        <v>147</v>
      </c>
      <c r="F15" s="80" t="s">
        <v>135</v>
      </c>
      <c r="G15" s="81"/>
      <c r="H15" s="84"/>
      <c r="I15" s="67" t="s">
        <v>148</v>
      </c>
      <c r="J15" s="80" t="s">
        <v>135</v>
      </c>
      <c r="K15" s="81"/>
      <c r="L15" s="84"/>
    </row>
    <row r="16" spans="2:12" x14ac:dyDescent="0.3">
      <c r="B16" s="93">
        <v>4</v>
      </c>
      <c r="C16" s="111" t="s">
        <v>103</v>
      </c>
      <c r="D16" s="112"/>
      <c r="E16" s="80" t="s">
        <v>135</v>
      </c>
      <c r="F16" s="91">
        <f>F14+100</f>
        <v>46698</v>
      </c>
      <c r="G16" s="97"/>
      <c r="H16" s="84"/>
      <c r="I16" s="80" t="s">
        <v>135</v>
      </c>
      <c r="J16" s="91">
        <f>J14+80</f>
        <v>46893</v>
      </c>
      <c r="K16" s="81"/>
      <c r="L16" s="84"/>
    </row>
    <row r="17" spans="2:12" x14ac:dyDescent="0.3">
      <c r="B17" s="93">
        <v>5</v>
      </c>
      <c r="C17" s="107" t="s">
        <v>142</v>
      </c>
      <c r="D17" s="108"/>
      <c r="E17" s="80" t="s">
        <v>135</v>
      </c>
      <c r="F17" s="91">
        <f>F16+7</f>
        <v>46705</v>
      </c>
      <c r="G17" s="97"/>
      <c r="H17" s="84"/>
      <c r="I17" s="80" t="s">
        <v>135</v>
      </c>
      <c r="J17" s="91">
        <f>J16+7</f>
        <v>46900</v>
      </c>
      <c r="K17" s="81"/>
      <c r="L17" s="84"/>
    </row>
    <row r="18" spans="2:12" x14ac:dyDescent="0.3">
      <c r="B18" s="93">
        <v>6</v>
      </c>
      <c r="C18" s="107" t="s">
        <v>136</v>
      </c>
      <c r="D18" s="108"/>
      <c r="E18" s="80" t="s">
        <v>135</v>
      </c>
      <c r="F18" s="91">
        <f>F17+14</f>
        <v>46719</v>
      </c>
      <c r="G18" s="97"/>
      <c r="H18" s="84"/>
      <c r="I18" s="80" t="s">
        <v>135</v>
      </c>
      <c r="J18" s="91">
        <f>J17+14</f>
        <v>46914</v>
      </c>
      <c r="K18" s="81"/>
      <c r="L18" s="84"/>
    </row>
    <row r="19" spans="2:12" x14ac:dyDescent="0.3">
      <c r="B19" s="93">
        <v>7</v>
      </c>
      <c r="C19" s="107" t="s">
        <v>104</v>
      </c>
      <c r="D19" s="108"/>
      <c r="E19" s="80" t="s">
        <v>135</v>
      </c>
      <c r="F19" s="91">
        <f>F18+7</f>
        <v>46726</v>
      </c>
      <c r="G19" s="97"/>
      <c r="H19" s="84" t="s">
        <v>100</v>
      </c>
      <c r="I19" s="80" t="s">
        <v>135</v>
      </c>
      <c r="J19" s="91">
        <f>J18+7</f>
        <v>46921</v>
      </c>
      <c r="K19" s="81"/>
      <c r="L19" s="84" t="s">
        <v>100</v>
      </c>
    </row>
    <row r="20" spans="2:12" x14ac:dyDescent="0.3">
      <c r="B20" s="93">
        <v>8</v>
      </c>
      <c r="C20" s="107" t="s">
        <v>105</v>
      </c>
      <c r="D20" s="108"/>
      <c r="E20" s="67" t="s">
        <v>106</v>
      </c>
      <c r="F20" s="92">
        <f>F19+14</f>
        <v>46740</v>
      </c>
      <c r="G20" s="97"/>
      <c r="H20" s="84"/>
      <c r="I20" s="67" t="s">
        <v>106</v>
      </c>
      <c r="J20" s="92">
        <f>J19+14</f>
        <v>46935</v>
      </c>
      <c r="K20" s="81"/>
      <c r="L20" s="84"/>
    </row>
    <row r="21" spans="2:12" ht="27.6" x14ac:dyDescent="0.3">
      <c r="B21" s="93">
        <v>9</v>
      </c>
      <c r="C21" s="107" t="s">
        <v>107</v>
      </c>
      <c r="D21" s="108"/>
      <c r="E21" s="67" t="s">
        <v>108</v>
      </c>
      <c r="F21" s="91">
        <f>F20+4*7</f>
        <v>46768</v>
      </c>
      <c r="G21" s="97"/>
      <c r="H21" s="84"/>
      <c r="I21" s="67" t="s">
        <v>108</v>
      </c>
      <c r="J21" s="91">
        <f>J20+4*7</f>
        <v>46963</v>
      </c>
      <c r="K21" s="81"/>
      <c r="L21" s="84"/>
    </row>
    <row r="22" spans="2:12" ht="42" thickBot="1" x14ac:dyDescent="0.35">
      <c r="B22" s="95">
        <v>10</v>
      </c>
      <c r="C22" s="109" t="s">
        <v>109</v>
      </c>
      <c r="D22" s="110"/>
      <c r="E22" s="68" t="s">
        <v>110</v>
      </c>
      <c r="F22" s="58"/>
      <c r="G22" s="83"/>
      <c r="H22" s="85" t="s">
        <v>100</v>
      </c>
      <c r="I22" s="68" t="s">
        <v>110</v>
      </c>
      <c r="J22" s="58"/>
      <c r="K22" s="83"/>
      <c r="L22" s="85" t="s">
        <v>100</v>
      </c>
    </row>
    <row r="23" spans="2:12" ht="15" x14ac:dyDescent="0.3">
      <c r="C23" s="34"/>
      <c r="D23" s="34"/>
      <c r="E23" s="35"/>
      <c r="F23" s="35"/>
      <c r="G23" s="36"/>
      <c r="H23" s="37"/>
    </row>
    <row r="24" spans="2:12" x14ac:dyDescent="0.3">
      <c r="C24" s="26"/>
      <c r="D24" s="38"/>
      <c r="E24" s="33"/>
      <c r="F24" s="38"/>
    </row>
    <row r="25" spans="2:12" x14ac:dyDescent="0.3">
      <c r="C25" s="102" t="s">
        <v>111</v>
      </c>
      <c r="D25" s="102"/>
      <c r="E25" s="48"/>
      <c r="F25" s="39"/>
      <c r="G25" s="39"/>
      <c r="H25" s="39"/>
    </row>
    <row r="26" spans="2:12" x14ac:dyDescent="0.3">
      <c r="C26" s="103"/>
      <c r="D26" s="103"/>
      <c r="E26" s="103"/>
      <c r="F26" s="103"/>
      <c r="G26" s="103"/>
      <c r="H26" s="103"/>
    </row>
    <row r="27" spans="2:12" x14ac:dyDescent="0.3">
      <c r="C27" s="104"/>
      <c r="D27" s="105"/>
      <c r="E27" s="105"/>
      <c r="F27" s="105"/>
      <c r="G27" s="105"/>
      <c r="H27" s="106"/>
    </row>
    <row r="28" spans="2:12" x14ac:dyDescent="0.3">
      <c r="C28" s="104"/>
      <c r="D28" s="105"/>
      <c r="E28" s="105"/>
      <c r="F28" s="105"/>
      <c r="G28" s="105"/>
      <c r="H28" s="106"/>
    </row>
    <row r="29" spans="2:12" x14ac:dyDescent="0.3">
      <c r="C29" s="104"/>
      <c r="D29" s="105"/>
      <c r="E29" s="105"/>
      <c r="F29" s="105"/>
      <c r="G29" s="105"/>
      <c r="H29" s="106"/>
    </row>
    <row r="30" spans="2:12" x14ac:dyDescent="0.3">
      <c r="C30" s="104"/>
      <c r="D30" s="105"/>
      <c r="E30" s="105"/>
      <c r="F30" s="105"/>
      <c r="G30" s="105"/>
      <c r="H30" s="106"/>
    </row>
    <row r="31" spans="2:12" x14ac:dyDescent="0.3">
      <c r="C31" s="104"/>
      <c r="D31" s="105"/>
      <c r="E31" s="105"/>
      <c r="F31" s="105"/>
      <c r="G31" s="105"/>
      <c r="H31" s="106"/>
    </row>
    <row r="32" spans="2:12" x14ac:dyDescent="0.3">
      <c r="C32" s="104"/>
      <c r="D32" s="105"/>
      <c r="E32" s="105"/>
      <c r="F32" s="105"/>
      <c r="G32" s="105"/>
      <c r="H32" s="106"/>
    </row>
    <row r="33" spans="3:8" x14ac:dyDescent="0.3">
      <c r="C33" s="104"/>
      <c r="D33" s="105"/>
      <c r="E33" s="105"/>
      <c r="F33" s="105"/>
      <c r="G33" s="105"/>
      <c r="H33" s="106"/>
    </row>
    <row r="34" spans="3:8" x14ac:dyDescent="0.3">
      <c r="C34" s="104"/>
      <c r="D34" s="105"/>
      <c r="E34" s="105"/>
      <c r="F34" s="105"/>
      <c r="G34" s="105"/>
      <c r="H34" s="106"/>
    </row>
    <row r="36" spans="3:8" x14ac:dyDescent="0.3">
      <c r="C36" s="40" t="s">
        <v>112</v>
      </c>
      <c r="D36" s="40"/>
      <c r="E36" s="42"/>
      <c r="F36" s="42"/>
      <c r="G36" s="42"/>
      <c r="H36" s="41"/>
    </row>
    <row r="37" spans="3:8" x14ac:dyDescent="0.3">
      <c r="C37" s="101" t="s">
        <v>113</v>
      </c>
      <c r="D37" s="101"/>
      <c r="E37" s="101"/>
      <c r="F37" s="101"/>
      <c r="G37" s="101"/>
      <c r="H37" s="101"/>
    </row>
    <row r="38" spans="3:8" x14ac:dyDescent="0.3">
      <c r="C38" s="41"/>
      <c r="D38" s="43"/>
      <c r="E38" s="42"/>
      <c r="F38" s="42"/>
      <c r="G38" s="42"/>
      <c r="H38" s="41"/>
    </row>
    <row r="39" spans="3:8" x14ac:dyDescent="0.3">
      <c r="C39" s="101" t="s">
        <v>114</v>
      </c>
      <c r="D39" s="101"/>
      <c r="E39" s="101"/>
      <c r="F39" s="101"/>
      <c r="G39" s="101"/>
      <c r="H39" s="101"/>
    </row>
    <row r="40" spans="3:8" x14ac:dyDescent="0.3">
      <c r="C40" s="44"/>
      <c r="D40" s="44"/>
      <c r="E40" s="49"/>
      <c r="F40" s="44"/>
      <c r="G40" s="44"/>
      <c r="H40" s="44"/>
    </row>
    <row r="41" spans="3:8" x14ac:dyDescent="0.3">
      <c r="C41" s="54" t="s">
        <v>115</v>
      </c>
      <c r="D41" s="45"/>
      <c r="E41" s="42"/>
      <c r="F41" s="42"/>
      <c r="G41" s="42"/>
      <c r="H41" s="41"/>
    </row>
    <row r="42" spans="3:8" x14ac:dyDescent="0.3">
      <c r="C42" s="55"/>
      <c r="D42" s="42"/>
      <c r="E42" s="42"/>
      <c r="F42" s="42"/>
      <c r="G42" s="42"/>
      <c r="H42" s="42"/>
    </row>
    <row r="43" spans="3:8" x14ac:dyDescent="0.3">
      <c r="C43" s="55"/>
      <c r="D43" s="42"/>
      <c r="E43" s="42"/>
      <c r="F43" s="42"/>
      <c r="G43" s="42"/>
      <c r="H43" s="42"/>
    </row>
    <row r="44" spans="3:8" x14ac:dyDescent="0.3">
      <c r="C44" s="53" t="s">
        <v>116</v>
      </c>
      <c r="D44" s="43"/>
      <c r="E44" s="42"/>
      <c r="F44" s="42"/>
      <c r="G44" s="42"/>
      <c r="H44" s="41"/>
    </row>
  </sheetData>
  <protectedRanges>
    <protectedRange sqref="D26:H34" name="Bieterangaben"/>
    <protectedRange sqref="C42:H43" name="Unterschrift"/>
  </protectedRanges>
  <mergeCells count="29">
    <mergeCell ref="C6:D6"/>
    <mergeCell ref="C7:D7"/>
    <mergeCell ref="C13:D13"/>
    <mergeCell ref="C12:D12"/>
    <mergeCell ref="E9:H9"/>
    <mergeCell ref="E10:H10"/>
    <mergeCell ref="C15:D15"/>
    <mergeCell ref="C22:D22"/>
    <mergeCell ref="C19:D19"/>
    <mergeCell ref="C20:D20"/>
    <mergeCell ref="C18:D18"/>
    <mergeCell ref="C16:D16"/>
    <mergeCell ref="C14:D14"/>
    <mergeCell ref="I9:L9"/>
    <mergeCell ref="I10:L10"/>
    <mergeCell ref="C39:H39"/>
    <mergeCell ref="C25:D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7:H37"/>
    <mergeCell ref="C21:D21"/>
    <mergeCell ref="C17:D17"/>
  </mergeCells>
  <phoneticPr fontId="3" type="noConversion"/>
  <printOptions horizontalCentered="1"/>
  <pageMargins left="0.70866141732283472" right="0.70866141732283472" top="0.78740157480314965" bottom="0.78740157480314965" header="0.31496062992125984" footer="0.31496062992125984"/>
  <pageSetup paperSize="8" fitToHeight="0" orientation="landscape" r:id="rId1"/>
  <headerFooter scaleWithDoc="0">
    <oddHeader>&amp;L&amp;G&amp;C&amp;"-,Fett"&amp;14TGP
Formblatt Termine und Fristen&amp;R&amp;G</oddHeader>
    <oddFooter>&amp;L&amp;F&amp;R&amp;P/&amp;N</oddFooter>
  </headerFooter>
  <rowBreaks count="1" manualBreakCount="1">
    <brk id="22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eb116-1e39-4069-8e52-87ad63364de6">
      <Terms xmlns="http://schemas.microsoft.com/office/infopath/2007/PartnerControls"/>
    </lcf76f155ced4ddcb4097134ff3c332f>
    <TaxCatchAll xmlns="3d7624c5-4d35-4804-8ac0-34ba81e05ae6">
      <Value>4</Value>
    </TaxCatchAll>
    <Fachbereich xmlns="3d7624c5-4d35-4804-8ac0-34ba81e05ae6" xsi:nil="true"/>
    <Sicherheit xmlns="3d7624c5-4d35-4804-8ac0-34ba81e05ae6">Intern</Sicherheit>
    <Stand xmlns="3d7624c5-4d35-4804-8ac0-34ba81e05ae6" xsi:nil="true"/>
    <Genehmigung xmlns="3d7624c5-4d35-4804-8ac0-34ba81e05ae6" xsi:nil="true"/>
    <Kosten xmlns="3d7624c5-4d35-4804-8ac0-34ba81e05ae6" xsi:nil="true"/>
    <Planung xmlns="3d7624c5-4d35-4804-8ac0-34ba81e05ae6" xsi:nil="true"/>
    <Basis xmlns="3d7624c5-4d35-4804-8ac0-34ba81e05ae6" xsi:nil="true"/>
    <j0c2b80c81ee44ebbc5f478feb4d760e xmlns="3d7624c5-4d35-4804-8ac0-34ba81e05ae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Planung</TermName>
          <TermId xmlns="http://schemas.microsoft.com/office/infopath/2007/PartnerControls">db283d4c-76c3-4461-89f5-883c09476988</TermId>
        </TermInfo>
      </Terms>
    </j0c2b80c81ee44ebbc5f478feb4d760e>
    <Zuständig_x002f_T xmlns="3d7624c5-4d35-4804-8ac0-34ba81e05ae6" xsi:nil="true"/>
    <Bauabwicklung xmlns="3d7624c5-4d35-4804-8ac0-34ba81e05ae6" xsi:nil="true"/>
    <Vergabeart xmlns="3d7624c5-4d35-4804-8ac0-34ba81e05ae6" xsi:nil="true"/>
    <Dokumentation xmlns="3d7624c5-4d35-4804-8ac0-34ba81e05ae6" xsi:nil="true"/>
    <k7369414228240c583ab0d9fb7482a3b xmlns="3d7624c5-4d35-4804-8ac0-34ba81e05ae6">
      <Terms xmlns="http://schemas.microsoft.com/office/infopath/2007/PartnerControls"/>
    </k7369414228240c583ab0d9fb7482a3b>
    <SharedWithUsers xmlns="4e317b96-fe5f-4a1c-8247-7c060a94de2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VR Projekt" ma:contentTypeID="0x0101007949AD424A655246ADB50D97DBA73FDB0003B4CF14BCFD094B899A0A12B1421DD2" ma:contentTypeVersion="14" ma:contentTypeDescription="" ma:contentTypeScope="" ma:versionID="0cd401277ab9f1d0212e995c86c27bc1">
  <xsd:schema xmlns:xsd="http://www.w3.org/2001/XMLSchema" xmlns:xs="http://www.w3.org/2001/XMLSchema" xmlns:p="http://schemas.microsoft.com/office/2006/metadata/properties" xmlns:ns2="3d7624c5-4d35-4804-8ac0-34ba81e05ae6" xmlns:ns3="c03eb116-1e39-4069-8e52-87ad63364de6" xmlns:ns4="4e317b96-fe5f-4a1c-8247-7c060a94de2a" targetNamespace="http://schemas.microsoft.com/office/2006/metadata/properties" ma:root="true" ma:fieldsID="a25870ae15fc526e15f6a18e78d363c8" ns2:_="" ns3:_="" ns4:_="">
    <xsd:import namespace="3d7624c5-4d35-4804-8ac0-34ba81e05ae6"/>
    <xsd:import namespace="c03eb116-1e39-4069-8e52-87ad63364de6"/>
    <xsd:import namespace="4e317b96-fe5f-4a1c-8247-7c060a94de2a"/>
    <xsd:element name="properties">
      <xsd:complexType>
        <xsd:sequence>
          <xsd:element name="documentManagement">
            <xsd:complexType>
              <xsd:all>
                <xsd:element ref="ns2:Sicherheit" minOccurs="0"/>
                <xsd:element ref="ns2:Planung" minOccurs="0"/>
                <xsd:element ref="ns2:Stand" minOccurs="0"/>
                <xsd:element ref="ns2:Kosten" minOccurs="0"/>
                <xsd:element ref="ns2:Vergabeart" minOccurs="0"/>
                <xsd:element ref="ns2:Bauabwicklung" minOccurs="0"/>
                <xsd:element ref="ns2:Dokumentation" minOccurs="0"/>
                <xsd:element ref="ns2:Genehmigung" minOccurs="0"/>
                <xsd:element ref="ns2:Basis" minOccurs="0"/>
                <xsd:element ref="ns2:Zuständig_x002f_T" minOccurs="0"/>
                <xsd:element ref="ns2:Fachbereich" minOccurs="0"/>
                <xsd:element ref="ns2:j0c2b80c81ee44ebbc5f478feb4d760e" minOccurs="0"/>
                <xsd:element ref="ns2:k7369414228240c583ab0d9fb7482a3b" minOccurs="0"/>
                <xsd:element ref="ns2:TaxCatchAll" minOccurs="0"/>
                <xsd:element ref="ns4:SharedWithUsers" minOccurs="0"/>
                <xsd:element ref="ns4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2:TaxCatchAllLabel" minOccurs="0"/>
                <xsd:element ref="ns3:lcf76f155ced4ddcb4097134ff3c332f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624c5-4d35-4804-8ac0-34ba81e05ae6" elementFormDefault="qualified">
    <xsd:import namespace="http://schemas.microsoft.com/office/2006/documentManagement/types"/>
    <xsd:import namespace="http://schemas.microsoft.com/office/infopath/2007/PartnerControls"/>
    <xsd:element name="Sicherheit" ma:index="2" nillable="true" ma:displayName="Sicherheit" ma:default="Intern" ma:format="Dropdown" ma:internalName="Sicherheit" ma:readOnly="false">
      <xsd:simpleType>
        <xsd:restriction base="dms:Choice">
          <xsd:enumeration value="Intern"/>
          <xsd:enumeration value="Extern"/>
        </xsd:restriction>
      </xsd:simpleType>
    </xsd:element>
    <xsd:element name="Planung" ma:index="4" nillable="true" ma:displayName="Planung" ma:internalName="Planu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achbarkeit"/>
                    <xsd:enumeration value="Vorplanung"/>
                    <xsd:enumeration value="Entwurf"/>
                    <xsd:enumeration value="Ausführung"/>
                    <xsd:enumeration value="Ausschreibung"/>
                    <xsd:enumeration value="Umsetzung"/>
                    <xsd:enumeration value="Statik"/>
                    <xsd:enumeration value="Prozess"/>
                  </xsd:restriction>
                </xsd:simpleType>
              </xsd:element>
            </xsd:sequence>
          </xsd:extension>
        </xsd:complexContent>
      </xsd:complexType>
    </xsd:element>
    <xsd:element name="Stand" ma:index="5" nillable="true" ma:displayName="Status MV" ma:internalName="Stand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wurf"/>
                    <xsd:enumeration value="Final"/>
                    <xsd:enumeration value="Abnahme"/>
                    <xsd:enumeration value="Genehmigt"/>
                    <xsd:enumeration value="Antrag"/>
                    <xsd:enumeration value="Prüfung"/>
                    <xsd:enumeration value="As Build"/>
                    <xsd:enumeration value="Alt"/>
                  </xsd:restriction>
                </xsd:simpleType>
              </xsd:element>
            </xsd:sequence>
          </xsd:extension>
        </xsd:complexContent>
      </xsd:complexType>
    </xsd:element>
    <xsd:element name="Kosten" ma:index="6" nillable="true" ma:displayName="Kosten" ma:format="Dropdown" ma:internalName="Kosten" ma:readOnly="false">
      <xsd:simpleType>
        <xsd:restriction base="dms:Choice">
          <xsd:enumeration value="WiRe"/>
          <xsd:enumeration value="Budget"/>
          <xsd:enumeration value="FPA/AR"/>
          <xsd:enumeration value="Bank"/>
          <xsd:enumeration value="Kredit"/>
          <xsd:enumeration value="Cash Flow"/>
          <xsd:enumeration value="Förderung"/>
          <xsd:enumeration value="Bericht"/>
        </xsd:restriction>
      </xsd:simpleType>
    </xsd:element>
    <xsd:element name="Vergabeart" ma:index="8" nillable="true" ma:displayName="Vergabe/art" ma:format="Dropdown" ma:internalName="Vergabeart" ma:readOnly="false">
      <xsd:simpleType>
        <xsd:restriction base="dms:Choice">
          <xsd:enumeration value="Entsorgung"/>
          <xsd:enumeration value="TNW"/>
        </xsd:restriction>
      </xsd:simpleType>
    </xsd:element>
    <xsd:element name="Bauabwicklung" ma:index="9" nillable="true" ma:displayName="Bauabwicklung" ma:internalName="Bauabwicklu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uleitung"/>
                    <xsd:enumeration value="Sicherheit"/>
                    <xsd:enumeration value="Planung"/>
                    <xsd:enumeration value="Überwachung"/>
                    <xsd:enumeration value="Koordination"/>
                    <xsd:enumeration value="Montage"/>
                    <xsd:enumeration value="Betrieb"/>
                    <xsd:enumeration value="Änderungsgenehmigung"/>
                    <xsd:enumeration value="TÄM"/>
                    <xsd:enumeration value="LOP"/>
                    <xsd:enumeration value="Wochenbericht"/>
                  </xsd:restriction>
                </xsd:simpleType>
              </xsd:element>
            </xsd:sequence>
          </xsd:extension>
        </xsd:complexContent>
      </xsd:complexType>
    </xsd:element>
    <xsd:element name="Dokumentation" ma:index="10" nillable="true" ma:displayName="Dokumentation" ma:format="Dropdown" ma:internalName="Dokumentation" ma:readOnly="false">
      <xsd:simpleType>
        <xsd:restriction base="dms:Choice">
          <xsd:enumeration value="Lageplan"/>
          <xsd:enumeration value="R+I"/>
          <xsd:enumeration value="Schnitt"/>
          <xsd:enumeration value="MatStamm"/>
          <xsd:enumeration value="Ersatzteil"/>
          <xsd:enumeration value="Foto"/>
        </xsd:restriction>
      </xsd:simpleType>
    </xsd:element>
    <xsd:element name="Genehmigung" ma:index="11" nillable="true" ma:displayName="Genehmigung" ma:internalName="Genehmigu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UKEA"/>
                    <xsd:enumeration value="HPA"/>
                    <xsd:enumeration value="Lärm"/>
                    <xsd:enumeration value="Emission"/>
                    <xsd:enumeration value="Brandschutz"/>
                    <xsd:enumeration value="Abwasser"/>
                    <xsd:enumeration value="Prüfstatik"/>
                    <xsd:enumeration value="Baugrunduntersuchung"/>
                    <xsd:enumeration value="FFH-Verträglichkeit"/>
                    <xsd:enumeration value="Umweltverträglichkeit"/>
                    <xsd:enumeration value="Beschreibung"/>
                    <xsd:enumeration value="Immission"/>
                    <xsd:enumeration value="Gewässerschutz"/>
                    <xsd:enumeration value="Abfall"/>
                    <xsd:enumeration value="Exschutz"/>
                    <xsd:enumeration value="Hazop"/>
                    <xsd:enumeration value="AfA"/>
                    <xsd:enumeration value="Gutachter"/>
                  </xsd:restriction>
                </xsd:simpleType>
              </xsd:element>
            </xsd:sequence>
          </xsd:extension>
        </xsd:complexContent>
      </xsd:complexType>
    </xsd:element>
    <xsd:element name="Basis" ma:index="12" nillable="true" ma:displayName="Basis" ma:format="Dropdown" ma:internalName="Basis" ma:readOnly="false">
      <xsd:simpleType>
        <xsd:restriction base="dms:Choice">
          <xsd:enumeration value="Orga"/>
          <xsd:enumeration value="Struktur"/>
          <xsd:enumeration value="Ablauf"/>
          <xsd:enumeration value="Vorlage"/>
        </xsd:restriction>
      </xsd:simpleType>
    </xsd:element>
    <xsd:element name="Zuständig_x002f_T" ma:index="13" nillable="true" ma:displayName="Zuständig/T" ma:format="Dropdown" ma:internalName="Zust_x00e4_ndig_x002F_T" ma:readOnly="false">
      <xsd:simpleType>
        <xsd:restriction base="dms:Choice">
          <xsd:enumeration value="Datum"/>
          <xsd:enumeration value="Person"/>
          <xsd:enumeration value="Bereich"/>
        </xsd:restriction>
      </xsd:simpleType>
    </xsd:element>
    <xsd:element name="Fachbereich" ma:index="14" nillable="true" ma:displayName="Fachbereich" ma:internalName="Fachbereich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"/>
                    <xsd:enumeration value="E"/>
                    <xsd:enumeration value="MSR"/>
                    <xsd:enumeration value="Mag"/>
                    <xsd:enumeration value="AV"/>
                    <xsd:enumeration value="Doku"/>
                    <xsd:enumeration value="Schicht"/>
                  </xsd:restriction>
                </xsd:simpleType>
              </xsd:element>
            </xsd:sequence>
          </xsd:extension>
        </xsd:complexContent>
      </xsd:complexType>
    </xsd:element>
    <xsd:element name="j0c2b80c81ee44ebbc5f478feb4d760e" ma:index="21" ma:taxonomy="true" ma:internalName="j0c2b80c81ee44ebbc5f478feb4d760e" ma:taxonomyFieldName="Thema" ma:displayName="Thema" ma:readOnly="false" ma:default="" ma:fieldId="{30c2b80c-81ee-44eb-bc5f-478feb4d760e}" ma:taxonomyMulti="true" ma:sspId="95989b4a-7d8a-461e-8c8c-d5b4c2470985" ma:termSetId="c1af04c1-abec-4f58-ae47-2227f0038c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369414228240c583ab0d9fb7482a3b" ma:index="23" nillable="true" ma:taxonomy="true" ma:internalName="k7369414228240c583ab0d9fb7482a3b" ma:taxonomyFieldName="Beschaffung" ma:displayName="Beschaffung" ma:readOnly="false" ma:default="" ma:fieldId="{47369414-2282-40c5-83ab-0d9fb7482a3b}" ma:taxonomyMulti="true" ma:sspId="95989b4a-7d8a-461e-8c8c-d5b4c2470985" ma:termSetId="16d35a80-b86b-4a69-b355-d0877bbde9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hidden="true" ma:list="{f8ca8c4a-bd7f-4cb8-8675-75c8cc5ad6c5}" ma:internalName="TaxCatchAll" ma:readOnly="false" ma:showField="CatchAllData" ma:web="3d7624c5-4d35-4804-8ac0-34ba81e05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f8ca8c4a-bd7f-4cb8-8675-75c8cc5ad6c5}" ma:internalName="TaxCatchAllLabel" ma:readOnly="true" ma:showField="CatchAllDataLabel" ma:web="3d7624c5-4d35-4804-8ac0-34ba81e05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eb116-1e39-4069-8e52-87ad63364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Bildmarkierungen" ma:readOnly="false" ma:fieldId="{5cf76f15-5ced-4ddc-b409-7134ff3c332f}" ma:taxonomyMulti="true" ma:sspId="95989b4a-7d8a-461e-8c8c-d5b4c24709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3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6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17b96-fe5f-4a1c-8247-7c060a94de2a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Freigegeben fü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6AA32-EF8C-41E9-9909-7440460BBEBC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e317b96-fe5f-4a1c-8247-7c060a94de2a"/>
    <ds:schemaRef ds:uri="c03eb116-1e39-4069-8e52-87ad63364de6"/>
    <ds:schemaRef ds:uri="3d7624c5-4d35-4804-8ac0-34ba81e05ae6"/>
  </ds:schemaRefs>
</ds:datastoreItem>
</file>

<file path=customXml/itemProps2.xml><?xml version="1.0" encoding="utf-8"?>
<ds:datastoreItem xmlns:ds="http://schemas.openxmlformats.org/officeDocument/2006/customXml" ds:itemID="{9BEBD2EE-85E2-4788-B851-A848E8DD3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7624c5-4d35-4804-8ac0-34ba81e05ae6"/>
    <ds:schemaRef ds:uri="c03eb116-1e39-4069-8e52-87ad63364de6"/>
    <ds:schemaRef ds:uri="4e317b96-fe5f-4a1c-8247-7c060a94de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94FB58-A53F-4002-BE44-3A93AB685F6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Nutzen_Modernisierung</vt:lpstr>
      <vt:lpstr>Deckblatt</vt:lpstr>
      <vt:lpstr>Termine und Fristen</vt:lpstr>
      <vt:lpstr>Deckblatt!Druckbereich</vt:lpstr>
      <vt:lpstr>Nutzen_Modernisierung!Druckbereich</vt:lpstr>
      <vt:lpstr>'Termine und Fristen'!Druckbereich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Barth, Tobias</dc:creator>
  <cp:keywords/>
  <dc:description/>
  <cp:lastModifiedBy>Gerstenberg, Andre</cp:lastModifiedBy>
  <cp:revision/>
  <cp:lastPrinted>2025-09-12T14:55:20Z</cp:lastPrinted>
  <dcterms:created xsi:type="dcterms:W3CDTF">2024-01-18T10:21:45Z</dcterms:created>
  <dcterms:modified xsi:type="dcterms:W3CDTF">2026-07-09T06:08:45Z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0x0101007949AD424A655246ADB50D97DBA73FDB0003B4CF14BCFD094B899A0A12B1421DD2</vt:lpwstr>
  </property>
  <property fmtid="{D5CDD505-2E9C-101B-9397-08002B2CF9AE}" pid="3" name="MediaServiceImageTags">
    <vt:lpwstr/>
  </property>
  <property fmtid="{D5CDD505-2E9C-101B-9397-08002B2CF9AE}" pid="4" name="Beschaffung">
    <vt:lpwstr/>
  </property>
  <property fmtid="{D5CDD505-2E9C-101B-9397-08002B2CF9AE}" pid="5" name="Thema">
    <vt:lpwstr>4;#Planung|db283d4c-76c3-4461-89f5-883c09476988</vt:lpwstr>
  </property>
  <property fmtid="{D5CDD505-2E9C-101B-9397-08002B2CF9AE}" pid="6" name="Sicherheit">
    <vt:lpwstr>Intern</vt:lpwstr>
  </property>
  <property fmtid="{D5CDD505-2E9C-101B-9397-08002B2CF9AE}" pid="7" name="Order">
    <vt:r8>3443600</vt:r8>
  </property>
  <property fmtid="{D5CDD505-2E9C-101B-9397-08002B2CF9AE}" pid="8" name="j0c2b80c81ee44ebbc5f478feb4d760e">
    <vt:lpwstr>Planung|db283d4c-76c3-4461-89f5-883c09476988</vt:lpwstr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DocumentSetDescription">
    <vt:lpwstr/>
  </property>
  <property fmtid="{D5CDD505-2E9C-101B-9397-08002B2CF9AE}" pid="12" name="SharedWithUsers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Jahr">
    <vt:lpwstr>2023</vt:lpwstr>
  </property>
</Properties>
</file>