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V:\Zentrale Vergabestelle\Vergaben\2026\FB II\Unterhalts-, Grund- und Glasreinigung Kita-Rappel-Zappel\1. Vergabeunterlagen\LV\"/>
    </mc:Choice>
  </mc:AlternateContent>
  <xr:revisionPtr revIDLastSave="0" documentId="13_ncr:1_{4229F617-0BE9-44D5-80BA-BFEBA5C7569F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SVS LOS 1 UR" sheetId="1" r:id="rId1"/>
    <sheet name="SVS LOS 1 GR" sheetId="2" r:id="rId2"/>
    <sheet name="SVS LOS 2" sheetId="3" r:id="rId3"/>
  </sheets>
  <definedNames>
    <definedName name="_xlnm.Print_Area" localSheetId="1">'SVS LOS 1 GR'!$A$1:$I$69</definedName>
    <definedName name="_xlnm.Print_Area" localSheetId="0">'SVS LOS 1 UR'!$A$1:$N$69</definedName>
    <definedName name="_xlnm.Print_Area" localSheetId="2">'SVS LOS 2'!$A$1:$I$69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6" i="3" l="1"/>
  <c r="D76" i="2"/>
  <c r="D76" i="1"/>
  <c r="K68" i="3" l="1"/>
  <c r="K67" i="3"/>
  <c r="K66" i="3"/>
  <c r="K65" i="3"/>
  <c r="K60" i="3"/>
  <c r="H60" i="3"/>
  <c r="F57" i="3"/>
  <c r="K56" i="3"/>
  <c r="H56" i="3"/>
  <c r="K55" i="3"/>
  <c r="H55" i="3"/>
  <c r="K54" i="3"/>
  <c r="H54" i="3"/>
  <c r="K53" i="3"/>
  <c r="H53" i="3"/>
  <c r="K52" i="3"/>
  <c r="H52" i="3"/>
  <c r="K51" i="3"/>
  <c r="H51" i="3"/>
  <c r="K50" i="3"/>
  <c r="H50" i="3"/>
  <c r="K48" i="3"/>
  <c r="H48" i="3"/>
  <c r="K47" i="3"/>
  <c r="H47" i="3"/>
  <c r="K46" i="3"/>
  <c r="H46" i="3"/>
  <c r="F42" i="3"/>
  <c r="K41" i="3"/>
  <c r="H41" i="3"/>
  <c r="K40" i="3"/>
  <c r="H40" i="3"/>
  <c r="K39" i="3"/>
  <c r="H39" i="3"/>
  <c r="K38" i="3"/>
  <c r="H38" i="3"/>
  <c r="H42" i="3" s="1"/>
  <c r="K42" i="3" s="1"/>
  <c r="F34" i="3"/>
  <c r="F59" i="3" s="1"/>
  <c r="K33" i="3"/>
  <c r="H33" i="3"/>
  <c r="K32" i="3"/>
  <c r="H32" i="3"/>
  <c r="K28" i="3"/>
  <c r="H28" i="3"/>
  <c r="K27" i="3"/>
  <c r="H27" i="3"/>
  <c r="K25" i="3"/>
  <c r="K21" i="3"/>
  <c r="K19" i="3"/>
  <c r="K17" i="3"/>
  <c r="F14" i="3"/>
  <c r="D20" i="3" s="1"/>
  <c r="K13" i="3"/>
  <c r="H13" i="3"/>
  <c r="H14" i="3" s="1"/>
  <c r="K14" i="3" s="1"/>
  <c r="K12" i="3"/>
  <c r="H12" i="3"/>
  <c r="K11" i="3"/>
  <c r="H11" i="3"/>
  <c r="K10" i="3"/>
  <c r="H10" i="3"/>
  <c r="K9" i="3"/>
  <c r="H9" i="3"/>
  <c r="K5" i="3"/>
  <c r="H57" i="3" l="1"/>
  <c r="D24" i="3"/>
  <c r="H34" i="3"/>
  <c r="K34" i="3" s="1"/>
  <c r="H59" i="3"/>
  <c r="K57" i="3"/>
  <c r="F20" i="3"/>
  <c r="H20" i="3" s="1"/>
  <c r="K23" i="3"/>
  <c r="D18" i="3"/>
  <c r="D22" i="3"/>
  <c r="D26" i="3"/>
  <c r="K23" i="2"/>
  <c r="K68" i="2"/>
  <c r="K67" i="2"/>
  <c r="K66" i="2"/>
  <c r="K65" i="2"/>
  <c r="K60" i="2"/>
  <c r="F57" i="2"/>
  <c r="K56" i="2"/>
  <c r="H56" i="2"/>
  <c r="K55" i="2"/>
  <c r="H55" i="2"/>
  <c r="K54" i="2"/>
  <c r="H54" i="2"/>
  <c r="K53" i="2"/>
  <c r="H53" i="2"/>
  <c r="K52" i="2"/>
  <c r="H52" i="2"/>
  <c r="K51" i="2"/>
  <c r="H51" i="2"/>
  <c r="K50" i="2"/>
  <c r="H50" i="2"/>
  <c r="K48" i="2"/>
  <c r="H48" i="2"/>
  <c r="K47" i="2"/>
  <c r="H47" i="2"/>
  <c r="K46" i="2"/>
  <c r="H46" i="2"/>
  <c r="F42" i="2"/>
  <c r="K41" i="2"/>
  <c r="H41" i="2"/>
  <c r="K40" i="2"/>
  <c r="H40" i="2"/>
  <c r="K39" i="2"/>
  <c r="H39" i="2"/>
  <c r="K38" i="2"/>
  <c r="H38" i="2"/>
  <c r="K33" i="2"/>
  <c r="H33" i="2"/>
  <c r="K32" i="2"/>
  <c r="H32" i="2"/>
  <c r="K28" i="2"/>
  <c r="H28" i="2"/>
  <c r="K27" i="2"/>
  <c r="H27" i="2"/>
  <c r="K25" i="2"/>
  <c r="K19" i="2"/>
  <c r="K17" i="2"/>
  <c r="F14" i="2"/>
  <c r="D20" i="2" s="1"/>
  <c r="K13" i="2"/>
  <c r="H13" i="2"/>
  <c r="H14" i="2" s="1"/>
  <c r="K14" i="2" s="1"/>
  <c r="K12" i="2"/>
  <c r="H12" i="2"/>
  <c r="K11" i="2"/>
  <c r="H11" i="2"/>
  <c r="K10" i="2"/>
  <c r="H10" i="2"/>
  <c r="K9" i="2"/>
  <c r="H9" i="2"/>
  <c r="K5" i="2"/>
  <c r="H61" i="3"/>
  <c r="K61" i="3"/>
  <c r="H57" i="2" l="1"/>
  <c r="F24" i="3"/>
  <c r="H24" i="3" s="1"/>
  <c r="A1" i="3"/>
  <c r="F61" i="3"/>
  <c r="F62" i="3" s="1"/>
  <c r="F26" i="3"/>
  <c r="H26" i="3" s="1"/>
  <c r="F22" i="3"/>
  <c r="H22" i="3" s="1"/>
  <c r="F18" i="3"/>
  <c r="D22" i="2"/>
  <c r="F22" i="2" s="1"/>
  <c r="H22" i="2" s="1"/>
  <c r="D26" i="2"/>
  <c r="F26" i="2" s="1"/>
  <c r="H26" i="2" s="1"/>
  <c r="D24" i="2"/>
  <c r="F24" i="2" s="1"/>
  <c r="H24" i="2" s="1"/>
  <c r="H42" i="2"/>
  <c r="K42" i="2" s="1"/>
  <c r="F20" i="2"/>
  <c r="H20" i="2" s="1"/>
  <c r="D18" i="2"/>
  <c r="K21" i="2"/>
  <c r="K23" i="1"/>
  <c r="K68" i="1"/>
  <c r="K67" i="1"/>
  <c r="K66" i="1"/>
  <c r="K65" i="1"/>
  <c r="K60" i="1"/>
  <c r="F57" i="1"/>
  <c r="K56" i="1"/>
  <c r="H56" i="1"/>
  <c r="K55" i="1"/>
  <c r="H55" i="1"/>
  <c r="K54" i="1"/>
  <c r="H54" i="1"/>
  <c r="K53" i="1"/>
  <c r="H53" i="1"/>
  <c r="K52" i="1"/>
  <c r="H52" i="1"/>
  <c r="K51" i="1"/>
  <c r="H51" i="1"/>
  <c r="K50" i="1"/>
  <c r="H50" i="1"/>
  <c r="K48" i="1"/>
  <c r="H48" i="1"/>
  <c r="K47" i="1"/>
  <c r="H47" i="1"/>
  <c r="K46" i="1"/>
  <c r="H46" i="1"/>
  <c r="F42" i="1"/>
  <c r="K41" i="1"/>
  <c r="H41" i="1"/>
  <c r="K40" i="1"/>
  <c r="H40" i="1"/>
  <c r="K39" i="1"/>
  <c r="H39" i="1"/>
  <c r="K38" i="1"/>
  <c r="H38" i="1"/>
  <c r="K33" i="1"/>
  <c r="H33" i="1"/>
  <c r="K32" i="1"/>
  <c r="H32" i="1"/>
  <c r="K28" i="1"/>
  <c r="H28" i="1"/>
  <c r="K27" i="1"/>
  <c r="H27" i="1"/>
  <c r="K25" i="1"/>
  <c r="K21" i="1"/>
  <c r="K19" i="1"/>
  <c r="K17" i="1"/>
  <c r="F14" i="1"/>
  <c r="D26" i="1" s="1"/>
  <c r="K13" i="1"/>
  <c r="H13" i="1"/>
  <c r="K12" i="1"/>
  <c r="H12" i="1"/>
  <c r="K11" i="1"/>
  <c r="H11" i="1"/>
  <c r="K10" i="1"/>
  <c r="H10" i="1"/>
  <c r="N9" i="1"/>
  <c r="M9" i="1"/>
  <c r="K9" i="1"/>
  <c r="H9" i="1"/>
  <c r="K5" i="1"/>
  <c r="K61" i="2"/>
  <c r="H61" i="2"/>
  <c r="K57" i="2" l="1"/>
  <c r="H14" i="1"/>
  <c r="K14" i="1" s="1"/>
  <c r="F29" i="3"/>
  <c r="H18" i="3"/>
  <c r="H29" i="3" s="1"/>
  <c r="K29" i="3" s="1"/>
  <c r="H42" i="1"/>
  <c r="K42" i="1" s="1"/>
  <c r="H57" i="1"/>
  <c r="K57" i="1" s="1"/>
  <c r="D22" i="1"/>
  <c r="F61" i="2"/>
  <c r="F62" i="2" s="1"/>
  <c r="A1" i="2"/>
  <c r="F18" i="2"/>
  <c r="F29" i="2" s="1"/>
  <c r="F34" i="2" s="1"/>
  <c r="F59" i="2" s="1"/>
  <c r="F26" i="1"/>
  <c r="H26" i="1" s="1"/>
  <c r="D18" i="1"/>
  <c r="D20" i="1"/>
  <c r="D24" i="1"/>
  <c r="H61" i="1"/>
  <c r="K61" i="1"/>
  <c r="F22" i="1" l="1"/>
  <c r="H22" i="1" s="1"/>
  <c r="M7" i="1"/>
  <c r="M22" i="1" s="1"/>
  <c r="N7" i="1"/>
  <c r="N22" i="1" s="1"/>
  <c r="H18" i="2"/>
  <c r="H29" i="2" s="1"/>
  <c r="F61" i="1"/>
  <c r="F62" i="1" s="1"/>
  <c r="A1" i="1"/>
  <c r="F20" i="1"/>
  <c r="H20" i="1" s="1"/>
  <c r="F18" i="1"/>
  <c r="F24" i="1"/>
  <c r="H24" i="1" s="1"/>
  <c r="K29" i="2" l="1"/>
  <c r="H34" i="2"/>
  <c r="F29" i="1"/>
  <c r="F34" i="1" s="1"/>
  <c r="F59" i="1" s="1"/>
  <c r="M10" i="1"/>
  <c r="M12" i="1" s="1"/>
  <c r="N10" i="1"/>
  <c r="N12" i="1" s="1"/>
  <c r="H18" i="1"/>
  <c r="H29" i="1" s="1"/>
  <c r="K34" i="2" l="1"/>
  <c r="H59" i="2"/>
  <c r="H60" i="2" s="1"/>
  <c r="K29" i="1"/>
  <c r="H34" i="1"/>
  <c r="N13" i="1"/>
  <c r="N14" i="1" s="1"/>
  <c r="N15" i="1" s="1"/>
  <c r="N16" i="1" s="1"/>
  <c r="N17" i="1" s="1"/>
  <c r="N18" i="1" s="1"/>
  <c r="N19" i="1" s="1"/>
  <c r="N20" i="1" s="1"/>
  <c r="N21" i="1" s="1"/>
  <c r="M13" i="1"/>
  <c r="M14" i="1" s="1"/>
  <c r="M15" i="1" s="1"/>
  <c r="M16" i="1" s="1"/>
  <c r="M17" i="1" s="1"/>
  <c r="M18" i="1" s="1"/>
  <c r="M19" i="1" s="1"/>
  <c r="M20" i="1" s="1"/>
  <c r="M21" i="1" s="1"/>
  <c r="K34" i="1" l="1"/>
  <c r="H59" i="1"/>
  <c r="H60" i="1" s="1"/>
  <c r="M25" i="1"/>
  <c r="M27" i="1" s="1"/>
  <c r="N25" i="1"/>
  <c r="N27" i="1" s="1"/>
  <c r="N24" i="1"/>
  <c r="M24" i="1"/>
</calcChain>
</file>

<file path=xl/sharedStrings.xml><?xml version="1.0" encoding="utf-8"?>
<sst xmlns="http://schemas.openxmlformats.org/spreadsheetml/2006/main" count="611" uniqueCount="135">
  <si>
    <t>Zuschlag in Prozent</t>
  </si>
  <si>
    <t>Beitragsfreiheit in Prozent des Produktivlohns</t>
  </si>
  <si>
    <t>1.00</t>
  </si>
  <si>
    <t>Produktiver Stundenlohn</t>
  </si>
  <si>
    <t>%</t>
  </si>
  <si>
    <t>€</t>
  </si>
  <si>
    <t>2.00</t>
  </si>
  <si>
    <t>Lohngebundene Kosten</t>
  </si>
  <si>
    <t>Zuschlag</t>
  </si>
  <si>
    <t>2.10</t>
  </si>
  <si>
    <t>Soziallöhne</t>
  </si>
  <si>
    <t>2.11</t>
  </si>
  <si>
    <t>Gesetzliche Feiertage</t>
  </si>
  <si>
    <t>davon Beitragsfrei</t>
  </si>
  <si>
    <t>2.12</t>
  </si>
  <si>
    <t>Urlaubsentgelt</t>
  </si>
  <si>
    <t>davon zu berücksichtigende Zuschläge für Beitragsberechnung</t>
  </si>
  <si>
    <t>2.13</t>
  </si>
  <si>
    <t>Zusätzliches Urlaubsentgelt</t>
  </si>
  <si>
    <t>2.14</t>
  </si>
  <si>
    <t>Lohnfortzahlung im Krankheitsfall</t>
  </si>
  <si>
    <t>Krankenversicherung auf Produktivlohn</t>
  </si>
  <si>
    <t>2.15</t>
  </si>
  <si>
    <t>Arbeitsfreistellung</t>
  </si>
  <si>
    <t>Krankenversicherung auf Soziallöhne</t>
  </si>
  <si>
    <t>Zwischensumme Soziallöhne</t>
  </si>
  <si>
    <t>Rentenversicherung auf Produktivlohn</t>
  </si>
  <si>
    <t>Rentenversicherung auf Soziallöhne</t>
  </si>
  <si>
    <t>2.20</t>
  </si>
  <si>
    <t>Sozialversicherungsbeiträge auf Fertigungslohn und Soziallöhne (Arbeitgeberanteil)</t>
  </si>
  <si>
    <t>Arbeitslosenversicherung auf Produktivlohn</t>
  </si>
  <si>
    <t>2.21</t>
  </si>
  <si>
    <t>Arbeitslosenversicherung auf Soziallöhne</t>
  </si>
  <si>
    <t>Pflegeversicherung auf Produktivlohn</t>
  </si>
  <si>
    <t>2.22</t>
  </si>
  <si>
    <t>Pflegeversicherung auf Soziallöhne</t>
  </si>
  <si>
    <t>U2 Mutterschaftsaufwendungen auf Produktivlohn</t>
  </si>
  <si>
    <t>2.23</t>
  </si>
  <si>
    <t>U2 Mutterschaftsaufwendungen auf Soziallöhne</t>
  </si>
  <si>
    <t>Gesetz. Unfallvers. Beitrag auf vollen Zuschlag</t>
  </si>
  <si>
    <t>2.24</t>
  </si>
  <si>
    <t>Zuschläge</t>
  </si>
  <si>
    <t>2.25</t>
  </si>
  <si>
    <t>Zuschläge inklusive Beiträge</t>
  </si>
  <si>
    <t>2.30</t>
  </si>
  <si>
    <t>Zuschlag + Stundenverrechnungssatz Normalstunde</t>
  </si>
  <si>
    <t>2.31</t>
  </si>
  <si>
    <t>Zusätzliche lohngebundene Kosten</t>
  </si>
  <si>
    <t>2.50</t>
  </si>
  <si>
    <t>Haftpflichtversicherung</t>
  </si>
  <si>
    <t>2.60</t>
  </si>
  <si>
    <t>Sonstige Personalkosten</t>
  </si>
  <si>
    <t>Summe lohngebundene Kosten (Summe 2.10 - 2.60)</t>
  </si>
  <si>
    <t>3.00</t>
  </si>
  <si>
    <t>Sonstige auftragsbezogene Kosten</t>
  </si>
  <si>
    <t>3.10</t>
  </si>
  <si>
    <t>Aufsichtslohn Vorarbeiter</t>
  </si>
  <si>
    <t>Bieter:</t>
  </si>
  <si>
    <t>Nachtzu-schlag</t>
  </si>
  <si>
    <t>Zuschlag an gleicher Stelle für Sonn- und Feiertage</t>
  </si>
  <si>
    <t>inkl. Soziale Folgekosten f. Aufsichtslohn</t>
  </si>
  <si>
    <t>3.20</t>
  </si>
  <si>
    <t>Fahrkostenzuschuss</t>
  </si>
  <si>
    <t>3.30</t>
  </si>
  <si>
    <t>Fertigungsmaterial; Maschinen, Geräte, AfA, etc.</t>
  </si>
  <si>
    <t>3.40</t>
  </si>
  <si>
    <t>Sondereinzelkosten</t>
  </si>
  <si>
    <t>4.00</t>
  </si>
  <si>
    <t>Unternehmensbezogene Kosten</t>
  </si>
  <si>
    <t>4.10</t>
  </si>
  <si>
    <t>Gehälter</t>
  </si>
  <si>
    <t>4.11</t>
  </si>
  <si>
    <t>Technische Angestellte, inkl. Lohnfolgekosten</t>
  </si>
  <si>
    <t>4.12</t>
  </si>
  <si>
    <t>Kaufmännische Angestellte, inkl. Lohnfolgekosten</t>
  </si>
  <si>
    <t>4.20</t>
  </si>
  <si>
    <t>Fuhrparkkosten</t>
  </si>
  <si>
    <t>4.30</t>
  </si>
  <si>
    <t>Fertigungshilfskosten</t>
  </si>
  <si>
    <t>4.31</t>
  </si>
  <si>
    <t>Löhne Hilfsdienste, inkl. Lohnfolgekosten</t>
  </si>
  <si>
    <t>4.32</t>
  </si>
  <si>
    <t>Sonstige Betriebskosten</t>
  </si>
  <si>
    <t>4.40</t>
  </si>
  <si>
    <t>Schwerbehindertenabgabe</t>
  </si>
  <si>
    <t>4.50</t>
  </si>
  <si>
    <t>Sonstige Verwaltungskosten</t>
  </si>
  <si>
    <t>4.60</t>
  </si>
  <si>
    <t>Betriebsratskosten</t>
  </si>
  <si>
    <t>4.70</t>
  </si>
  <si>
    <t>Sonstige Kosten (Verbandsbeiträge, Zertifizierung etc.)</t>
  </si>
  <si>
    <t>4.80</t>
  </si>
  <si>
    <t>Gewerbesteuer</t>
  </si>
  <si>
    <t>5.00</t>
  </si>
  <si>
    <t>Selbstkosten (Summe 1.00 - 4.80)</t>
  </si>
  <si>
    <t>6.00</t>
  </si>
  <si>
    <t>Zuschlag für Wagnis + Gewinn auf Selbstkosten</t>
  </si>
  <si>
    <t>Stundenverrechnungssatz Normalstunde</t>
  </si>
  <si>
    <t>Kalkulationszuschlag (Pos 6 - Pos 1)</t>
  </si>
  <si>
    <t>Basisdaten</t>
  </si>
  <si>
    <t>Anzahl Tage</t>
  </si>
  <si>
    <t>durchschnittliche Urlaubstage</t>
  </si>
  <si>
    <t>durchschnittliche Krankheitstage</t>
  </si>
  <si>
    <t>bezahlte Freistellungen</t>
  </si>
  <si>
    <t>Feiertage</t>
  </si>
  <si>
    <t>Vorgaben</t>
  </si>
  <si>
    <t>Bundesland</t>
  </si>
  <si>
    <t xml:space="preserve">Krankenversicherung (gesetzlicher Arbeitgeberanteil): </t>
  </si>
  <si>
    <t>Brandenburg</t>
  </si>
  <si>
    <t xml:space="preserve">Rentenversicherung (gesetzlicher Arbeitgeberanteil): </t>
  </si>
  <si>
    <t xml:space="preserve">Arbeitslosenversicherung (gesetzlicher Arbeitgeberanteil): </t>
  </si>
  <si>
    <t xml:space="preserve">Pflegeversicherung (gesetzlicher Arbeitgeberanteil alle Bundesländer außer Sachsen: hier 0,5% Abzug): </t>
  </si>
  <si>
    <t>Diese Position wird von jeder Krankenkasse separat berechnet.</t>
  </si>
  <si>
    <t>Die gesetzliche Unfallversicherung richtet sich nach der Gefahrenklasse, die für den Betrieb gilt.</t>
  </si>
  <si>
    <t>Insolvenzgeldumlage (gesetzlicher Arbeitgeberanteil - trägt der Arbeitgeber allein):</t>
  </si>
  <si>
    <t xml:space="preserve">Kalkulation des Stundenverrechnungssatzes Grundreinigung </t>
  </si>
  <si>
    <r>
      <t>Krankenversicherung auf Produktivlohn</t>
    </r>
    <r>
      <rPr>
        <vertAlign val="superscript"/>
        <sz val="9"/>
        <rFont val="Arial"/>
        <family val="2"/>
      </rPr>
      <t>1</t>
    </r>
  </si>
  <si>
    <r>
      <t>Rentenversicherung auf Produktivlohn</t>
    </r>
    <r>
      <rPr>
        <vertAlign val="superscript"/>
        <sz val="9"/>
        <rFont val="Arial"/>
        <family val="2"/>
      </rPr>
      <t>2</t>
    </r>
  </si>
  <si>
    <r>
      <t>Arbeitslosenversicherung auf Produktivlohn</t>
    </r>
    <r>
      <rPr>
        <vertAlign val="superscript"/>
        <sz val="9"/>
        <rFont val="Arial"/>
        <family val="2"/>
      </rPr>
      <t>3</t>
    </r>
  </si>
  <si>
    <r>
      <t>Pflegeversicherung auf Produktivlohn</t>
    </r>
    <r>
      <rPr>
        <vertAlign val="superscript"/>
        <sz val="9"/>
        <rFont val="Arial"/>
        <family val="2"/>
      </rPr>
      <t>4</t>
    </r>
  </si>
  <si>
    <r>
      <t>U2 Mutterschaftsaufwendungen auf Produktivlohn</t>
    </r>
    <r>
      <rPr>
        <vertAlign val="superscript"/>
        <sz val="9"/>
        <rFont val="Arial"/>
        <family val="2"/>
      </rPr>
      <t>5</t>
    </r>
  </si>
  <si>
    <r>
      <t>Gesetzliche Unfallversicherung</t>
    </r>
    <r>
      <rPr>
        <vertAlign val="superscript"/>
        <sz val="9"/>
        <rFont val="Arial"/>
        <family val="2"/>
      </rPr>
      <t>6</t>
    </r>
  </si>
  <si>
    <r>
      <t>Insolvenzgeldumlage</t>
    </r>
    <r>
      <rPr>
        <vertAlign val="superscript"/>
        <sz val="9"/>
        <rFont val="Arial"/>
        <family val="2"/>
      </rPr>
      <t>7</t>
    </r>
  </si>
  <si>
    <t>Zwischensumme unternehmensbezogene Kosten                             (Summe 4.10 - 4.80)</t>
  </si>
  <si>
    <t>Zwischensumme sonstige auftragsbezogene Kosten                        (Summe 3.10 - 3.40)</t>
  </si>
  <si>
    <t>Zwischensumme Lohnkosten inkl. Sozialabgaben                            (Summe 2.10 - 2.31)</t>
  </si>
  <si>
    <t xml:space="preserve">Kalkulation des Stundenverrechnungssatzes Unterhaltsreinigung </t>
  </si>
  <si>
    <t>Zwischensumme Lohnkosten inkl. Sozialabgaben                                 (Summe 2.10 - 2.31)</t>
  </si>
  <si>
    <t>Zwischensumme sonstige auftragsbezogene Kosten                           (Summe 3.10 - 3.40)</t>
  </si>
  <si>
    <t>Zwischensumme unternehmensbezogene Kosten                                (Summe 4.10 - 4.80)</t>
  </si>
  <si>
    <t>LOS 1</t>
  </si>
  <si>
    <t>LOS 2</t>
  </si>
  <si>
    <t xml:space="preserve">Kalkulation des Stundenverrechnungssatzes Glasreinigung </t>
  </si>
  <si>
    <t>Stand 2026
in %</t>
  </si>
  <si>
    <t>Kita Rappel-Zappel, Schulstraße 50, 15366 Hoppegarten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</si>
</sst>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0.000"/>
    <numFmt numFmtId="166" formatCode="#,##0.000"/>
    <numFmt numFmtId="167" formatCode="#,##0_ ;\-#,##0\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rgb="FF22222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vertAlign val="superscript"/>
      <sz val="9"/>
      <name val="Arial"/>
      <family val="2"/>
    </font>
    <font>
      <i/>
      <sz val="9"/>
      <name val="Arial"/>
      <family val="2"/>
    </font>
    <font>
      <sz val="8"/>
      <color theme="0"/>
      <name val="Arial"/>
      <family val="2"/>
    </font>
    <font>
      <u/>
      <sz val="8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3" fillId="4" borderId="5">
      <alignment horizontal="center" vertical="center" wrapText="1"/>
    </xf>
    <xf numFmtId="0" fontId="4" fillId="4" borderId="5">
      <alignment horizontal="center" vertical="center" wrapText="1"/>
    </xf>
  </cellStyleXfs>
  <cellXfs count="77">
    <xf numFmtId="0" fontId="0" fillId="0" borderId="0" xfId="0"/>
    <xf numFmtId="2" fontId="5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Fill="1" applyAlignment="1" applyProtection="1">
      <alignment vertical="center"/>
      <protection locked="0"/>
    </xf>
    <xf numFmtId="0" fontId="7" fillId="0" borderId="0" xfId="0" applyFont="1"/>
    <xf numFmtId="0" fontId="6" fillId="0" borderId="0" xfId="0" applyFont="1" applyAlignment="1" applyProtection="1">
      <alignment horizontal="left" vertical="center"/>
    </xf>
    <xf numFmtId="2" fontId="6" fillId="0" borderId="0" xfId="0" applyNumberFormat="1" applyFont="1" applyAlignment="1" applyProtection="1">
      <alignment vertical="center"/>
    </xf>
    <xf numFmtId="2" fontId="9" fillId="0" borderId="0" xfId="0" applyNumberFormat="1" applyFont="1" applyAlignment="1" applyProtection="1">
      <alignment vertical="center"/>
    </xf>
    <xf numFmtId="2" fontId="9" fillId="0" borderId="0" xfId="0" applyNumberFormat="1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2" fontId="6" fillId="0" borderId="0" xfId="0" applyNumberFormat="1" applyFont="1" applyFill="1" applyAlignment="1" applyProtection="1">
      <alignment vertical="center"/>
    </xf>
    <xf numFmtId="2" fontId="9" fillId="0" borderId="0" xfId="0" applyNumberFormat="1" applyFont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right" vertical="center" wrapText="1"/>
    </xf>
    <xf numFmtId="0" fontId="6" fillId="0" borderId="0" xfId="0" applyFont="1" applyAlignment="1" applyProtection="1">
      <alignment vertical="center" wrapText="1"/>
    </xf>
    <xf numFmtId="0" fontId="6" fillId="0" borderId="1" xfId="0" applyFont="1" applyBorder="1" applyAlignment="1" applyProtection="1">
      <alignment vertical="center" wrapText="1"/>
    </xf>
    <xf numFmtId="0" fontId="6" fillId="0" borderId="0" xfId="0" applyFont="1" applyFill="1" applyAlignment="1" applyProtection="1">
      <alignment vertical="center"/>
    </xf>
    <xf numFmtId="0" fontId="6" fillId="0" borderId="0" xfId="0" applyFont="1" applyAlignment="1">
      <alignment vertical="center" wrapText="1"/>
    </xf>
    <xf numFmtId="2" fontId="11" fillId="0" borderId="0" xfId="0" applyNumberFormat="1" applyFont="1" applyAlignment="1" applyProtection="1">
      <alignment vertical="center"/>
    </xf>
    <xf numFmtId="165" fontId="11" fillId="0" borderId="2" xfId="0" applyNumberFormat="1" applyFont="1" applyFill="1" applyBorder="1" applyAlignment="1" applyProtection="1">
      <alignment horizontal="center" vertical="center"/>
    </xf>
    <xf numFmtId="2" fontId="11" fillId="0" borderId="0" xfId="0" applyNumberFormat="1" applyFont="1" applyFill="1" applyAlignment="1" applyProtection="1">
      <alignment vertical="center"/>
    </xf>
    <xf numFmtId="2" fontId="11" fillId="2" borderId="2" xfId="0" applyNumberFormat="1" applyFont="1" applyFill="1" applyBorder="1" applyAlignment="1" applyProtection="1">
      <alignment horizontal="center" vertical="center"/>
      <protection locked="0"/>
    </xf>
    <xf numFmtId="2" fontId="12" fillId="0" borderId="0" xfId="0" applyNumberFormat="1" applyFont="1" applyAlignment="1" applyProtection="1">
      <alignment vertical="center"/>
    </xf>
    <xf numFmtId="2" fontId="12" fillId="0" borderId="0" xfId="0" applyNumberFormat="1" applyFont="1" applyAlignment="1" applyProtection="1">
      <alignment horizontal="center" vertical="center"/>
    </xf>
    <xf numFmtId="2" fontId="12" fillId="0" borderId="0" xfId="0" applyNumberFormat="1" applyFont="1" applyFill="1" applyAlignment="1" applyProtection="1">
      <alignment vertical="center"/>
    </xf>
    <xf numFmtId="2" fontId="11" fillId="0" borderId="0" xfId="0" applyNumberFormat="1" applyFont="1" applyAlignment="1" applyProtection="1">
      <alignment horizontal="center" vertical="center"/>
    </xf>
    <xf numFmtId="2" fontId="11" fillId="0" borderId="0" xfId="0" applyNumberFormat="1" applyFont="1" applyFill="1" applyAlignment="1" applyProtection="1">
      <alignment horizontal="center" vertical="center"/>
    </xf>
    <xf numFmtId="165" fontId="12" fillId="2" borderId="2" xfId="0" applyNumberFormat="1" applyFont="1" applyFill="1" applyBorder="1" applyAlignment="1" applyProtection="1">
      <alignment horizontal="center" vertical="center"/>
      <protection locked="0"/>
    </xf>
    <xf numFmtId="2" fontId="12" fillId="0" borderId="2" xfId="0" applyNumberFormat="1" applyFont="1" applyFill="1" applyBorder="1" applyAlignment="1" applyProtection="1">
      <alignment horizontal="center" vertical="center"/>
    </xf>
    <xf numFmtId="165" fontId="11" fillId="0" borderId="3" xfId="0" applyNumberFormat="1" applyFont="1" applyFill="1" applyBorder="1" applyAlignment="1" applyProtection="1">
      <alignment horizontal="center" vertical="center"/>
    </xf>
    <xf numFmtId="2" fontId="11" fillId="0" borderId="3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Fill="1" applyAlignment="1" applyProtection="1">
      <alignment horizontal="center" vertical="center"/>
    </xf>
    <xf numFmtId="165" fontId="12" fillId="0" borderId="2" xfId="0" applyNumberFormat="1" applyFont="1" applyFill="1" applyBorder="1" applyAlignment="1" applyProtection="1">
      <alignment horizontal="center" vertical="center"/>
    </xf>
    <xf numFmtId="166" fontId="12" fillId="0" borderId="2" xfId="0" applyNumberFormat="1" applyFont="1" applyFill="1" applyBorder="1" applyAlignment="1" applyProtection="1">
      <alignment horizontal="center" vertical="center"/>
    </xf>
    <xf numFmtId="166" fontId="12" fillId="0" borderId="0" xfId="0" applyNumberFormat="1" applyFont="1" applyFill="1" applyAlignment="1" applyProtection="1">
      <alignment horizontal="center" vertical="center"/>
    </xf>
    <xf numFmtId="165" fontId="11" fillId="0" borderId="0" xfId="0" applyNumberFormat="1" applyFont="1" applyFill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2" fontId="11" fillId="0" borderId="0" xfId="0" applyNumberFormat="1" applyFont="1" applyFill="1" applyBorder="1" applyAlignment="1" applyProtection="1">
      <alignment vertic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Border="1" applyAlignment="1" applyProtection="1">
      <alignment vertical="center"/>
    </xf>
    <xf numFmtId="2" fontId="14" fillId="0" borderId="0" xfId="0" applyNumberFormat="1" applyFont="1" applyFill="1" applyBorder="1" applyAlignment="1" applyProtection="1">
      <alignment vertical="center"/>
    </xf>
    <xf numFmtId="2" fontId="14" fillId="2" borderId="4" xfId="0" applyNumberFormat="1" applyFont="1" applyFill="1" applyBorder="1" applyAlignment="1" applyProtection="1">
      <alignment vertical="center"/>
      <protection locked="0"/>
    </xf>
    <xf numFmtId="2" fontId="14" fillId="2" borderId="3" xfId="0" applyNumberFormat="1" applyFont="1" applyFill="1" applyBorder="1" applyAlignment="1" applyProtection="1">
      <alignment vertical="center"/>
      <protection locked="0"/>
    </xf>
    <xf numFmtId="2" fontId="14" fillId="2" borderId="0" xfId="0" applyNumberFormat="1" applyFont="1" applyFill="1" applyBorder="1" applyAlignment="1" applyProtection="1">
      <alignment vertical="center"/>
      <protection locked="0"/>
    </xf>
    <xf numFmtId="0" fontId="16" fillId="0" borderId="0" xfId="2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1" xfId="1" applyFont="1" applyBorder="1" applyAlignment="1" applyProtection="1">
      <alignment vertical="center"/>
    </xf>
    <xf numFmtId="167" fontId="1" fillId="3" borderId="1" xfId="3" applyNumberFormat="1" applyFont="1" applyFill="1" applyBorder="1" applyAlignment="1" applyProtection="1">
      <alignment horizontal="center" vertical="center"/>
      <protection locked="0"/>
    </xf>
    <xf numFmtId="2" fontId="1" fillId="0" borderId="1" xfId="1" applyNumberFormat="1" applyFont="1" applyBorder="1" applyAlignment="1" applyProtection="1">
      <alignment vertical="center"/>
    </xf>
    <xf numFmtId="167" fontId="1" fillId="0" borderId="1" xfId="3" applyNumberFormat="1" applyFont="1" applyBorder="1" applyAlignment="1" applyProtection="1">
      <alignment horizontal="center" vertical="center"/>
    </xf>
    <xf numFmtId="0" fontId="1" fillId="0" borderId="1" xfId="1" applyFont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1" fillId="0" borderId="1" xfId="1" applyFont="1" applyBorder="1" applyAlignment="1" applyProtection="1">
      <alignment horizontal="center" vertical="center"/>
    </xf>
    <xf numFmtId="2" fontId="1" fillId="0" borderId="1" xfId="1" applyNumberFormat="1" applyFont="1" applyBorder="1" applyAlignment="1" applyProtection="1">
      <alignment horizontal="center" vertical="center"/>
    </xf>
    <xf numFmtId="2" fontId="8" fillId="0" borderId="1" xfId="1" applyNumberFormat="1" applyFont="1" applyBorder="1" applyAlignment="1" applyProtection="1">
      <alignment horizontal="center" vertical="center"/>
    </xf>
    <xf numFmtId="165" fontId="11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vertical="center" wrapText="1"/>
    </xf>
    <xf numFmtId="2" fontId="8" fillId="0" borderId="0" xfId="0" applyNumberFormat="1" applyFont="1" applyFill="1" applyAlignment="1" applyProtection="1">
      <alignment vertical="center"/>
    </xf>
    <xf numFmtId="2" fontId="9" fillId="5" borderId="1" xfId="0" applyNumberFormat="1" applyFont="1" applyFill="1" applyBorder="1" applyAlignment="1" applyProtection="1">
      <alignment horizontal="center" vertical="center" wrapText="1"/>
    </xf>
    <xf numFmtId="2" fontId="1" fillId="0" borderId="1" xfId="1" applyNumberFormat="1" applyFont="1" applyBorder="1" applyAlignment="1" applyProtection="1">
      <alignment vertical="center" wrapText="1"/>
    </xf>
    <xf numFmtId="166" fontId="6" fillId="0" borderId="1" xfId="0" applyNumberFormat="1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left" vertical="center"/>
    </xf>
    <xf numFmtId="166" fontId="6" fillId="0" borderId="1" xfId="0" applyNumberFormat="1" applyFont="1" applyBorder="1" applyAlignment="1" applyProtection="1">
      <alignment horizontal="center" vertical="center"/>
    </xf>
    <xf numFmtId="0" fontId="15" fillId="0" borderId="0" xfId="0" applyFont="1" applyFill="1" applyAlignment="1" applyProtection="1">
      <alignment vertical="center"/>
    </xf>
    <xf numFmtId="0" fontId="7" fillId="0" borderId="0" xfId="0" applyFont="1" applyProtection="1"/>
    <xf numFmtId="0" fontId="6" fillId="0" borderId="1" xfId="0" applyFont="1" applyBorder="1" applyAlignment="1" applyProtection="1">
      <alignment horizontal="center" vertical="center"/>
    </xf>
    <xf numFmtId="166" fontId="6" fillId="0" borderId="1" xfId="0" applyNumberFormat="1" applyFont="1" applyBorder="1" applyAlignment="1" applyProtection="1">
      <alignment horizontal="center" vertical="center"/>
    </xf>
    <xf numFmtId="2" fontId="11" fillId="0" borderId="0" xfId="0" applyNumberFormat="1" applyFont="1" applyAlignment="1" applyProtection="1">
      <alignment horizontal="left" vertical="center"/>
    </xf>
    <xf numFmtId="2" fontId="9" fillId="5" borderId="1" xfId="0" applyNumberFormat="1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left" vertical="center"/>
    </xf>
    <xf numFmtId="0" fontId="8" fillId="3" borderId="0" xfId="0" applyFont="1" applyFill="1" applyAlignment="1" applyProtection="1">
      <alignment horizontal="left" vertical="center"/>
      <protection locked="0"/>
    </xf>
    <xf numFmtId="2" fontId="11" fillId="0" borderId="0" xfId="0" applyNumberFormat="1" applyFont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2" fontId="11" fillId="0" borderId="0" xfId="0" applyNumberFormat="1" applyFont="1" applyAlignment="1">
      <alignment horizontal="left" vertical="center" wrapText="1"/>
    </xf>
    <xf numFmtId="2" fontId="11" fillId="0" borderId="0" xfId="0" applyNumberFormat="1" applyFont="1" applyAlignment="1">
      <alignment horizontal="left" vertical="center"/>
    </xf>
  </cellXfs>
  <cellStyles count="6">
    <cellStyle name="Hauptüberschrift" xfId="4" xr:uid="{00000000-0005-0000-0000-000000000000}"/>
    <cellStyle name="Komma 2" xfId="3" xr:uid="{00000000-0005-0000-0000-000001000000}"/>
    <cellStyle name="Link" xfId="2" builtinId="8"/>
    <cellStyle name="Spaltenüberschrift" xfId="5" xr:uid="{00000000-0005-0000-0000-000003000000}"/>
    <cellStyle name="Standard" xfId="0" builtinId="0"/>
    <cellStyle name="Standard 2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"/>
  <sheetViews>
    <sheetView topLeftCell="A30" zoomScaleNormal="100" workbookViewId="0">
      <selection activeCell="H65" sqref="H65:H68"/>
    </sheetView>
  </sheetViews>
  <sheetFormatPr baseColWidth="10" defaultRowHeight="14.25" x14ac:dyDescent="0.2"/>
  <cols>
    <col min="1" max="1" width="5.7109375" style="66" customWidth="1"/>
    <col min="2" max="2" width="7.85546875" style="66" customWidth="1"/>
    <col min="3" max="3" width="42.28515625" style="66" customWidth="1"/>
    <col min="4" max="4" width="8.85546875" style="66" customWidth="1"/>
    <col min="5" max="5" width="2.5703125" style="66" bestFit="1" customWidth="1"/>
    <col min="6" max="6" width="9.5703125" style="66" customWidth="1"/>
    <col min="7" max="7" width="2.5703125" style="66" bestFit="1" customWidth="1"/>
    <col min="8" max="8" width="9.5703125" style="66" customWidth="1"/>
    <col min="9" max="9" width="2" style="66" bestFit="1" customWidth="1"/>
    <col min="10" max="10" width="1.7109375" style="66" customWidth="1"/>
    <col min="11" max="11" width="12.28515625" style="66" customWidth="1"/>
    <col min="12" max="12" width="38.5703125" style="66" customWidth="1"/>
    <col min="13" max="16384" width="11.42578125" style="66"/>
  </cols>
  <sheetData>
    <row r="1" spans="1:14" x14ac:dyDescent="0.2">
      <c r="A1" s="1" t="str">
        <f ca="1">IF(H61&lt;&gt;"","","Bitte alle gelben Zellen ausfüllen.")</f>
        <v>Bitte alle gelben Zellen ausfüllen.</v>
      </c>
      <c r="B1" s="2"/>
      <c r="C1" s="2"/>
      <c r="D1" s="65" t="b">
        <v>1</v>
      </c>
      <c r="E1" s="14"/>
      <c r="F1" s="14"/>
      <c r="G1" s="14"/>
      <c r="H1" s="14"/>
      <c r="I1" s="14"/>
      <c r="J1" s="2"/>
      <c r="K1" s="45"/>
      <c r="L1" s="2"/>
      <c r="M1" s="2"/>
      <c r="N1" s="2"/>
    </row>
    <row r="2" spans="1:14" ht="27.75" customHeight="1" x14ac:dyDescent="0.2">
      <c r="A2" s="71" t="s">
        <v>57</v>
      </c>
      <c r="B2" s="71"/>
      <c r="C2" s="72"/>
      <c r="D2" s="72"/>
      <c r="E2" s="72"/>
      <c r="F2" s="72"/>
      <c r="G2" s="72"/>
      <c r="H2" s="72"/>
      <c r="J2" s="2"/>
      <c r="K2" s="2"/>
      <c r="L2" s="2"/>
      <c r="M2" s="2"/>
      <c r="N2" s="2"/>
    </row>
    <row r="3" spans="1:14" x14ac:dyDescent="0.2">
      <c r="A3" s="59" t="s">
        <v>126</v>
      </c>
      <c r="B3" s="20"/>
      <c r="C3" s="20"/>
      <c r="F3" s="20" t="s">
        <v>130</v>
      </c>
      <c r="J3" s="46"/>
      <c r="K3" s="46"/>
      <c r="L3" s="47" t="s">
        <v>0</v>
      </c>
      <c r="M3" s="48">
        <v>25</v>
      </c>
      <c r="N3" s="48">
        <v>75</v>
      </c>
    </row>
    <row r="4" spans="1:14" x14ac:dyDescent="0.2">
      <c r="A4" s="59" t="s">
        <v>134</v>
      </c>
      <c r="B4" s="20"/>
      <c r="C4" s="20"/>
      <c r="D4" s="2"/>
      <c r="E4" s="14"/>
      <c r="F4" s="14"/>
      <c r="G4" s="14"/>
      <c r="H4" s="14"/>
      <c r="I4" s="14"/>
      <c r="J4" s="2"/>
      <c r="K4" s="2"/>
      <c r="L4" s="49" t="s">
        <v>1</v>
      </c>
      <c r="M4" s="50">
        <v>25</v>
      </c>
      <c r="N4" s="50">
        <v>50</v>
      </c>
    </row>
    <row r="5" spans="1:14" ht="45" x14ac:dyDescent="0.2">
      <c r="A5" s="18" t="s">
        <v>2</v>
      </c>
      <c r="B5" s="18" t="s">
        <v>3</v>
      </c>
      <c r="C5" s="18"/>
      <c r="D5" s="18"/>
      <c r="E5" s="20"/>
      <c r="F5" s="19">
        <v>100</v>
      </c>
      <c r="G5" s="20" t="s">
        <v>4</v>
      </c>
      <c r="H5" s="21"/>
      <c r="I5" s="20" t="s">
        <v>5</v>
      </c>
      <c r="J5" s="2"/>
      <c r="K5" s="9" t="str">
        <f>IF(H5="","Bitte ausfüllen!","")</f>
        <v>Bitte ausfüllen!</v>
      </c>
      <c r="L5" s="47"/>
      <c r="M5" s="51" t="s">
        <v>58</v>
      </c>
      <c r="N5" s="52" t="s">
        <v>59</v>
      </c>
    </row>
    <row r="6" spans="1:14" x14ac:dyDescent="0.2">
      <c r="A6" s="22"/>
      <c r="B6" s="22"/>
      <c r="C6" s="22"/>
      <c r="D6" s="22"/>
      <c r="E6" s="24"/>
      <c r="F6" s="23"/>
      <c r="G6" s="24"/>
      <c r="H6" s="23"/>
      <c r="I6" s="24"/>
      <c r="J6" s="2"/>
      <c r="K6" s="2"/>
      <c r="L6" s="47"/>
      <c r="M6" s="53" t="s">
        <v>5</v>
      </c>
      <c r="N6" s="53" t="s">
        <v>5</v>
      </c>
    </row>
    <row r="7" spans="1:14" x14ac:dyDescent="0.2">
      <c r="A7" s="18" t="s">
        <v>6</v>
      </c>
      <c r="B7" s="18" t="s">
        <v>7</v>
      </c>
      <c r="C7" s="18"/>
      <c r="D7" s="18"/>
      <c r="E7" s="20"/>
      <c r="F7" s="25"/>
      <c r="G7" s="20"/>
      <c r="H7" s="25"/>
      <c r="I7" s="20"/>
      <c r="J7" s="2"/>
      <c r="K7" s="2"/>
      <c r="L7" s="49" t="s">
        <v>8</v>
      </c>
      <c r="M7" s="54" t="str">
        <f ca="1">IF($H$61="","",ROUND(M3/100*$H$5,2))</f>
        <v/>
      </c>
      <c r="N7" s="54" t="str">
        <f ca="1">IF($H$61="","",ROUND(N3/100*$H$5,2))</f>
        <v/>
      </c>
    </row>
    <row r="8" spans="1:14" x14ac:dyDescent="0.2">
      <c r="A8" s="22" t="s">
        <v>9</v>
      </c>
      <c r="B8" s="22" t="s">
        <v>10</v>
      </c>
      <c r="C8" s="22"/>
      <c r="D8" s="22"/>
      <c r="E8" s="24"/>
      <c r="F8" s="26"/>
      <c r="G8" s="26"/>
      <c r="H8" s="26"/>
      <c r="I8" s="26"/>
      <c r="J8" s="2"/>
      <c r="K8" s="12"/>
      <c r="L8" s="47"/>
      <c r="M8" s="49"/>
      <c r="N8" s="49"/>
    </row>
    <row r="9" spans="1:14" x14ac:dyDescent="0.2">
      <c r="A9" s="22" t="s">
        <v>11</v>
      </c>
      <c r="B9" s="22"/>
      <c r="C9" s="22" t="s">
        <v>12</v>
      </c>
      <c r="D9" s="22"/>
      <c r="E9" s="24"/>
      <c r="F9" s="27"/>
      <c r="G9" s="24" t="s">
        <v>4</v>
      </c>
      <c r="H9" s="28" t="str">
        <f>IF(F9="","",ROUND(F9/100*$H$5,2))</f>
        <v/>
      </c>
      <c r="I9" s="24" t="s">
        <v>5</v>
      </c>
      <c r="J9" s="2"/>
      <c r="K9" s="9" t="str">
        <f>IF(F9="","Bitte ausfüllen!","")</f>
        <v>Bitte ausfüllen!</v>
      </c>
      <c r="L9" s="49" t="s">
        <v>13</v>
      </c>
      <c r="M9" s="54">
        <f>$H$5*(M4/100)</f>
        <v>0</v>
      </c>
      <c r="N9" s="54">
        <f>$H$5*(N4/100)</f>
        <v>0</v>
      </c>
    </row>
    <row r="10" spans="1:14" ht="25.5" x14ac:dyDescent="0.2">
      <c r="A10" s="22" t="s">
        <v>14</v>
      </c>
      <c r="B10" s="22"/>
      <c r="C10" s="22" t="s">
        <v>15</v>
      </c>
      <c r="D10" s="22"/>
      <c r="E10" s="24"/>
      <c r="F10" s="27"/>
      <c r="G10" s="24" t="s">
        <v>4</v>
      </c>
      <c r="H10" s="28" t="str">
        <f>IF(F10="","",ROUND(F10/100*$H$5,2))</f>
        <v/>
      </c>
      <c r="I10" s="24" t="s">
        <v>5</v>
      </c>
      <c r="J10" s="2"/>
      <c r="K10" s="9" t="str">
        <f>IF(F10="","Bitte ausfüllen!","")</f>
        <v>Bitte ausfüllen!</v>
      </c>
      <c r="L10" s="61" t="s">
        <v>16</v>
      </c>
      <c r="M10" s="55" t="str">
        <f ca="1">IF(M7="","",M7-M9)</f>
        <v/>
      </c>
      <c r="N10" s="55" t="str">
        <f ca="1">IF(N7="","",N7-N9)</f>
        <v/>
      </c>
    </row>
    <row r="11" spans="1:14" x14ac:dyDescent="0.2">
      <c r="A11" s="22" t="s">
        <v>17</v>
      </c>
      <c r="B11" s="22"/>
      <c r="C11" s="22" t="s">
        <v>18</v>
      </c>
      <c r="D11" s="22"/>
      <c r="E11" s="24"/>
      <c r="F11" s="27"/>
      <c r="G11" s="24" t="s">
        <v>4</v>
      </c>
      <c r="H11" s="28" t="str">
        <f>IF(F11="","",ROUND(F11/100*$H$5,2))</f>
        <v/>
      </c>
      <c r="I11" s="24" t="s">
        <v>5</v>
      </c>
      <c r="J11" s="2"/>
      <c r="K11" s="9" t="str">
        <f>IF(F11="","Bitte ausfüllen!","")</f>
        <v>Bitte ausfüllen!</v>
      </c>
      <c r="L11" s="49"/>
      <c r="M11" s="49"/>
      <c r="N11" s="49"/>
    </row>
    <row r="12" spans="1:14" x14ac:dyDescent="0.2">
      <c r="A12" s="22" t="s">
        <v>19</v>
      </c>
      <c r="B12" s="22"/>
      <c r="C12" s="22" t="s">
        <v>20</v>
      </c>
      <c r="D12" s="22"/>
      <c r="E12" s="24"/>
      <c r="F12" s="27"/>
      <c r="G12" s="24" t="s">
        <v>4</v>
      </c>
      <c r="H12" s="28" t="str">
        <f>IF(F12="","",ROUND(F12/100*$H$5,2))</f>
        <v/>
      </c>
      <c r="I12" s="24" t="s">
        <v>5</v>
      </c>
      <c r="J12" s="2"/>
      <c r="K12" s="9" t="str">
        <f>IF(F12="","Bitte ausfüllen!","")</f>
        <v>Bitte ausfüllen!</v>
      </c>
      <c r="L12" s="49" t="s">
        <v>21</v>
      </c>
      <c r="M12" s="54" t="str">
        <f ca="1">IF(M10="","",$D17%*M$10)</f>
        <v/>
      </c>
      <c r="N12" s="54" t="str">
        <f ca="1">IF(N10="","",$D17%*N$10)</f>
        <v/>
      </c>
    </row>
    <row r="13" spans="1:14" x14ac:dyDescent="0.2">
      <c r="A13" s="22" t="s">
        <v>22</v>
      </c>
      <c r="B13" s="22"/>
      <c r="C13" s="22" t="s">
        <v>23</v>
      </c>
      <c r="D13" s="22"/>
      <c r="E13" s="24"/>
      <c r="F13" s="27"/>
      <c r="G13" s="24" t="s">
        <v>4</v>
      </c>
      <c r="H13" s="28" t="str">
        <f>IF(F13="","",ROUND(F13/100*$H$5,2))</f>
        <v/>
      </c>
      <c r="I13" s="24" t="s">
        <v>5</v>
      </c>
      <c r="J13" s="2"/>
      <c r="K13" s="9" t="str">
        <f>IF(F13="","Bitte ausfüllen!","")</f>
        <v>Bitte ausfüllen!</v>
      </c>
      <c r="L13" s="49" t="s">
        <v>24</v>
      </c>
      <c r="M13" s="54" t="str">
        <f ca="1">IF(M12="","",$D18%*M$10)</f>
        <v/>
      </c>
      <c r="N13" s="54" t="str">
        <f ca="1">IF(N12="","",$D18%*N$10)</f>
        <v/>
      </c>
    </row>
    <row r="14" spans="1:14" x14ac:dyDescent="0.2">
      <c r="A14" s="18"/>
      <c r="B14" s="18" t="s">
        <v>25</v>
      </c>
      <c r="C14" s="18"/>
      <c r="D14" s="18"/>
      <c r="E14" s="20"/>
      <c r="F14" s="29">
        <f>IF(SUM(F9:F13)=0,0,SUM(F9:F13))</f>
        <v>0</v>
      </c>
      <c r="G14" s="20" t="s">
        <v>4</v>
      </c>
      <c r="H14" s="30" t="str">
        <f>IF(COUNTIF(F9:F13,"")&gt;0,"",SUM(H8:H13))</f>
        <v/>
      </c>
      <c r="I14" s="20" t="s">
        <v>5</v>
      </c>
      <c r="J14" s="2"/>
      <c r="K14" s="9" t="str">
        <f>IF(H14="","Angaben offen!","")</f>
        <v>Angaben offen!</v>
      </c>
      <c r="L14" s="49" t="s">
        <v>26</v>
      </c>
      <c r="M14" s="54" t="str">
        <f t="shared" ref="M14:N21" ca="1" si="0">IF(M13="","",$D19%*M$10)</f>
        <v/>
      </c>
      <c r="N14" s="54" t="str">
        <f t="shared" ca="1" si="0"/>
        <v/>
      </c>
    </row>
    <row r="15" spans="1:14" x14ac:dyDescent="0.2">
      <c r="A15" s="22"/>
      <c r="B15" s="22"/>
      <c r="C15" s="22"/>
      <c r="D15" s="22"/>
      <c r="E15" s="24"/>
      <c r="F15" s="23"/>
      <c r="G15" s="24"/>
      <c r="H15" s="31"/>
      <c r="I15" s="22"/>
      <c r="J15" s="2"/>
      <c r="K15" s="2"/>
      <c r="L15" s="49" t="s">
        <v>27</v>
      </c>
      <c r="M15" s="54" t="str">
        <f t="shared" ca="1" si="0"/>
        <v/>
      </c>
      <c r="N15" s="54" t="str">
        <f t="shared" ca="1" si="0"/>
        <v/>
      </c>
    </row>
    <row r="16" spans="1:14" x14ac:dyDescent="0.2">
      <c r="A16" s="18" t="s">
        <v>28</v>
      </c>
      <c r="B16" s="18" t="s">
        <v>29</v>
      </c>
      <c r="C16" s="18"/>
      <c r="D16" s="18"/>
      <c r="E16" s="20"/>
      <c r="F16" s="25"/>
      <c r="G16" s="20"/>
      <c r="H16" s="26"/>
      <c r="I16" s="18"/>
      <c r="J16" s="2"/>
      <c r="K16" s="2"/>
      <c r="L16" s="49" t="s">
        <v>30</v>
      </c>
      <c r="M16" s="54" t="str">
        <f t="shared" ca="1" si="0"/>
        <v/>
      </c>
      <c r="N16" s="54" t="str">
        <f t="shared" ca="1" si="0"/>
        <v/>
      </c>
    </row>
    <row r="17" spans="1:14" x14ac:dyDescent="0.2">
      <c r="A17" s="22" t="s">
        <v>31</v>
      </c>
      <c r="B17" s="22" t="s">
        <v>116</v>
      </c>
      <c r="C17" s="22"/>
      <c r="D17" s="27"/>
      <c r="E17" s="24" t="s">
        <v>4</v>
      </c>
      <c r="F17" s="31"/>
      <c r="G17" s="24"/>
      <c r="H17" s="31"/>
      <c r="I17" s="24"/>
      <c r="J17" s="2"/>
      <c r="K17" s="9" t="str">
        <f>IF(D17&lt;D73,"Wert prüfen!","")</f>
        <v>Wert prüfen!</v>
      </c>
      <c r="L17" s="49" t="s">
        <v>32</v>
      </c>
      <c r="M17" s="54" t="str">
        <f t="shared" ca="1" si="0"/>
        <v/>
      </c>
      <c r="N17" s="54" t="str">
        <f t="shared" ca="1" si="0"/>
        <v/>
      </c>
    </row>
    <row r="18" spans="1:14" x14ac:dyDescent="0.2">
      <c r="A18" s="22"/>
      <c r="B18" s="22" t="s">
        <v>24</v>
      </c>
      <c r="C18" s="22"/>
      <c r="D18" s="32">
        <f>(D17/100)*$F$14</f>
        <v>0</v>
      </c>
      <c r="E18" s="24" t="s">
        <v>4</v>
      </c>
      <c r="F18" s="33">
        <f>IF(D18="","",D17+D18)</f>
        <v>0</v>
      </c>
      <c r="G18" s="24" t="s">
        <v>4</v>
      </c>
      <c r="H18" s="28">
        <f>IF(D18="","",ROUND(F18/100*$H$5,2))</f>
        <v>0</v>
      </c>
      <c r="I18" s="24" t="s">
        <v>5</v>
      </c>
      <c r="J18" s="2"/>
      <c r="K18" s="9"/>
      <c r="L18" s="49" t="s">
        <v>33</v>
      </c>
      <c r="M18" s="54" t="str">
        <f t="shared" ca="1" si="0"/>
        <v/>
      </c>
      <c r="N18" s="54" t="str">
        <f t="shared" ca="1" si="0"/>
        <v/>
      </c>
    </row>
    <row r="19" spans="1:14" x14ac:dyDescent="0.2">
      <c r="A19" s="22" t="s">
        <v>34</v>
      </c>
      <c r="B19" s="22" t="s">
        <v>117</v>
      </c>
      <c r="C19" s="22"/>
      <c r="D19" s="27"/>
      <c r="E19" s="24" t="s">
        <v>4</v>
      </c>
      <c r="F19" s="34"/>
      <c r="G19" s="24"/>
      <c r="H19" s="31"/>
      <c r="I19" s="24"/>
      <c r="J19" s="2"/>
      <c r="K19" s="9" t="str">
        <f>IF(D19&lt;&gt;D74,"Wert prüfen!","")</f>
        <v>Wert prüfen!</v>
      </c>
      <c r="L19" s="49" t="s">
        <v>35</v>
      </c>
      <c r="M19" s="54" t="str">
        <f t="shared" ca="1" si="0"/>
        <v/>
      </c>
      <c r="N19" s="54" t="str">
        <f t="shared" ca="1" si="0"/>
        <v/>
      </c>
    </row>
    <row r="20" spans="1:14" ht="25.5" x14ac:dyDescent="0.2">
      <c r="A20" s="22"/>
      <c r="B20" s="22" t="s">
        <v>27</v>
      </c>
      <c r="C20" s="22"/>
      <c r="D20" s="32">
        <f>(D19/100)*$F$14</f>
        <v>0</v>
      </c>
      <c r="E20" s="24" t="s">
        <v>4</v>
      </c>
      <c r="F20" s="33">
        <f>IF(D20="","",D19+D20)</f>
        <v>0</v>
      </c>
      <c r="G20" s="24" t="s">
        <v>4</v>
      </c>
      <c r="H20" s="28">
        <f>IF(D20="","",ROUND(F20/100*$H$5,2))</f>
        <v>0</v>
      </c>
      <c r="I20" s="24" t="s">
        <v>5</v>
      </c>
      <c r="J20" s="2"/>
      <c r="K20" s="9"/>
      <c r="L20" s="61" t="s">
        <v>36</v>
      </c>
      <c r="M20" s="54" t="str">
        <f t="shared" ca="1" si="0"/>
        <v/>
      </c>
      <c r="N20" s="54" t="str">
        <f t="shared" ca="1" si="0"/>
        <v/>
      </c>
    </row>
    <row r="21" spans="1:14" ht="25.5" x14ac:dyDescent="0.2">
      <c r="A21" s="22" t="s">
        <v>37</v>
      </c>
      <c r="B21" s="22" t="s">
        <v>118</v>
      </c>
      <c r="C21" s="22"/>
      <c r="D21" s="27"/>
      <c r="E21" s="24" t="s">
        <v>4</v>
      </c>
      <c r="F21" s="34"/>
      <c r="G21" s="24"/>
      <c r="H21" s="31"/>
      <c r="I21" s="24"/>
      <c r="J21" s="2"/>
      <c r="K21" s="9" t="str">
        <f>IF(D21&lt;&gt;D75,"Wert prüfen!","")</f>
        <v>Wert prüfen!</v>
      </c>
      <c r="L21" s="61" t="s">
        <v>38</v>
      </c>
      <c r="M21" s="54" t="str">
        <f t="shared" ca="1" si="0"/>
        <v/>
      </c>
      <c r="N21" s="54" t="str">
        <f t="shared" ca="1" si="0"/>
        <v/>
      </c>
    </row>
    <row r="22" spans="1:14" ht="25.5" x14ac:dyDescent="0.2">
      <c r="A22" s="22"/>
      <c r="B22" s="22" t="s">
        <v>32</v>
      </c>
      <c r="C22" s="22"/>
      <c r="D22" s="32">
        <f>(D21/100)*$F$14</f>
        <v>0</v>
      </c>
      <c r="E22" s="24" t="s">
        <v>4</v>
      </c>
      <c r="F22" s="33">
        <f>IF(D22="","",D21+D22)</f>
        <v>0</v>
      </c>
      <c r="G22" s="24" t="s">
        <v>4</v>
      </c>
      <c r="H22" s="28">
        <f>IF(D22="","",ROUND(F22/100*$H$5,2))</f>
        <v>0</v>
      </c>
      <c r="I22" s="24" t="s">
        <v>5</v>
      </c>
      <c r="J22" s="2"/>
      <c r="K22" s="9"/>
      <c r="L22" s="61" t="s">
        <v>39</v>
      </c>
      <c r="M22" s="54" t="str">
        <f>IF($F$27="","",ROUND($F$27/100*M7,2))</f>
        <v/>
      </c>
      <c r="N22" s="54" t="str">
        <f>IF($F$27="","",ROUND($F$27/100*N7,2))</f>
        <v/>
      </c>
    </row>
    <row r="23" spans="1:14" x14ac:dyDescent="0.2">
      <c r="A23" s="22" t="s">
        <v>40</v>
      </c>
      <c r="B23" s="22" t="s">
        <v>119</v>
      </c>
      <c r="C23" s="22"/>
      <c r="D23" s="27"/>
      <c r="E23" s="24" t="s">
        <v>4</v>
      </c>
      <c r="F23" s="34"/>
      <c r="G23" s="24"/>
      <c r="H23" s="31"/>
      <c r="I23" s="24"/>
      <c r="J23" s="2"/>
      <c r="K23" s="9" t="str">
        <f>IF(D23&lt;&gt;D76,"Wert prüfen!","")</f>
        <v>Wert prüfen!</v>
      </c>
      <c r="L23" s="47"/>
      <c r="M23" s="49"/>
      <c r="N23" s="49"/>
    </row>
    <row r="24" spans="1:14" x14ac:dyDescent="0.2">
      <c r="A24" s="22"/>
      <c r="B24" s="22" t="s">
        <v>35</v>
      </c>
      <c r="C24" s="22"/>
      <c r="D24" s="32">
        <f>(D23/100)*$F$14</f>
        <v>0</v>
      </c>
      <c r="E24" s="24" t="s">
        <v>4</v>
      </c>
      <c r="F24" s="33">
        <f>IF(D24="","",D23+D24)</f>
        <v>0</v>
      </c>
      <c r="G24" s="24" t="s">
        <v>4</v>
      </c>
      <c r="H24" s="28">
        <f>IF(D24="","",ROUND(F24/100*$H$5,2))</f>
        <v>0</v>
      </c>
      <c r="I24" s="24" t="s">
        <v>5</v>
      </c>
      <c r="J24" s="2"/>
      <c r="K24" s="9"/>
      <c r="L24" s="49" t="s">
        <v>41</v>
      </c>
      <c r="M24" s="54">
        <f ca="1">SUM(M12:M22)</f>
        <v>0</v>
      </c>
      <c r="N24" s="54">
        <f ca="1">SUM(N12:N22)</f>
        <v>0</v>
      </c>
    </row>
    <row r="25" spans="1:14" x14ac:dyDescent="0.2">
      <c r="A25" s="22" t="s">
        <v>42</v>
      </c>
      <c r="B25" s="22" t="s">
        <v>120</v>
      </c>
      <c r="C25" s="22"/>
      <c r="D25" s="27"/>
      <c r="E25" s="24" t="s">
        <v>4</v>
      </c>
      <c r="F25" s="34"/>
      <c r="G25" s="24"/>
      <c r="H25" s="31"/>
      <c r="I25" s="24"/>
      <c r="J25" s="2"/>
      <c r="K25" s="9" t="str">
        <f>IF(D25="","Bitte ausfüllen!","")</f>
        <v>Bitte ausfüllen!</v>
      </c>
      <c r="L25" s="49" t="s">
        <v>43</v>
      </c>
      <c r="M25" s="55" t="str">
        <f ca="1">IF(M7="","",(SUM(M12:M22)+M7))</f>
        <v/>
      </c>
      <c r="N25" s="55" t="str">
        <f ca="1">IF(N7="","",(SUM(N12:N22)+N7))</f>
        <v/>
      </c>
    </row>
    <row r="26" spans="1:14" x14ac:dyDescent="0.2">
      <c r="A26" s="22"/>
      <c r="B26" s="22" t="s">
        <v>38</v>
      </c>
      <c r="C26" s="22"/>
      <c r="D26" s="32">
        <f>(D25/100)*$F$14</f>
        <v>0</v>
      </c>
      <c r="E26" s="24" t="s">
        <v>4</v>
      </c>
      <c r="F26" s="33">
        <f>IF(D26="","",D25+D26)</f>
        <v>0</v>
      </c>
      <c r="G26" s="24" t="s">
        <v>4</v>
      </c>
      <c r="H26" s="28">
        <f>IF(D26="","",ROUND(F26/100*$H$5,2))</f>
        <v>0</v>
      </c>
      <c r="I26" s="24" t="s">
        <v>5</v>
      </c>
      <c r="J26" s="2"/>
      <c r="K26" s="9"/>
      <c r="L26" s="49"/>
      <c r="M26" s="49"/>
      <c r="N26" s="49"/>
    </row>
    <row r="27" spans="1:14" ht="25.5" x14ac:dyDescent="0.2">
      <c r="A27" s="22" t="s">
        <v>44</v>
      </c>
      <c r="B27" s="22" t="s">
        <v>121</v>
      </c>
      <c r="C27" s="22"/>
      <c r="D27" s="22"/>
      <c r="E27" s="24"/>
      <c r="F27" s="27"/>
      <c r="G27" s="24" t="s">
        <v>4</v>
      </c>
      <c r="H27" s="28" t="str">
        <f>IF(F27="","",ROUND(F27/100*$H$5,2))</f>
        <v/>
      </c>
      <c r="I27" s="24" t="s">
        <v>5</v>
      </c>
      <c r="J27" s="2"/>
      <c r="K27" s="9" t="str">
        <f>IF(F27="","Bitte ausfüllen!","")</f>
        <v>Bitte ausfüllen!</v>
      </c>
      <c r="L27" s="61" t="s">
        <v>45</v>
      </c>
      <c r="M27" s="55" t="str">
        <f ca="1">IF(M25="","",$H$61+M25)</f>
        <v/>
      </c>
      <c r="N27" s="55" t="str">
        <f ca="1">IF(N25="","",$H$61+N25)</f>
        <v/>
      </c>
    </row>
    <row r="28" spans="1:14" x14ac:dyDescent="0.2">
      <c r="A28" s="22" t="s">
        <v>46</v>
      </c>
      <c r="B28" s="22" t="s">
        <v>122</v>
      </c>
      <c r="C28" s="22"/>
      <c r="D28" s="22"/>
      <c r="E28" s="24"/>
      <c r="F28" s="27"/>
      <c r="G28" s="24" t="s">
        <v>4</v>
      </c>
      <c r="H28" s="28" t="str">
        <f>IF(F28="","",ROUND(F28/100*$H$5,2))</f>
        <v/>
      </c>
      <c r="I28" s="24" t="s">
        <v>5</v>
      </c>
      <c r="J28" s="2"/>
      <c r="K28" s="9" t="str">
        <f>IF(F28&lt;&gt;D79,"Wert prüfen!","")</f>
        <v>Wert prüfen!</v>
      </c>
      <c r="L28" s="2"/>
      <c r="M28" s="2"/>
      <c r="N28" s="2"/>
    </row>
    <row r="29" spans="1:14" ht="24.75" customHeight="1" x14ac:dyDescent="0.2">
      <c r="A29" s="18"/>
      <c r="B29" s="73" t="s">
        <v>127</v>
      </c>
      <c r="C29" s="73"/>
      <c r="D29" s="18"/>
      <c r="E29" s="18"/>
      <c r="F29" s="29" t="str">
        <f>IF(SUM(F17:F28)=0,"",SUM(F17:F28)+F14)</f>
        <v/>
      </c>
      <c r="G29" s="20" t="s">
        <v>4</v>
      </c>
      <c r="H29" s="30" t="str">
        <f>IF(OR(COUNTIF(D17:D26,"")&gt;0,COUNTIF(F27:F28,"")&gt;0),"",SUM(H17:H28)+H14)</f>
        <v/>
      </c>
      <c r="I29" s="20" t="s">
        <v>5</v>
      </c>
      <c r="J29" s="2"/>
      <c r="K29" s="9" t="str">
        <f>IF(H29="","Angaben offen!","")</f>
        <v>Angaben offen!</v>
      </c>
      <c r="L29" s="2"/>
      <c r="M29" s="2"/>
      <c r="N29" s="2"/>
    </row>
    <row r="30" spans="1:14" x14ac:dyDescent="0.2">
      <c r="A30" s="22"/>
      <c r="B30" s="22"/>
      <c r="C30" s="22"/>
      <c r="D30" s="22"/>
      <c r="E30" s="24"/>
      <c r="F30" s="23"/>
      <c r="G30" s="24"/>
      <c r="H30" s="31"/>
      <c r="I30" s="24"/>
      <c r="J30" s="2"/>
      <c r="K30" s="2"/>
      <c r="L30" s="2"/>
      <c r="M30" s="2"/>
      <c r="N30" s="2"/>
    </row>
    <row r="31" spans="1:14" x14ac:dyDescent="0.2">
      <c r="A31" s="22"/>
      <c r="B31" s="18" t="s">
        <v>47</v>
      </c>
      <c r="C31" s="22"/>
      <c r="D31" s="22"/>
      <c r="E31" s="24"/>
      <c r="F31" s="31"/>
      <c r="G31" s="24"/>
      <c r="H31" s="31"/>
      <c r="I31" s="24"/>
      <c r="J31" s="2"/>
      <c r="K31" s="2"/>
      <c r="L31" s="2"/>
      <c r="M31" s="2"/>
      <c r="N31" s="2"/>
    </row>
    <row r="32" spans="1:14" x14ac:dyDescent="0.2">
      <c r="A32" s="22" t="s">
        <v>48</v>
      </c>
      <c r="B32" s="22" t="s">
        <v>49</v>
      </c>
      <c r="C32" s="22"/>
      <c r="D32" s="22"/>
      <c r="E32" s="24"/>
      <c r="F32" s="27"/>
      <c r="G32" s="24" t="s">
        <v>4</v>
      </c>
      <c r="H32" s="28" t="str">
        <f>IF(F32="","",ROUND(F32/100*$H$5,2))</f>
        <v/>
      </c>
      <c r="I32" s="24" t="s">
        <v>5</v>
      </c>
      <c r="J32" s="2"/>
      <c r="K32" s="9" t="str">
        <f>IF(F32="","Bitte ausfüllen!","")</f>
        <v>Bitte ausfüllen!</v>
      </c>
      <c r="L32" s="2"/>
      <c r="M32" s="2"/>
      <c r="N32" s="2"/>
    </row>
    <row r="33" spans="1:14" x14ac:dyDescent="0.2">
      <c r="A33" s="22" t="s">
        <v>50</v>
      </c>
      <c r="B33" s="22" t="s">
        <v>51</v>
      </c>
      <c r="C33" s="22"/>
      <c r="D33" s="22"/>
      <c r="E33" s="24"/>
      <c r="F33" s="27"/>
      <c r="G33" s="24" t="s">
        <v>4</v>
      </c>
      <c r="H33" s="28" t="str">
        <f>IF(F33="","",ROUND(F33/100*$H$5,2))</f>
        <v/>
      </c>
      <c r="I33" s="24" t="s">
        <v>5</v>
      </c>
      <c r="J33" s="2"/>
      <c r="K33" s="9" t="str">
        <f>IF(F33="","Bitte ausfüllen!","")</f>
        <v>Bitte ausfüllen!</v>
      </c>
      <c r="L33" s="2"/>
      <c r="M33" s="2"/>
      <c r="N33" s="2"/>
    </row>
    <row r="34" spans="1:14" x14ac:dyDescent="0.2">
      <c r="A34" s="18"/>
      <c r="B34" s="73" t="s">
        <v>52</v>
      </c>
      <c r="C34" s="73"/>
      <c r="D34" s="18"/>
      <c r="E34" s="18"/>
      <c r="F34" s="29" t="str">
        <f>IF(SUM(F32:F33)=0,"",SUM(F32:F33)+F29)</f>
        <v/>
      </c>
      <c r="G34" s="20" t="s">
        <v>4</v>
      </c>
      <c r="H34" s="30" t="str">
        <f>IF(COUNTIF(H32:H33,"")&gt;0,"",SUM(H32:H33)+H29)</f>
        <v/>
      </c>
      <c r="I34" s="20" t="s">
        <v>5</v>
      </c>
      <c r="J34" s="2"/>
      <c r="K34" s="9" t="str">
        <f>IF(H34="","Angaben offen!","")</f>
        <v>Angaben offen!</v>
      </c>
      <c r="L34" s="2"/>
      <c r="M34" s="2"/>
      <c r="N34" s="2"/>
    </row>
    <row r="35" spans="1:14" x14ac:dyDescent="0.2">
      <c r="A35" s="22"/>
      <c r="B35" s="22"/>
      <c r="C35" s="22"/>
      <c r="D35" s="22"/>
      <c r="E35" s="24"/>
      <c r="F35" s="23"/>
      <c r="G35" s="24"/>
      <c r="H35" s="31"/>
      <c r="I35" s="24"/>
      <c r="J35" s="2"/>
      <c r="K35" s="2"/>
      <c r="L35" s="2"/>
      <c r="M35" s="2"/>
      <c r="N35" s="2"/>
    </row>
    <row r="36" spans="1:14" x14ac:dyDescent="0.2">
      <c r="A36" s="18" t="s">
        <v>53</v>
      </c>
      <c r="B36" s="18" t="s">
        <v>54</v>
      </c>
      <c r="C36" s="18"/>
      <c r="D36" s="18"/>
      <c r="E36" s="20"/>
      <c r="F36" s="25"/>
      <c r="G36" s="20"/>
      <c r="H36" s="26"/>
      <c r="I36" s="20"/>
      <c r="J36" s="2"/>
      <c r="K36" s="2"/>
      <c r="L36" s="2"/>
      <c r="M36" s="2"/>
      <c r="N36" s="2"/>
    </row>
    <row r="37" spans="1:14" x14ac:dyDescent="0.2">
      <c r="A37" s="22" t="s">
        <v>55</v>
      </c>
      <c r="B37" s="22" t="s">
        <v>56</v>
      </c>
      <c r="C37" s="22"/>
      <c r="D37" s="22"/>
      <c r="E37" s="24"/>
      <c r="F37" s="31"/>
      <c r="G37" s="24"/>
      <c r="H37" s="31"/>
      <c r="I37" s="24"/>
      <c r="J37" s="2"/>
      <c r="K37" s="2"/>
      <c r="L37" s="2"/>
      <c r="M37" s="2"/>
      <c r="N37" s="2"/>
    </row>
    <row r="38" spans="1:14" x14ac:dyDescent="0.2">
      <c r="A38" s="22"/>
      <c r="B38" s="22" t="s">
        <v>60</v>
      </c>
      <c r="C38" s="22"/>
      <c r="D38" s="22"/>
      <c r="E38" s="24"/>
      <c r="F38" s="27"/>
      <c r="G38" s="24" t="s">
        <v>4</v>
      </c>
      <c r="H38" s="28" t="str">
        <f>IF(F38="","",ROUND(F38/100*$H$5,2))</f>
        <v/>
      </c>
      <c r="I38" s="24" t="s">
        <v>5</v>
      </c>
      <c r="J38" s="2"/>
      <c r="K38" s="9" t="str">
        <f>IF(F38="","Bitte ausfüllen!","")</f>
        <v>Bitte ausfüllen!</v>
      </c>
      <c r="L38" s="2"/>
      <c r="M38" s="2"/>
      <c r="N38" s="2"/>
    </row>
    <row r="39" spans="1:14" x14ac:dyDescent="0.2">
      <c r="A39" s="22" t="s">
        <v>61</v>
      </c>
      <c r="B39" s="22" t="s">
        <v>62</v>
      </c>
      <c r="C39" s="22"/>
      <c r="D39" s="22"/>
      <c r="E39" s="24"/>
      <c r="F39" s="27"/>
      <c r="G39" s="24" t="s">
        <v>4</v>
      </c>
      <c r="H39" s="28" t="str">
        <f>IF(F39="","",ROUND(F39/100*$H$5,2))</f>
        <v/>
      </c>
      <c r="I39" s="24" t="s">
        <v>5</v>
      </c>
      <c r="J39" s="2"/>
      <c r="K39" s="9" t="str">
        <f>IF(F39="","Bitte ausfüllen!","")</f>
        <v>Bitte ausfüllen!</v>
      </c>
      <c r="L39" s="2"/>
      <c r="M39" s="2"/>
      <c r="N39" s="2"/>
    </row>
    <row r="40" spans="1:14" x14ac:dyDescent="0.2">
      <c r="A40" s="22" t="s">
        <v>63</v>
      </c>
      <c r="B40" s="22" t="s">
        <v>64</v>
      </c>
      <c r="C40" s="22"/>
      <c r="D40" s="22"/>
      <c r="E40" s="24"/>
      <c r="F40" s="27"/>
      <c r="G40" s="24" t="s">
        <v>4</v>
      </c>
      <c r="H40" s="28" t="str">
        <f>IF(F40="","",ROUND(F40/100*$H$5,2))</f>
        <v/>
      </c>
      <c r="I40" s="24" t="s">
        <v>5</v>
      </c>
      <c r="J40" s="2"/>
      <c r="K40" s="9" t="str">
        <f>IF(F40="","Bitte ausfüllen!","")</f>
        <v>Bitte ausfüllen!</v>
      </c>
      <c r="L40" s="2"/>
      <c r="M40" s="2"/>
      <c r="N40" s="2"/>
    </row>
    <row r="41" spans="1:14" x14ac:dyDescent="0.2">
      <c r="A41" s="22" t="s">
        <v>65</v>
      </c>
      <c r="B41" s="22" t="s">
        <v>66</v>
      </c>
      <c r="C41" s="22"/>
      <c r="D41" s="22"/>
      <c r="E41" s="24"/>
      <c r="F41" s="27"/>
      <c r="G41" s="24" t="s">
        <v>4</v>
      </c>
      <c r="H41" s="28" t="str">
        <f>IF(F41="","",ROUND(F41/100*$H$5,2))</f>
        <v/>
      </c>
      <c r="I41" s="24" t="s">
        <v>5</v>
      </c>
      <c r="J41" s="2"/>
      <c r="K41" s="9" t="str">
        <f>IF(F41="","Bitte ausfüllen!","")</f>
        <v>Bitte ausfüllen!</v>
      </c>
      <c r="L41" s="2"/>
      <c r="M41" s="2"/>
      <c r="N41" s="2"/>
    </row>
    <row r="42" spans="1:14" ht="22.5" customHeight="1" x14ac:dyDescent="0.2">
      <c r="A42" s="18"/>
      <c r="B42" s="73" t="s">
        <v>128</v>
      </c>
      <c r="C42" s="73"/>
      <c r="D42" s="18"/>
      <c r="E42" s="18"/>
      <c r="F42" s="29" t="str">
        <f>IF(SUM(F38:F41)=0,"",SUM(F38:F41))</f>
        <v/>
      </c>
      <c r="G42" s="20" t="s">
        <v>4</v>
      </c>
      <c r="H42" s="30" t="str">
        <f>IF(COUNTIF(H38:H41,"")&gt;0,"",SUM(H38:H41))</f>
        <v/>
      </c>
      <c r="I42" s="20" t="s">
        <v>5</v>
      </c>
      <c r="J42" s="2"/>
      <c r="K42" s="9" t="str">
        <f>IF(H42="","Angaben offen!","")</f>
        <v>Angaben offen!</v>
      </c>
      <c r="L42" s="2"/>
      <c r="M42" s="2"/>
      <c r="N42" s="2"/>
    </row>
    <row r="43" spans="1:14" x14ac:dyDescent="0.2">
      <c r="A43" s="22"/>
      <c r="B43" s="22"/>
      <c r="C43" s="22"/>
      <c r="D43" s="22"/>
      <c r="E43" s="24"/>
      <c r="F43" s="23"/>
      <c r="G43" s="24"/>
      <c r="H43" s="31"/>
      <c r="I43" s="24"/>
      <c r="J43" s="2"/>
      <c r="K43" s="2"/>
      <c r="L43" s="2"/>
      <c r="M43" s="2"/>
      <c r="N43" s="2"/>
    </row>
    <row r="44" spans="1:14" x14ac:dyDescent="0.2">
      <c r="A44" s="18" t="s">
        <v>67</v>
      </c>
      <c r="B44" s="18" t="s">
        <v>68</v>
      </c>
      <c r="C44" s="18"/>
      <c r="D44" s="18"/>
      <c r="E44" s="20"/>
      <c r="F44" s="18"/>
      <c r="G44" s="20"/>
      <c r="H44" s="20"/>
      <c r="I44" s="20"/>
      <c r="J44" s="2"/>
      <c r="K44" s="2"/>
      <c r="L44" s="2"/>
      <c r="M44" s="2"/>
      <c r="N44" s="2"/>
    </row>
    <row r="45" spans="1:14" x14ac:dyDescent="0.2">
      <c r="A45" s="22" t="s">
        <v>69</v>
      </c>
      <c r="B45" s="22" t="s">
        <v>70</v>
      </c>
      <c r="C45" s="22"/>
      <c r="D45" s="22"/>
      <c r="E45" s="24"/>
      <c r="F45" s="24"/>
      <c r="G45" s="24"/>
      <c r="H45" s="24"/>
      <c r="I45" s="24"/>
      <c r="J45" s="2"/>
      <c r="K45" s="2"/>
      <c r="L45" s="2"/>
      <c r="M45" s="2"/>
      <c r="N45" s="2"/>
    </row>
    <row r="46" spans="1:14" x14ac:dyDescent="0.2">
      <c r="A46" s="22" t="s">
        <v>71</v>
      </c>
      <c r="B46" s="22"/>
      <c r="C46" s="22" t="s">
        <v>72</v>
      </c>
      <c r="D46" s="22"/>
      <c r="E46" s="24"/>
      <c r="F46" s="27"/>
      <c r="G46" s="24" t="s">
        <v>4</v>
      </c>
      <c r="H46" s="28" t="str">
        <f>IF(F46="","",ROUND(F46/100*$H$5,2))</f>
        <v/>
      </c>
      <c r="I46" s="24" t="s">
        <v>5</v>
      </c>
      <c r="J46" s="2"/>
      <c r="K46" s="9" t="str">
        <f>IF(F46="","Bitte ausfüllen!","")</f>
        <v>Bitte ausfüllen!</v>
      </c>
      <c r="L46" s="2"/>
      <c r="M46" s="2"/>
      <c r="N46" s="2"/>
    </row>
    <row r="47" spans="1:14" x14ac:dyDescent="0.2">
      <c r="A47" s="22" t="s">
        <v>73</v>
      </c>
      <c r="B47" s="22"/>
      <c r="C47" s="22" t="s">
        <v>74</v>
      </c>
      <c r="D47" s="22"/>
      <c r="E47" s="24"/>
      <c r="F47" s="27"/>
      <c r="G47" s="24" t="s">
        <v>4</v>
      </c>
      <c r="H47" s="28" t="str">
        <f>IF(F47="","",ROUND(F47/100*$H$5,2))</f>
        <v/>
      </c>
      <c r="I47" s="24" t="s">
        <v>5</v>
      </c>
      <c r="J47" s="2"/>
      <c r="K47" s="9" t="str">
        <f>IF(F47="","Bitte ausfüllen!","")</f>
        <v>Bitte ausfüllen!</v>
      </c>
      <c r="L47" s="2"/>
      <c r="M47" s="2"/>
      <c r="N47" s="2"/>
    </row>
    <row r="48" spans="1:14" x14ac:dyDescent="0.2">
      <c r="A48" s="22" t="s">
        <v>75</v>
      </c>
      <c r="B48" s="22" t="s">
        <v>76</v>
      </c>
      <c r="C48" s="22"/>
      <c r="D48" s="22"/>
      <c r="E48" s="24"/>
      <c r="F48" s="27"/>
      <c r="G48" s="24" t="s">
        <v>4</v>
      </c>
      <c r="H48" s="28" t="str">
        <f>IF(F48="","",ROUND(F48/100*$H$5,2))</f>
        <v/>
      </c>
      <c r="I48" s="24" t="s">
        <v>5</v>
      </c>
      <c r="J48" s="2"/>
      <c r="K48" s="9" t="str">
        <f>IF(F48="","Bitte ausfüllen!","")</f>
        <v>Bitte ausfüllen!</v>
      </c>
      <c r="L48" s="2"/>
      <c r="M48" s="2"/>
      <c r="N48" s="2"/>
    </row>
    <row r="49" spans="1:14" x14ac:dyDescent="0.2">
      <c r="A49" s="22" t="s">
        <v>77</v>
      </c>
      <c r="B49" s="22" t="s">
        <v>78</v>
      </c>
      <c r="C49" s="22"/>
      <c r="D49" s="22"/>
      <c r="E49" s="24"/>
      <c r="F49" s="24"/>
      <c r="G49" s="24"/>
      <c r="H49" s="24"/>
      <c r="I49" s="24"/>
      <c r="J49" s="2"/>
      <c r="K49" s="2"/>
      <c r="L49" s="2"/>
      <c r="M49" s="2"/>
      <c r="N49" s="2"/>
    </row>
    <row r="50" spans="1:14" x14ac:dyDescent="0.2">
      <c r="A50" s="22" t="s">
        <v>79</v>
      </c>
      <c r="B50" s="22"/>
      <c r="C50" s="22" t="s">
        <v>80</v>
      </c>
      <c r="D50" s="22"/>
      <c r="E50" s="24"/>
      <c r="F50" s="27"/>
      <c r="G50" s="24" t="s">
        <v>4</v>
      </c>
      <c r="H50" s="28" t="str">
        <f t="shared" ref="H50:H56" si="1">IF(F50="","",ROUND(F50/100*$H$5,2))</f>
        <v/>
      </c>
      <c r="I50" s="24" t="s">
        <v>5</v>
      </c>
      <c r="J50" s="2"/>
      <c r="K50" s="9" t="str">
        <f t="shared" ref="K50:K56" si="2">IF(F50="","Bitte ausfüllen!","")</f>
        <v>Bitte ausfüllen!</v>
      </c>
      <c r="L50" s="2"/>
      <c r="M50" s="2"/>
      <c r="N50" s="2"/>
    </row>
    <row r="51" spans="1:14" x14ac:dyDescent="0.2">
      <c r="A51" s="22" t="s">
        <v>81</v>
      </c>
      <c r="B51" s="22"/>
      <c r="C51" s="22" t="s">
        <v>82</v>
      </c>
      <c r="D51" s="22"/>
      <c r="E51" s="24"/>
      <c r="F51" s="27"/>
      <c r="G51" s="24" t="s">
        <v>4</v>
      </c>
      <c r="H51" s="28" t="str">
        <f t="shared" si="1"/>
        <v/>
      </c>
      <c r="I51" s="24" t="s">
        <v>5</v>
      </c>
      <c r="J51" s="2"/>
      <c r="K51" s="9" t="str">
        <f t="shared" si="2"/>
        <v>Bitte ausfüllen!</v>
      </c>
      <c r="L51" s="2"/>
      <c r="M51" s="2"/>
      <c r="N51" s="2"/>
    </row>
    <row r="52" spans="1:14" x14ac:dyDescent="0.2">
      <c r="A52" s="22" t="s">
        <v>83</v>
      </c>
      <c r="B52" s="22" t="s">
        <v>84</v>
      </c>
      <c r="C52" s="22"/>
      <c r="D52" s="22"/>
      <c r="E52" s="24"/>
      <c r="F52" s="27"/>
      <c r="G52" s="24" t="s">
        <v>4</v>
      </c>
      <c r="H52" s="28" t="str">
        <f t="shared" si="1"/>
        <v/>
      </c>
      <c r="I52" s="24" t="s">
        <v>5</v>
      </c>
      <c r="J52" s="2"/>
      <c r="K52" s="9" t="str">
        <f t="shared" si="2"/>
        <v>Bitte ausfüllen!</v>
      </c>
      <c r="L52" s="2"/>
      <c r="M52" s="2"/>
      <c r="N52" s="2"/>
    </row>
    <row r="53" spans="1:14" x14ac:dyDescent="0.2">
      <c r="A53" s="22" t="s">
        <v>85</v>
      </c>
      <c r="B53" s="22" t="s">
        <v>86</v>
      </c>
      <c r="C53" s="22"/>
      <c r="D53" s="22"/>
      <c r="E53" s="24"/>
      <c r="F53" s="27"/>
      <c r="G53" s="24" t="s">
        <v>4</v>
      </c>
      <c r="H53" s="28" t="str">
        <f t="shared" si="1"/>
        <v/>
      </c>
      <c r="I53" s="24" t="s">
        <v>5</v>
      </c>
      <c r="J53" s="2"/>
      <c r="K53" s="9" t="str">
        <f t="shared" si="2"/>
        <v>Bitte ausfüllen!</v>
      </c>
      <c r="L53" s="2"/>
      <c r="M53" s="2"/>
      <c r="N53" s="2"/>
    </row>
    <row r="54" spans="1:14" x14ac:dyDescent="0.2">
      <c r="A54" s="22" t="s">
        <v>87</v>
      </c>
      <c r="B54" s="22" t="s">
        <v>88</v>
      </c>
      <c r="C54" s="22"/>
      <c r="D54" s="22"/>
      <c r="E54" s="24"/>
      <c r="F54" s="27"/>
      <c r="G54" s="24" t="s">
        <v>4</v>
      </c>
      <c r="H54" s="28" t="str">
        <f t="shared" si="1"/>
        <v/>
      </c>
      <c r="I54" s="24" t="s">
        <v>5</v>
      </c>
      <c r="J54" s="2"/>
      <c r="K54" s="9" t="str">
        <f t="shared" si="2"/>
        <v>Bitte ausfüllen!</v>
      </c>
      <c r="L54" s="2"/>
      <c r="M54" s="2"/>
      <c r="N54" s="2"/>
    </row>
    <row r="55" spans="1:14" x14ac:dyDescent="0.2">
      <c r="A55" s="22" t="s">
        <v>89</v>
      </c>
      <c r="B55" s="22" t="s">
        <v>90</v>
      </c>
      <c r="C55" s="22"/>
      <c r="D55" s="22"/>
      <c r="E55" s="24"/>
      <c r="F55" s="27"/>
      <c r="G55" s="24" t="s">
        <v>4</v>
      </c>
      <c r="H55" s="28" t="str">
        <f t="shared" si="1"/>
        <v/>
      </c>
      <c r="I55" s="24" t="s">
        <v>5</v>
      </c>
      <c r="J55" s="2"/>
      <c r="K55" s="9" t="str">
        <f t="shared" si="2"/>
        <v>Bitte ausfüllen!</v>
      </c>
      <c r="L55" s="2"/>
      <c r="M55" s="2"/>
      <c r="N55" s="2"/>
    </row>
    <row r="56" spans="1:14" x14ac:dyDescent="0.2">
      <c r="A56" s="22" t="s">
        <v>91</v>
      </c>
      <c r="B56" s="22" t="s">
        <v>92</v>
      </c>
      <c r="C56" s="22"/>
      <c r="D56" s="22"/>
      <c r="E56" s="24"/>
      <c r="F56" s="27"/>
      <c r="G56" s="24" t="s">
        <v>4</v>
      </c>
      <c r="H56" s="28" t="str">
        <f t="shared" si="1"/>
        <v/>
      </c>
      <c r="I56" s="24" t="s">
        <v>5</v>
      </c>
      <c r="J56" s="2"/>
      <c r="K56" s="9" t="str">
        <f t="shared" si="2"/>
        <v>Bitte ausfüllen!</v>
      </c>
      <c r="L56" s="2"/>
      <c r="M56" s="2"/>
      <c r="N56" s="2"/>
    </row>
    <row r="57" spans="1:14" ht="24.75" customHeight="1" x14ac:dyDescent="0.2">
      <c r="A57" s="18"/>
      <c r="B57" s="73" t="s">
        <v>129</v>
      </c>
      <c r="C57" s="73"/>
      <c r="D57" s="18"/>
      <c r="E57" s="18"/>
      <c r="F57" s="29" t="str">
        <f>IF(SUM(F45:F56)=0,"",SUM(F45:F56))</f>
        <v/>
      </c>
      <c r="G57" s="20" t="s">
        <v>4</v>
      </c>
      <c r="H57" s="30" t="str">
        <f>IF(COUNTIF(H46:H56,"")&gt;1,"",SUM(H46:H56))</f>
        <v/>
      </c>
      <c r="I57" s="20" t="s">
        <v>5</v>
      </c>
      <c r="J57" s="2"/>
      <c r="K57" s="9" t="str">
        <f>IF(H57="","Angaben offen!","")</f>
        <v>Angaben offen!</v>
      </c>
      <c r="L57" s="2"/>
      <c r="M57" s="2"/>
      <c r="N57" s="2"/>
    </row>
    <row r="58" spans="1:14" x14ac:dyDescent="0.2">
      <c r="A58" s="22"/>
      <c r="B58" s="22"/>
      <c r="C58" s="22"/>
      <c r="D58" s="22"/>
      <c r="E58" s="24"/>
      <c r="F58" s="31"/>
      <c r="G58" s="24"/>
      <c r="H58" s="31"/>
      <c r="I58" s="24"/>
      <c r="J58" s="2"/>
      <c r="K58" s="2"/>
      <c r="L58" s="2"/>
      <c r="M58" s="2"/>
      <c r="N58" s="2"/>
    </row>
    <row r="59" spans="1:14" x14ac:dyDescent="0.2">
      <c r="A59" s="18" t="s">
        <v>93</v>
      </c>
      <c r="B59" s="69" t="s">
        <v>94</v>
      </c>
      <c r="C59" s="69"/>
      <c r="D59" s="18"/>
      <c r="E59" s="20"/>
      <c r="F59" s="35" t="str">
        <f>IF(AND(F34=""),"",F34+F42+F57+F5)</f>
        <v/>
      </c>
      <c r="G59" s="20" t="s">
        <v>4</v>
      </c>
      <c r="H59" s="26" t="str">
        <f>IF(H57="","",H34+H42+H57+H5)</f>
        <v/>
      </c>
      <c r="I59" s="20" t="s">
        <v>5</v>
      </c>
      <c r="J59" s="2"/>
      <c r="K59" s="2"/>
      <c r="L59" s="2"/>
      <c r="M59" s="2"/>
      <c r="N59" s="2"/>
    </row>
    <row r="60" spans="1:14" x14ac:dyDescent="0.2">
      <c r="A60" s="18" t="s">
        <v>95</v>
      </c>
      <c r="B60" s="18" t="s">
        <v>96</v>
      </c>
      <c r="C60" s="18"/>
      <c r="D60" s="18"/>
      <c r="E60" s="20"/>
      <c r="F60" s="27"/>
      <c r="G60" s="20" t="s">
        <v>4</v>
      </c>
      <c r="H60" s="30" t="str">
        <f>IF(F60="","",ROUND(F60/100*H59,2))</f>
        <v/>
      </c>
      <c r="I60" s="20" t="s">
        <v>5</v>
      </c>
      <c r="J60" s="2"/>
      <c r="K60" s="9" t="str">
        <f>IF(F60="","Bitte ausfüllen!","")</f>
        <v>Bitte ausfüllen!</v>
      </c>
      <c r="L60" s="2"/>
      <c r="M60" s="2"/>
      <c r="N60" s="2"/>
    </row>
    <row r="61" spans="1:14" x14ac:dyDescent="0.2">
      <c r="A61" s="18"/>
      <c r="B61" s="18" t="s">
        <v>97</v>
      </c>
      <c r="C61" s="18"/>
      <c r="D61" s="18"/>
      <c r="E61" s="20"/>
      <c r="F61" s="29" t="str">
        <f ca="1">IF(H61="","",H61/H5*100)</f>
        <v/>
      </c>
      <c r="G61" s="20" t="s">
        <v>4</v>
      </c>
      <c r="H61" s="30" t="str">
        <f ca="1">IF(SUM(COUNTIF(INDIRECT({"H5","F9:F13","D17:D26","F27:F28","F32:F33","F38:F41","F46:F48","F50:F56","F60","H65:H68"}),""))&gt;0,"",H59+H60)</f>
        <v/>
      </c>
      <c r="I61" s="20" t="s">
        <v>5</v>
      </c>
      <c r="J61" s="2"/>
      <c r="K61" s="9" t="str">
        <f ca="1">IF(SUM(COUNTIF(INDIRECT({"H5","F9:F13","D17:D26","F27:F28","F32:F33","F38:F41","F46:F48","F50:F56","F60","H65:H68"}),""))&gt;0,SUM(COUNTIF(INDIRECT({"H5","F9:F13","D17:D26","F27:F28","F32:F33","F38:F41","F46:F48","F50:F56","F60","H65:H68"}),"")) &amp;" Zelle(n) ohne Wert!","")</f>
        <v>34 Zelle(n) ohne Wert!</v>
      </c>
      <c r="L61" s="2"/>
      <c r="M61" s="2"/>
      <c r="N61" s="2"/>
    </row>
    <row r="62" spans="1:14" x14ac:dyDescent="0.2">
      <c r="A62" s="22"/>
      <c r="B62" s="22" t="s">
        <v>98</v>
      </c>
      <c r="C62" s="22"/>
      <c r="D62" s="22"/>
      <c r="E62" s="24"/>
      <c r="F62" s="29" t="str">
        <f ca="1">IF(F61="","",F61-F5)</f>
        <v/>
      </c>
      <c r="G62" s="24" t="s">
        <v>4</v>
      </c>
      <c r="H62" s="36"/>
      <c r="I62" s="24"/>
      <c r="J62" s="2"/>
      <c r="K62" s="2"/>
      <c r="L62" s="2"/>
      <c r="M62" s="2"/>
      <c r="N62" s="2"/>
    </row>
    <row r="63" spans="1:14" x14ac:dyDescent="0.2">
      <c r="A63" s="22"/>
      <c r="B63" s="18"/>
      <c r="C63" s="22"/>
      <c r="D63" s="22"/>
      <c r="E63" s="24"/>
      <c r="F63" s="56"/>
      <c r="G63" s="24"/>
      <c r="H63" s="39"/>
      <c r="I63" s="37"/>
      <c r="J63" s="2"/>
      <c r="K63" s="2"/>
      <c r="L63" s="2"/>
      <c r="M63" s="2"/>
      <c r="N63" s="2"/>
    </row>
    <row r="64" spans="1:14" x14ac:dyDescent="0.2">
      <c r="A64" s="37"/>
      <c r="B64" s="38" t="s">
        <v>99</v>
      </c>
      <c r="C64" s="37"/>
      <c r="D64" s="38"/>
      <c r="E64" s="38"/>
      <c r="F64" s="37"/>
      <c r="G64" s="38"/>
      <c r="H64" s="39" t="s">
        <v>100</v>
      </c>
      <c r="I64" s="38"/>
      <c r="J64" s="2"/>
      <c r="K64" s="2"/>
      <c r="L64" s="2"/>
      <c r="M64" s="2"/>
      <c r="N64" s="2"/>
    </row>
    <row r="65" spans="1:14" x14ac:dyDescent="0.2">
      <c r="A65" s="37"/>
      <c r="B65" s="40" t="s">
        <v>101</v>
      </c>
      <c r="C65" s="37"/>
      <c r="D65" s="40"/>
      <c r="E65" s="36"/>
      <c r="F65" s="37"/>
      <c r="G65" s="41"/>
      <c r="H65" s="42"/>
      <c r="I65" s="41"/>
      <c r="J65" s="2"/>
      <c r="K65" s="9" t="str">
        <f>IF(H65="","Bitte ausfüllen!","")</f>
        <v>Bitte ausfüllen!</v>
      </c>
      <c r="L65" s="2"/>
      <c r="M65" s="2"/>
      <c r="N65" s="2"/>
    </row>
    <row r="66" spans="1:14" x14ac:dyDescent="0.2">
      <c r="A66" s="37"/>
      <c r="B66" s="40" t="s">
        <v>102</v>
      </c>
      <c r="C66" s="37"/>
      <c r="D66" s="40"/>
      <c r="E66" s="36"/>
      <c r="F66" s="37"/>
      <c r="G66" s="41"/>
      <c r="H66" s="43"/>
      <c r="I66" s="41"/>
      <c r="J66" s="2"/>
      <c r="K66" s="9" t="str">
        <f>IF(H66="","Bitte ausfüllen!","")</f>
        <v>Bitte ausfüllen!</v>
      </c>
      <c r="L66" s="2"/>
      <c r="M66" s="2"/>
      <c r="N66" s="2"/>
    </row>
    <row r="67" spans="1:14" x14ac:dyDescent="0.2">
      <c r="A67" s="37"/>
      <c r="B67" s="40" t="s">
        <v>103</v>
      </c>
      <c r="C67" s="37"/>
      <c r="D67" s="40"/>
      <c r="E67" s="36"/>
      <c r="F67" s="37"/>
      <c r="G67" s="41"/>
      <c r="H67" s="44"/>
      <c r="I67" s="41"/>
      <c r="J67" s="2"/>
      <c r="K67" s="9" t="str">
        <f>IF(H67="","Bitte ausfüllen!","")</f>
        <v>Bitte ausfüllen!</v>
      </c>
      <c r="L67" s="2"/>
      <c r="M67" s="2"/>
      <c r="N67" s="2"/>
    </row>
    <row r="68" spans="1:14" x14ac:dyDescent="0.2">
      <c r="A68" s="37"/>
      <c r="B68" s="40" t="s">
        <v>104</v>
      </c>
      <c r="C68" s="37"/>
      <c r="D68" s="40"/>
      <c r="E68" s="36"/>
      <c r="F68" s="37"/>
      <c r="G68" s="41"/>
      <c r="H68" s="43"/>
      <c r="I68" s="41"/>
      <c r="J68" s="2"/>
      <c r="K68" s="9" t="str">
        <f>IF(H68="","Bitte ausfüllen!","")</f>
        <v>Bitte ausfüllen!</v>
      </c>
      <c r="L68" s="2"/>
      <c r="M68" s="2"/>
      <c r="N68" s="2"/>
    </row>
    <row r="69" spans="1:14" x14ac:dyDescent="0.2">
      <c r="A69" s="37"/>
      <c r="B69" s="37"/>
      <c r="C69" s="37"/>
      <c r="D69" s="37"/>
      <c r="E69" s="37"/>
      <c r="F69" s="37"/>
      <c r="G69" s="37"/>
      <c r="H69" s="37"/>
      <c r="I69" s="37"/>
      <c r="J69" s="2"/>
      <c r="K69" s="2"/>
      <c r="L69" s="2"/>
      <c r="M69" s="2"/>
      <c r="N69" s="2"/>
    </row>
    <row r="70" spans="1:14" x14ac:dyDescent="0.2">
      <c r="A70" s="37"/>
      <c r="B70" s="37"/>
      <c r="C70" s="57"/>
      <c r="D70" s="63"/>
      <c r="E70" s="37"/>
      <c r="F70" s="37"/>
      <c r="G70" s="37"/>
      <c r="H70" s="37"/>
      <c r="I70" s="37"/>
      <c r="J70" s="2"/>
      <c r="K70" s="2"/>
      <c r="L70" s="2"/>
      <c r="M70" s="2"/>
      <c r="N70" s="2"/>
    </row>
    <row r="71" spans="1:14" x14ac:dyDescent="0.2">
      <c r="A71" s="37"/>
      <c r="B71" s="37"/>
      <c r="C71" s="58"/>
      <c r="D71" s="37"/>
      <c r="E71" s="37"/>
      <c r="F71" s="37"/>
      <c r="G71" s="37"/>
      <c r="H71" s="37"/>
      <c r="I71" s="37"/>
      <c r="J71" s="2"/>
      <c r="K71" s="2"/>
      <c r="L71" s="2"/>
      <c r="M71" s="2"/>
      <c r="N71" s="2"/>
    </row>
    <row r="72" spans="1:14" ht="33.75" x14ac:dyDescent="0.2">
      <c r="A72" s="70" t="s">
        <v>105</v>
      </c>
      <c r="B72" s="70"/>
      <c r="C72" s="70"/>
      <c r="D72" s="60" t="s">
        <v>133</v>
      </c>
      <c r="E72" s="2"/>
      <c r="F72" s="70" t="s">
        <v>106</v>
      </c>
      <c r="G72" s="70"/>
      <c r="H72" s="70"/>
      <c r="I72" s="8"/>
      <c r="J72" s="8"/>
      <c r="K72" s="8"/>
      <c r="L72" s="16"/>
      <c r="M72" s="16"/>
      <c r="N72" s="16"/>
    </row>
    <row r="73" spans="1:14" x14ac:dyDescent="0.2">
      <c r="A73" s="67">
        <v>1</v>
      </c>
      <c r="B73" s="67"/>
      <c r="C73" s="15" t="s">
        <v>107</v>
      </c>
      <c r="D73" s="64">
        <v>7.3</v>
      </c>
      <c r="E73" s="2"/>
      <c r="F73" s="68" t="s">
        <v>108</v>
      </c>
      <c r="G73" s="68"/>
      <c r="H73" s="68"/>
      <c r="I73" s="16"/>
      <c r="J73" s="16"/>
      <c r="K73" s="16"/>
      <c r="L73" s="16"/>
      <c r="M73" s="16"/>
      <c r="N73" s="16"/>
    </row>
    <row r="74" spans="1:14" x14ac:dyDescent="0.2">
      <c r="A74" s="67">
        <v>2</v>
      </c>
      <c r="B74" s="67"/>
      <c r="C74" s="15" t="s">
        <v>109</v>
      </c>
      <c r="D74" s="64">
        <v>9.3000000000000007</v>
      </c>
      <c r="E74" s="2"/>
      <c r="F74" s="2"/>
      <c r="G74" s="16"/>
      <c r="H74" s="16"/>
      <c r="I74" s="16"/>
      <c r="J74" s="16"/>
      <c r="K74" s="16"/>
      <c r="L74" s="16"/>
      <c r="M74" s="16"/>
      <c r="N74" s="16"/>
    </row>
    <row r="75" spans="1:14" x14ac:dyDescent="0.2">
      <c r="A75" s="67">
        <v>3</v>
      </c>
      <c r="B75" s="67"/>
      <c r="C75" s="15" t="s">
        <v>110</v>
      </c>
      <c r="D75" s="64">
        <v>1.3</v>
      </c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ht="22.5" x14ac:dyDescent="0.2">
      <c r="A76" s="67">
        <v>4</v>
      </c>
      <c r="B76" s="67"/>
      <c r="C76" s="15" t="s">
        <v>111</v>
      </c>
      <c r="D76" s="64">
        <f>IF(F73="Sachsen",1.2,1.8)</f>
        <v>1.8</v>
      </c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ht="22.5" x14ac:dyDescent="0.2">
      <c r="A77" s="67">
        <v>5</v>
      </c>
      <c r="B77" s="67"/>
      <c r="C77" s="15" t="s">
        <v>112</v>
      </c>
      <c r="D77" s="64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ht="22.5" x14ac:dyDescent="0.2">
      <c r="A78" s="67">
        <v>6</v>
      </c>
      <c r="B78" s="67"/>
      <c r="C78" s="15" t="s">
        <v>113</v>
      </c>
      <c r="D78" s="64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ht="22.5" x14ac:dyDescent="0.2">
      <c r="A79" s="67">
        <v>7</v>
      </c>
      <c r="B79" s="67"/>
      <c r="C79" s="15" t="s">
        <v>114</v>
      </c>
      <c r="D79" s="64">
        <v>0.15</v>
      </c>
      <c r="E79" s="2"/>
      <c r="F79" s="2"/>
      <c r="G79" s="2"/>
      <c r="H79" s="2"/>
      <c r="I79" s="2"/>
      <c r="J79" s="2"/>
      <c r="K79" s="2"/>
      <c r="L79" s="2"/>
      <c r="M79" s="2"/>
      <c r="N79" s="2"/>
    </row>
  </sheetData>
  <sheetProtection algorithmName="SHA-512" hashValue="DHB1gPoPn/jcE/aHW6tIcyyH0ToMOHJKpu7FYU5Dw9zry4nfnQPrX/Mllo5U4mQOwlYiJ20n11fzZ6gvB2TV9w==" saltValue="+/EfdKNi8iiJGCPiViR00g==" spinCount="100000" sheet="1" selectLockedCells="1"/>
  <mergeCells count="17">
    <mergeCell ref="B59:C59"/>
    <mergeCell ref="A72:C72"/>
    <mergeCell ref="A2:B2"/>
    <mergeCell ref="C2:H2"/>
    <mergeCell ref="A78:B78"/>
    <mergeCell ref="F72:H72"/>
    <mergeCell ref="B29:C29"/>
    <mergeCell ref="B34:C34"/>
    <mergeCell ref="B42:C42"/>
    <mergeCell ref="B57:C57"/>
    <mergeCell ref="A79:B79"/>
    <mergeCell ref="A73:B73"/>
    <mergeCell ref="F73:H73"/>
    <mergeCell ref="A74:B74"/>
    <mergeCell ref="A75:B75"/>
    <mergeCell ref="A76:B76"/>
    <mergeCell ref="A77:B77"/>
  </mergeCells>
  <dataValidations count="1">
    <dataValidation type="decimal" errorStyle="warning" allowBlank="1" showInputMessage="1" showErrorMessage="1" error="Bitte überprüfen Sie Ihre Eingaben." sqref="C25" xr:uid="{00000000-0002-0000-0000-000000000000}">
      <formula1>8.5</formula1>
      <formula2>84</formula2>
    </dataValidation>
  </dataValidations>
  <pageMargins left="0.7" right="0.7" top="0.78740157499999996" bottom="0.78740157499999996" header="0.3" footer="0.3"/>
  <pageSetup paperSize="9" scale="67" orientation="portrait" horizontalDpi="4294967294" r:id="rId1"/>
  <rowBreaks count="1" manualBreakCount="1">
    <brk id="69" max="16383" man="1"/>
  </rowBreaks>
  <colBreaks count="1" manualBreakCount="1">
    <brk id="9" max="6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9"/>
  <sheetViews>
    <sheetView topLeftCell="A30" zoomScaleNormal="100" workbookViewId="0">
      <selection activeCell="H65" sqref="H65:H68"/>
    </sheetView>
  </sheetViews>
  <sheetFormatPr baseColWidth="10" defaultRowHeight="14.25" x14ac:dyDescent="0.2"/>
  <cols>
    <col min="1" max="1" width="6.140625" style="4" customWidth="1"/>
    <col min="2" max="2" width="11.42578125" style="4"/>
    <col min="3" max="3" width="42.28515625" style="4" bestFit="1" customWidth="1"/>
    <col min="4" max="4" width="11.42578125" style="4"/>
    <col min="5" max="5" width="2.42578125" style="4" bestFit="1" customWidth="1"/>
    <col min="6" max="6" width="9.5703125" style="4" customWidth="1"/>
    <col min="7" max="7" width="2.42578125" style="4" bestFit="1" customWidth="1"/>
    <col min="8" max="8" width="9.5703125" style="4" customWidth="1"/>
    <col min="9" max="9" width="1.85546875" style="4" bestFit="1" customWidth="1"/>
    <col min="10" max="16384" width="11.42578125" style="4"/>
  </cols>
  <sheetData>
    <row r="1" spans="1:11" x14ac:dyDescent="0.2">
      <c r="A1" s="1" t="str">
        <f ca="1">IF(H61&lt;&gt;"","","Bitte alle gelben Zellen ausfüllen.")</f>
        <v>Bitte alle gelben Zellen ausfüllen.</v>
      </c>
      <c r="B1" s="2"/>
      <c r="C1" s="2"/>
      <c r="D1" s="3"/>
      <c r="E1" s="17"/>
      <c r="F1" s="17"/>
      <c r="G1" s="17"/>
      <c r="H1" s="17"/>
      <c r="I1" s="17"/>
      <c r="J1" s="2"/>
      <c r="K1" s="2"/>
    </row>
    <row r="2" spans="1:11" ht="28.5" customHeight="1" x14ac:dyDescent="0.2">
      <c r="A2" s="2" t="s">
        <v>57</v>
      </c>
      <c r="B2" s="72"/>
      <c r="C2" s="72"/>
      <c r="D2" s="72"/>
      <c r="E2" s="72"/>
      <c r="F2" s="72"/>
      <c r="G2" s="72"/>
      <c r="H2" s="72"/>
      <c r="I2" s="17"/>
      <c r="J2" s="2"/>
      <c r="K2" s="2"/>
    </row>
    <row r="3" spans="1:11" x14ac:dyDescent="0.2">
      <c r="A3" s="59" t="s">
        <v>115</v>
      </c>
      <c r="B3" s="59"/>
      <c r="C3" s="59"/>
      <c r="D3" s="3"/>
      <c r="E3" s="17"/>
      <c r="F3" s="59" t="s">
        <v>130</v>
      </c>
      <c r="G3" s="17"/>
      <c r="H3" s="17"/>
      <c r="I3" s="17"/>
      <c r="J3" s="2"/>
      <c r="K3" s="2"/>
    </row>
    <row r="4" spans="1:11" x14ac:dyDescent="0.2">
      <c r="A4" s="59" t="s">
        <v>134</v>
      </c>
      <c r="B4" s="59"/>
      <c r="C4" s="59"/>
      <c r="D4" s="10"/>
      <c r="E4" s="6"/>
      <c r="F4" s="6"/>
      <c r="G4" s="6"/>
      <c r="H4" s="6"/>
      <c r="I4" s="6"/>
      <c r="J4" s="2"/>
      <c r="K4" s="2"/>
    </row>
    <row r="5" spans="1:11" x14ac:dyDescent="0.2">
      <c r="A5" s="18" t="s">
        <v>2</v>
      </c>
      <c r="B5" s="18" t="s">
        <v>3</v>
      </c>
      <c r="C5" s="18"/>
      <c r="D5" s="18"/>
      <c r="E5" s="18"/>
      <c r="F5" s="19">
        <v>100</v>
      </c>
      <c r="G5" s="20" t="s">
        <v>4</v>
      </c>
      <c r="H5" s="21"/>
      <c r="I5" s="8" t="s">
        <v>5</v>
      </c>
      <c r="J5" s="2"/>
      <c r="K5" s="9" t="str">
        <f>IF(H5="","Bitte ausfüllen!","")</f>
        <v>Bitte ausfüllen!</v>
      </c>
    </row>
    <row r="6" spans="1:11" x14ac:dyDescent="0.2">
      <c r="A6" s="22"/>
      <c r="B6" s="22"/>
      <c r="C6" s="22"/>
      <c r="D6" s="22"/>
      <c r="E6" s="22"/>
      <c r="F6" s="23"/>
      <c r="G6" s="24"/>
      <c r="H6" s="23"/>
      <c r="I6" s="6"/>
      <c r="J6" s="2"/>
      <c r="K6" s="2"/>
    </row>
    <row r="7" spans="1:11" x14ac:dyDescent="0.2">
      <c r="A7" s="18" t="s">
        <v>6</v>
      </c>
      <c r="B7" s="18" t="s">
        <v>7</v>
      </c>
      <c r="C7" s="18"/>
      <c r="D7" s="18"/>
      <c r="E7" s="18"/>
      <c r="F7" s="25"/>
      <c r="G7" s="20"/>
      <c r="H7" s="25"/>
      <c r="I7" s="7"/>
      <c r="J7" s="2"/>
      <c r="K7" s="2"/>
    </row>
    <row r="8" spans="1:11" x14ac:dyDescent="0.2">
      <c r="A8" s="22" t="s">
        <v>9</v>
      </c>
      <c r="B8" s="22" t="s">
        <v>10</v>
      </c>
      <c r="C8" s="22"/>
      <c r="D8" s="22"/>
      <c r="E8" s="22"/>
      <c r="F8" s="25"/>
      <c r="G8" s="26"/>
      <c r="H8" s="25"/>
      <c r="I8" s="11"/>
      <c r="J8" s="2"/>
      <c r="K8" s="12"/>
    </row>
    <row r="9" spans="1:11" x14ac:dyDescent="0.2">
      <c r="A9" s="22" t="s">
        <v>11</v>
      </c>
      <c r="B9" s="22"/>
      <c r="C9" s="22" t="s">
        <v>12</v>
      </c>
      <c r="D9" s="22"/>
      <c r="E9" s="22"/>
      <c r="F9" s="27"/>
      <c r="G9" s="24" t="s">
        <v>4</v>
      </c>
      <c r="H9" s="28" t="str">
        <f>IF(F9="","",ROUND(F9/100*$H$5,2))</f>
        <v/>
      </c>
      <c r="I9" s="10" t="s">
        <v>5</v>
      </c>
      <c r="J9" s="2"/>
      <c r="K9" s="9" t="str">
        <f>IF(F9="","Bitte ausfüllen!","")</f>
        <v>Bitte ausfüllen!</v>
      </c>
    </row>
    <row r="10" spans="1:11" x14ac:dyDescent="0.2">
      <c r="A10" s="22" t="s">
        <v>14</v>
      </c>
      <c r="B10" s="22"/>
      <c r="C10" s="22" t="s">
        <v>15</v>
      </c>
      <c r="D10" s="22"/>
      <c r="E10" s="22"/>
      <c r="F10" s="27"/>
      <c r="G10" s="24" t="s">
        <v>4</v>
      </c>
      <c r="H10" s="28" t="str">
        <f>IF(F10="","",ROUND(F10/100*$H$5,2))</f>
        <v/>
      </c>
      <c r="I10" s="10" t="s">
        <v>5</v>
      </c>
      <c r="J10" s="2"/>
      <c r="K10" s="9" t="str">
        <f>IF(F10="","Bitte ausfüllen!","")</f>
        <v>Bitte ausfüllen!</v>
      </c>
    </row>
    <row r="11" spans="1:11" x14ac:dyDescent="0.2">
      <c r="A11" s="22" t="s">
        <v>17</v>
      </c>
      <c r="B11" s="22"/>
      <c r="C11" s="22" t="s">
        <v>18</v>
      </c>
      <c r="D11" s="22"/>
      <c r="E11" s="22"/>
      <c r="F11" s="27"/>
      <c r="G11" s="24" t="s">
        <v>4</v>
      </c>
      <c r="H11" s="28" t="str">
        <f>IF(F11="","",ROUND(F11/100*$H$5,2))</f>
        <v/>
      </c>
      <c r="I11" s="10" t="s">
        <v>5</v>
      </c>
      <c r="J11" s="2"/>
      <c r="K11" s="9" t="str">
        <f>IF(F11="","Bitte ausfüllen!","")</f>
        <v>Bitte ausfüllen!</v>
      </c>
    </row>
    <row r="12" spans="1:11" x14ac:dyDescent="0.2">
      <c r="A12" s="22" t="s">
        <v>19</v>
      </c>
      <c r="B12" s="22"/>
      <c r="C12" s="22" t="s">
        <v>20</v>
      </c>
      <c r="D12" s="22"/>
      <c r="E12" s="22"/>
      <c r="F12" s="27"/>
      <c r="G12" s="24" t="s">
        <v>4</v>
      </c>
      <c r="H12" s="28" t="str">
        <f>IF(F12="","",ROUND(F12/100*$H$5,2))</f>
        <v/>
      </c>
      <c r="I12" s="10" t="s">
        <v>5</v>
      </c>
      <c r="J12" s="2"/>
      <c r="K12" s="9" t="str">
        <f>IF(F12="","Bitte ausfüllen!","")</f>
        <v>Bitte ausfüllen!</v>
      </c>
    </row>
    <row r="13" spans="1:11" x14ac:dyDescent="0.2">
      <c r="A13" s="22" t="s">
        <v>22</v>
      </c>
      <c r="B13" s="22"/>
      <c r="C13" s="22" t="s">
        <v>23</v>
      </c>
      <c r="D13" s="22"/>
      <c r="E13" s="22"/>
      <c r="F13" s="27"/>
      <c r="G13" s="24" t="s">
        <v>4</v>
      </c>
      <c r="H13" s="28" t="str">
        <f>IF(F13="","",ROUND(F13/100*$H$5,2))</f>
        <v/>
      </c>
      <c r="I13" s="10" t="s">
        <v>5</v>
      </c>
      <c r="J13" s="2"/>
      <c r="K13" s="9" t="str">
        <f>IF(F13="","Bitte ausfüllen!","")</f>
        <v>Bitte ausfüllen!</v>
      </c>
    </row>
    <row r="14" spans="1:11" x14ac:dyDescent="0.2">
      <c r="A14" s="18"/>
      <c r="B14" s="18" t="s">
        <v>25</v>
      </c>
      <c r="C14" s="18"/>
      <c r="D14" s="18"/>
      <c r="E14" s="18"/>
      <c r="F14" s="29">
        <f>IF(SUM(F9:F13)=0,0,SUM(F9:F13))</f>
        <v>0</v>
      </c>
      <c r="G14" s="20" t="s">
        <v>4</v>
      </c>
      <c r="H14" s="30" t="str">
        <f>IF(COUNTIF(F9:F13,"")&gt;0,"",SUM(H8:H13))</f>
        <v/>
      </c>
      <c r="I14" s="8" t="s">
        <v>5</v>
      </c>
      <c r="J14" s="2"/>
      <c r="K14" s="9" t="str">
        <f>IF(H14="","Angaben offen!","")</f>
        <v>Angaben offen!</v>
      </c>
    </row>
    <row r="15" spans="1:11" x14ac:dyDescent="0.2">
      <c r="A15" s="22"/>
      <c r="B15" s="22"/>
      <c r="C15" s="22"/>
      <c r="D15" s="22"/>
      <c r="E15" s="22"/>
      <c r="F15" s="23"/>
      <c r="G15" s="22"/>
      <c r="H15" s="31"/>
      <c r="I15" s="10"/>
      <c r="J15" s="2"/>
      <c r="K15" s="2"/>
    </row>
    <row r="16" spans="1:11" x14ac:dyDescent="0.2">
      <c r="A16" s="18" t="s">
        <v>28</v>
      </c>
      <c r="B16" s="18" t="s">
        <v>29</v>
      </c>
      <c r="C16" s="18"/>
      <c r="D16" s="18"/>
      <c r="E16" s="18"/>
      <c r="F16" s="25"/>
      <c r="G16" s="18"/>
      <c r="H16" s="26"/>
      <c r="I16" s="8"/>
      <c r="J16" s="2"/>
      <c r="K16" s="2"/>
    </row>
    <row r="17" spans="1:11" x14ac:dyDescent="0.2">
      <c r="A17" s="22" t="s">
        <v>31</v>
      </c>
      <c r="B17" s="22" t="s">
        <v>116</v>
      </c>
      <c r="C17" s="22"/>
      <c r="D17" s="27"/>
      <c r="E17" s="24" t="s">
        <v>4</v>
      </c>
      <c r="F17" s="31"/>
      <c r="G17" s="24"/>
      <c r="H17" s="31"/>
      <c r="I17" s="10"/>
      <c r="J17" s="2"/>
      <c r="K17" s="9" t="str">
        <f>IF(D17&lt;D73,"Wert prüfen!","")</f>
        <v>Wert prüfen!</v>
      </c>
    </row>
    <row r="18" spans="1:11" x14ac:dyDescent="0.2">
      <c r="A18" s="22"/>
      <c r="B18" s="22" t="s">
        <v>24</v>
      </c>
      <c r="C18" s="22"/>
      <c r="D18" s="32">
        <f>(D17/100)*$F$14</f>
        <v>0</v>
      </c>
      <c r="E18" s="24" t="s">
        <v>4</v>
      </c>
      <c r="F18" s="33">
        <f>IF(D18="","",D17+D18)</f>
        <v>0</v>
      </c>
      <c r="G18" s="24" t="s">
        <v>4</v>
      </c>
      <c r="H18" s="28">
        <f>IF(D18="","",ROUND(F18/100*$H$5,2))</f>
        <v>0</v>
      </c>
      <c r="I18" s="10" t="s">
        <v>5</v>
      </c>
      <c r="J18" s="2"/>
      <c r="K18" s="9"/>
    </row>
    <row r="19" spans="1:11" x14ac:dyDescent="0.2">
      <c r="A19" s="22" t="s">
        <v>34</v>
      </c>
      <c r="B19" s="22" t="s">
        <v>117</v>
      </c>
      <c r="C19" s="22"/>
      <c r="D19" s="27"/>
      <c r="E19" s="24" t="s">
        <v>4</v>
      </c>
      <c r="F19" s="34"/>
      <c r="G19" s="24"/>
      <c r="H19" s="31"/>
      <c r="I19" s="10"/>
      <c r="J19" s="2"/>
      <c r="K19" s="9" t="str">
        <f>IF(D19&lt;&gt;D74,"Wert prüfen!","")</f>
        <v>Wert prüfen!</v>
      </c>
    </row>
    <row r="20" spans="1:11" x14ac:dyDescent="0.2">
      <c r="A20" s="22"/>
      <c r="B20" s="22" t="s">
        <v>27</v>
      </c>
      <c r="C20" s="22"/>
      <c r="D20" s="32">
        <f>(D19/100)*$F$14</f>
        <v>0</v>
      </c>
      <c r="E20" s="24" t="s">
        <v>4</v>
      </c>
      <c r="F20" s="33">
        <f>IF(D20="","",D19+D20)</f>
        <v>0</v>
      </c>
      <c r="G20" s="24" t="s">
        <v>4</v>
      </c>
      <c r="H20" s="28">
        <f>IF(D20="","",ROUND(F20/100*$H$5,2))</f>
        <v>0</v>
      </c>
      <c r="I20" s="10" t="s">
        <v>5</v>
      </c>
      <c r="J20" s="2"/>
      <c r="K20" s="9"/>
    </row>
    <row r="21" spans="1:11" x14ac:dyDescent="0.2">
      <c r="A21" s="22" t="s">
        <v>37</v>
      </c>
      <c r="B21" s="22" t="s">
        <v>118</v>
      </c>
      <c r="C21" s="22"/>
      <c r="D21" s="27"/>
      <c r="E21" s="24" t="s">
        <v>4</v>
      </c>
      <c r="F21" s="34"/>
      <c r="G21" s="24"/>
      <c r="H21" s="31"/>
      <c r="I21" s="10"/>
      <c r="J21" s="2"/>
      <c r="K21" s="9" t="str">
        <f>IF(D21&lt;&gt;D75,"Wert prüfen!","")</f>
        <v>Wert prüfen!</v>
      </c>
    </row>
    <row r="22" spans="1:11" x14ac:dyDescent="0.2">
      <c r="A22" s="22"/>
      <c r="B22" s="22" t="s">
        <v>32</v>
      </c>
      <c r="C22" s="22"/>
      <c r="D22" s="32">
        <f>(D21/100)*$F$14</f>
        <v>0</v>
      </c>
      <c r="E22" s="24" t="s">
        <v>4</v>
      </c>
      <c r="F22" s="33">
        <f>IF(D22="","",D21+D22)</f>
        <v>0</v>
      </c>
      <c r="G22" s="24" t="s">
        <v>4</v>
      </c>
      <c r="H22" s="28">
        <f>IF(D22="","",ROUND(F22/100*$H$5,2))</f>
        <v>0</v>
      </c>
      <c r="I22" s="10" t="s">
        <v>5</v>
      </c>
      <c r="J22" s="2"/>
      <c r="K22" s="9"/>
    </row>
    <row r="23" spans="1:11" x14ac:dyDescent="0.2">
      <c r="A23" s="22" t="s">
        <v>40</v>
      </c>
      <c r="B23" s="22" t="s">
        <v>119</v>
      </c>
      <c r="C23" s="22"/>
      <c r="D23" s="27"/>
      <c r="E23" s="24" t="s">
        <v>4</v>
      </c>
      <c r="F23" s="34"/>
      <c r="G23" s="24"/>
      <c r="H23" s="31"/>
      <c r="I23" s="10"/>
      <c r="J23" s="2"/>
      <c r="K23" s="9" t="str">
        <f>IF(D23&lt;&gt;D76,"Wert prüfen!","")</f>
        <v>Wert prüfen!</v>
      </c>
    </row>
    <row r="24" spans="1:11" x14ac:dyDescent="0.2">
      <c r="A24" s="22"/>
      <c r="B24" s="22" t="s">
        <v>35</v>
      </c>
      <c r="C24" s="22"/>
      <c r="D24" s="32">
        <f>(D23/100)*$F$14</f>
        <v>0</v>
      </c>
      <c r="E24" s="24" t="s">
        <v>4</v>
      </c>
      <c r="F24" s="33">
        <f>IF(D24="","",D23+D24)</f>
        <v>0</v>
      </c>
      <c r="G24" s="24" t="s">
        <v>4</v>
      </c>
      <c r="H24" s="28">
        <f>IF(D24="","",ROUND(F24/100*$H$5,2))</f>
        <v>0</v>
      </c>
      <c r="I24" s="10" t="s">
        <v>5</v>
      </c>
      <c r="J24" s="2"/>
      <c r="K24" s="9"/>
    </row>
    <row r="25" spans="1:11" x14ac:dyDescent="0.2">
      <c r="A25" s="22" t="s">
        <v>42</v>
      </c>
      <c r="B25" s="22" t="s">
        <v>120</v>
      </c>
      <c r="C25" s="22"/>
      <c r="D25" s="27"/>
      <c r="E25" s="24" t="s">
        <v>4</v>
      </c>
      <c r="F25" s="34"/>
      <c r="G25" s="24"/>
      <c r="H25" s="31"/>
      <c r="I25" s="10"/>
      <c r="J25" s="2"/>
      <c r="K25" s="9" t="str">
        <f>IF(D25="","Bitte ausfüllen!","")</f>
        <v>Bitte ausfüllen!</v>
      </c>
    </row>
    <row r="26" spans="1:11" x14ac:dyDescent="0.2">
      <c r="A26" s="22"/>
      <c r="B26" s="22" t="s">
        <v>38</v>
      </c>
      <c r="C26" s="22"/>
      <c r="D26" s="32">
        <f>(D25/100)*$F$14</f>
        <v>0</v>
      </c>
      <c r="E26" s="24" t="s">
        <v>4</v>
      </c>
      <c r="F26" s="33">
        <f>IF(D26="","",D25+D26)</f>
        <v>0</v>
      </c>
      <c r="G26" s="24" t="s">
        <v>4</v>
      </c>
      <c r="H26" s="28">
        <f>IF(D26="","",ROUND(F26/100*$H$5,2))</f>
        <v>0</v>
      </c>
      <c r="I26" s="10" t="s">
        <v>5</v>
      </c>
      <c r="J26" s="2"/>
      <c r="K26" s="9"/>
    </row>
    <row r="27" spans="1:11" x14ac:dyDescent="0.2">
      <c r="A27" s="22" t="s">
        <v>44</v>
      </c>
      <c r="B27" s="22" t="s">
        <v>121</v>
      </c>
      <c r="C27" s="22"/>
      <c r="D27" s="22"/>
      <c r="E27" s="24"/>
      <c r="F27" s="27"/>
      <c r="G27" s="24" t="s">
        <v>4</v>
      </c>
      <c r="H27" s="28" t="str">
        <f>IF(F27="","",ROUND(F27/100*$H$5,2))</f>
        <v/>
      </c>
      <c r="I27" s="10" t="s">
        <v>5</v>
      </c>
      <c r="J27" s="2"/>
      <c r="K27" s="9" t="str">
        <f>IF(F27="","Bitte ausfüllen!","")</f>
        <v>Bitte ausfüllen!</v>
      </c>
    </row>
    <row r="28" spans="1:11" x14ac:dyDescent="0.2">
      <c r="A28" s="22" t="s">
        <v>46</v>
      </c>
      <c r="B28" s="22" t="s">
        <v>122</v>
      </c>
      <c r="C28" s="22"/>
      <c r="D28" s="22"/>
      <c r="E28" s="24"/>
      <c r="F28" s="27"/>
      <c r="G28" s="24" t="s">
        <v>4</v>
      </c>
      <c r="H28" s="28" t="str">
        <f>IF(F28="","",ROUND(F28/100*$H$5,2))</f>
        <v/>
      </c>
      <c r="I28" s="10" t="s">
        <v>5</v>
      </c>
      <c r="J28" s="2"/>
      <c r="K28" s="9" t="str">
        <f>IF(F28&lt;&gt;D79,"Wert prüfen!","")</f>
        <v>Wert prüfen!</v>
      </c>
    </row>
    <row r="29" spans="1:11" ht="24.2" customHeight="1" x14ac:dyDescent="0.2">
      <c r="A29" s="18"/>
      <c r="B29" s="75" t="s">
        <v>125</v>
      </c>
      <c r="C29" s="75"/>
      <c r="D29" s="18"/>
      <c r="E29" s="18"/>
      <c r="F29" s="29" t="str">
        <f>IF(SUM(F17:F28)=0,"",SUM(F17:F28)+F14)</f>
        <v/>
      </c>
      <c r="G29" s="20" t="s">
        <v>4</v>
      </c>
      <c r="H29" s="30" t="str">
        <f>IF(OR(COUNTIF(D17:D26,"")&gt;0,COUNTIF(F27:F28,"")&gt;0),"",SUM(H17:H28)+H14)</f>
        <v/>
      </c>
      <c r="I29" s="8" t="s">
        <v>5</v>
      </c>
      <c r="J29" s="2"/>
      <c r="K29" s="9" t="str">
        <f>IF(H29="","Angaben offen!","")</f>
        <v>Angaben offen!</v>
      </c>
    </row>
    <row r="30" spans="1:11" x14ac:dyDescent="0.2">
      <c r="A30" s="22"/>
      <c r="B30" s="22"/>
      <c r="C30" s="22"/>
      <c r="D30" s="22"/>
      <c r="E30" s="22"/>
      <c r="F30" s="23"/>
      <c r="G30" s="22"/>
      <c r="H30" s="31"/>
      <c r="I30" s="10"/>
      <c r="J30" s="2"/>
      <c r="K30" s="2"/>
    </row>
    <row r="31" spans="1:11" x14ac:dyDescent="0.2">
      <c r="A31" s="22"/>
      <c r="B31" s="18" t="s">
        <v>47</v>
      </c>
      <c r="C31" s="22"/>
      <c r="D31" s="22"/>
      <c r="E31" s="22"/>
      <c r="F31" s="23"/>
      <c r="G31" s="22"/>
      <c r="H31" s="31"/>
      <c r="I31" s="10"/>
      <c r="J31" s="2"/>
      <c r="K31" s="2"/>
    </row>
    <row r="32" spans="1:11" x14ac:dyDescent="0.2">
      <c r="A32" s="22" t="s">
        <v>48</v>
      </c>
      <c r="B32" s="22" t="s">
        <v>49</v>
      </c>
      <c r="C32" s="22"/>
      <c r="D32" s="22"/>
      <c r="E32" s="22"/>
      <c r="F32" s="27"/>
      <c r="G32" s="24" t="s">
        <v>4</v>
      </c>
      <c r="H32" s="28" t="str">
        <f>IF(F32="","",ROUND(F32/100*$H$5,2))</f>
        <v/>
      </c>
      <c r="I32" s="10" t="s">
        <v>5</v>
      </c>
      <c r="J32" s="2"/>
      <c r="K32" s="9" t="str">
        <f>IF(F32="","Bitte ausfüllen!","")</f>
        <v>Bitte ausfüllen!</v>
      </c>
    </row>
    <row r="33" spans="1:11" x14ac:dyDescent="0.2">
      <c r="A33" s="22" t="s">
        <v>50</v>
      </c>
      <c r="B33" s="22" t="s">
        <v>51</v>
      </c>
      <c r="C33" s="22"/>
      <c r="D33" s="22"/>
      <c r="E33" s="22"/>
      <c r="F33" s="27"/>
      <c r="G33" s="24" t="s">
        <v>4</v>
      </c>
      <c r="H33" s="28" t="str">
        <f>IF(F33="","",ROUND(F33/100*$H$5,2))</f>
        <v/>
      </c>
      <c r="I33" s="10" t="s">
        <v>5</v>
      </c>
      <c r="J33" s="2"/>
      <c r="K33" s="9" t="str">
        <f>IF(F33="","Bitte ausfüllen!","")</f>
        <v>Bitte ausfüllen!</v>
      </c>
    </row>
    <row r="34" spans="1:11" x14ac:dyDescent="0.2">
      <c r="A34" s="18"/>
      <c r="B34" s="75" t="s">
        <v>52</v>
      </c>
      <c r="C34" s="75"/>
      <c r="D34" s="18"/>
      <c r="E34" s="18"/>
      <c r="F34" s="29" t="str">
        <f>IF(SUM(F32:F33)=0,"",SUM(F32:F33)+F29)</f>
        <v/>
      </c>
      <c r="G34" s="20" t="s">
        <v>4</v>
      </c>
      <c r="H34" s="30" t="str">
        <f>IF(COUNTIF(H32:H33,"")&gt;0,"",SUM(H32:H33)+H29)</f>
        <v/>
      </c>
      <c r="I34" s="8" t="s">
        <v>5</v>
      </c>
      <c r="J34" s="2"/>
      <c r="K34" s="9" t="str">
        <f>IF(H34="","Angaben offen!","")</f>
        <v>Angaben offen!</v>
      </c>
    </row>
    <row r="35" spans="1:11" x14ac:dyDescent="0.2">
      <c r="A35" s="22"/>
      <c r="B35" s="22"/>
      <c r="C35" s="22"/>
      <c r="D35" s="22"/>
      <c r="E35" s="22"/>
      <c r="F35" s="23"/>
      <c r="G35" s="24"/>
      <c r="H35" s="31"/>
      <c r="I35" s="10"/>
      <c r="J35" s="2"/>
      <c r="K35" s="2"/>
    </row>
    <row r="36" spans="1:11" x14ac:dyDescent="0.2">
      <c r="A36" s="18" t="s">
        <v>53</v>
      </c>
      <c r="B36" s="18" t="s">
        <v>54</v>
      </c>
      <c r="C36" s="18"/>
      <c r="D36" s="18"/>
      <c r="E36" s="18"/>
      <c r="F36" s="25"/>
      <c r="G36" s="20"/>
      <c r="H36" s="26"/>
      <c r="I36" s="8"/>
      <c r="J36" s="2"/>
      <c r="K36" s="2"/>
    </row>
    <row r="37" spans="1:11" x14ac:dyDescent="0.2">
      <c r="A37" s="22" t="s">
        <v>55</v>
      </c>
      <c r="B37" s="22" t="s">
        <v>56</v>
      </c>
      <c r="C37" s="22"/>
      <c r="D37" s="22"/>
      <c r="E37" s="22"/>
      <c r="F37" s="23"/>
      <c r="G37" s="24"/>
      <c r="H37" s="31"/>
      <c r="I37" s="10"/>
      <c r="J37" s="2"/>
      <c r="K37" s="2"/>
    </row>
    <row r="38" spans="1:11" x14ac:dyDescent="0.2">
      <c r="A38" s="22"/>
      <c r="B38" s="22" t="s">
        <v>60</v>
      </c>
      <c r="C38" s="22"/>
      <c r="D38" s="22"/>
      <c r="E38" s="22"/>
      <c r="F38" s="27"/>
      <c r="G38" s="24" t="s">
        <v>4</v>
      </c>
      <c r="H38" s="28" t="str">
        <f>IF(F38="","",ROUND(F38/100*$H$5,2))</f>
        <v/>
      </c>
      <c r="I38" s="10" t="s">
        <v>5</v>
      </c>
      <c r="J38" s="2"/>
      <c r="K38" s="9" t="str">
        <f>IF(F38="","Bitte ausfüllen!","")</f>
        <v>Bitte ausfüllen!</v>
      </c>
    </row>
    <row r="39" spans="1:11" x14ac:dyDescent="0.2">
      <c r="A39" s="22" t="s">
        <v>61</v>
      </c>
      <c r="B39" s="22" t="s">
        <v>62</v>
      </c>
      <c r="C39" s="22"/>
      <c r="D39" s="22"/>
      <c r="E39" s="22"/>
      <c r="F39" s="27"/>
      <c r="G39" s="24" t="s">
        <v>4</v>
      </c>
      <c r="H39" s="28" t="str">
        <f>IF(F39="","",ROUND(F39/100*$H$5,2))</f>
        <v/>
      </c>
      <c r="I39" s="10" t="s">
        <v>5</v>
      </c>
      <c r="J39" s="2"/>
      <c r="K39" s="9" t="str">
        <f>IF(F39="","Bitte ausfüllen!","")</f>
        <v>Bitte ausfüllen!</v>
      </c>
    </row>
    <row r="40" spans="1:11" x14ac:dyDescent="0.2">
      <c r="A40" s="22" t="s">
        <v>63</v>
      </c>
      <c r="B40" s="22" t="s">
        <v>64</v>
      </c>
      <c r="C40" s="22"/>
      <c r="D40" s="22"/>
      <c r="E40" s="22"/>
      <c r="F40" s="27"/>
      <c r="G40" s="24" t="s">
        <v>4</v>
      </c>
      <c r="H40" s="28" t="str">
        <f>IF(F40="","",ROUND(F40/100*$H$5,2))</f>
        <v/>
      </c>
      <c r="I40" s="10" t="s">
        <v>5</v>
      </c>
      <c r="J40" s="2"/>
      <c r="K40" s="9" t="str">
        <f>IF(F40="","Bitte ausfüllen!","")</f>
        <v>Bitte ausfüllen!</v>
      </c>
    </row>
    <row r="41" spans="1:11" x14ac:dyDescent="0.2">
      <c r="A41" s="22" t="s">
        <v>65</v>
      </c>
      <c r="B41" s="22" t="s">
        <v>66</v>
      </c>
      <c r="C41" s="22"/>
      <c r="D41" s="22"/>
      <c r="E41" s="22"/>
      <c r="F41" s="27"/>
      <c r="G41" s="24" t="s">
        <v>4</v>
      </c>
      <c r="H41" s="28" t="str">
        <f>IF(F41="","",ROUND(F41/100*$H$5,2))</f>
        <v/>
      </c>
      <c r="I41" s="10" t="s">
        <v>5</v>
      </c>
      <c r="J41" s="2"/>
      <c r="K41" s="9" t="str">
        <f>IF(F41="","Bitte ausfüllen!","")</f>
        <v>Bitte ausfüllen!</v>
      </c>
    </row>
    <row r="42" spans="1:11" ht="23.25" customHeight="1" x14ac:dyDescent="0.2">
      <c r="A42" s="18"/>
      <c r="B42" s="75" t="s">
        <v>124</v>
      </c>
      <c r="C42" s="75"/>
      <c r="D42" s="18"/>
      <c r="E42" s="18"/>
      <c r="F42" s="29" t="str">
        <f>IF(SUM(F38:F41)=0,"",SUM(F38:F41))</f>
        <v/>
      </c>
      <c r="G42" s="20" t="s">
        <v>4</v>
      </c>
      <c r="H42" s="30" t="str">
        <f>IF(COUNTIF(H38:H41,"")&gt;0,"",SUM(H38:H41))</f>
        <v/>
      </c>
      <c r="I42" s="8" t="s">
        <v>5</v>
      </c>
      <c r="J42" s="2"/>
      <c r="K42" s="9" t="str">
        <f>IF(H42="","Angaben offen!","")</f>
        <v>Angaben offen!</v>
      </c>
    </row>
    <row r="43" spans="1:11" x14ac:dyDescent="0.2">
      <c r="A43" s="22"/>
      <c r="B43" s="22"/>
      <c r="C43" s="22"/>
      <c r="D43" s="22"/>
      <c r="E43" s="22"/>
      <c r="F43" s="23"/>
      <c r="G43" s="24"/>
      <c r="H43" s="31"/>
      <c r="I43" s="10"/>
      <c r="J43" s="2"/>
      <c r="K43" s="2"/>
    </row>
    <row r="44" spans="1:11" x14ac:dyDescent="0.2">
      <c r="A44" s="18" t="s">
        <v>67</v>
      </c>
      <c r="B44" s="18" t="s">
        <v>68</v>
      </c>
      <c r="C44" s="18"/>
      <c r="D44" s="18"/>
      <c r="E44" s="18"/>
      <c r="F44" s="18"/>
      <c r="G44" s="20"/>
      <c r="H44" s="20"/>
      <c r="I44" s="8"/>
      <c r="J44" s="2"/>
      <c r="K44" s="2"/>
    </row>
    <row r="45" spans="1:11" x14ac:dyDescent="0.2">
      <c r="A45" s="22" t="s">
        <v>69</v>
      </c>
      <c r="B45" s="22" t="s">
        <v>70</v>
      </c>
      <c r="C45" s="22"/>
      <c r="D45" s="22"/>
      <c r="E45" s="22"/>
      <c r="F45" s="22"/>
      <c r="G45" s="24"/>
      <c r="H45" s="24"/>
      <c r="I45" s="10"/>
      <c r="J45" s="2"/>
      <c r="K45" s="2"/>
    </row>
    <row r="46" spans="1:11" x14ac:dyDescent="0.2">
      <c r="A46" s="22" t="s">
        <v>71</v>
      </c>
      <c r="B46" s="22"/>
      <c r="C46" s="22" t="s">
        <v>72</v>
      </c>
      <c r="D46" s="22"/>
      <c r="E46" s="22"/>
      <c r="F46" s="27"/>
      <c r="G46" s="24" t="s">
        <v>4</v>
      </c>
      <c r="H46" s="28" t="str">
        <f>IF(F46="","",ROUND(F46/100*$H$5,2))</f>
        <v/>
      </c>
      <c r="I46" s="10" t="s">
        <v>5</v>
      </c>
      <c r="J46" s="2"/>
      <c r="K46" s="9" t="str">
        <f>IF(F46="","Bitte ausfüllen!","")</f>
        <v>Bitte ausfüllen!</v>
      </c>
    </row>
    <row r="47" spans="1:11" x14ac:dyDescent="0.2">
      <c r="A47" s="22" t="s">
        <v>73</v>
      </c>
      <c r="B47" s="22"/>
      <c r="C47" s="22" t="s">
        <v>74</v>
      </c>
      <c r="D47" s="22"/>
      <c r="E47" s="22"/>
      <c r="F47" s="27"/>
      <c r="G47" s="24" t="s">
        <v>4</v>
      </c>
      <c r="H47" s="28" t="str">
        <f>IF(F47="","",ROUND(F47/100*$H$5,2))</f>
        <v/>
      </c>
      <c r="I47" s="10" t="s">
        <v>5</v>
      </c>
      <c r="J47" s="2"/>
      <c r="K47" s="9" t="str">
        <f>IF(F47="","Bitte ausfüllen!","")</f>
        <v>Bitte ausfüllen!</v>
      </c>
    </row>
    <row r="48" spans="1:11" x14ac:dyDescent="0.2">
      <c r="A48" s="22" t="s">
        <v>75</v>
      </c>
      <c r="B48" s="22" t="s">
        <v>76</v>
      </c>
      <c r="C48" s="22"/>
      <c r="D48" s="22"/>
      <c r="E48" s="22"/>
      <c r="F48" s="27"/>
      <c r="G48" s="24" t="s">
        <v>4</v>
      </c>
      <c r="H48" s="28" t="str">
        <f>IF(F48="","",ROUND(F48/100*$H$5,2))</f>
        <v/>
      </c>
      <c r="I48" s="10" t="s">
        <v>5</v>
      </c>
      <c r="J48" s="2"/>
      <c r="K48" s="9" t="str">
        <f>IF(F48="","Bitte ausfüllen!","")</f>
        <v>Bitte ausfüllen!</v>
      </c>
    </row>
    <row r="49" spans="1:11" x14ac:dyDescent="0.2">
      <c r="A49" s="22" t="s">
        <v>77</v>
      </c>
      <c r="B49" s="22" t="s">
        <v>78</v>
      </c>
      <c r="C49" s="22"/>
      <c r="D49" s="22"/>
      <c r="E49" s="22"/>
      <c r="F49" s="24"/>
      <c r="G49" s="24"/>
      <c r="H49" s="24"/>
      <c r="I49" s="10"/>
      <c r="J49" s="2"/>
      <c r="K49" s="2"/>
    </row>
    <row r="50" spans="1:11" x14ac:dyDescent="0.2">
      <c r="A50" s="22" t="s">
        <v>79</v>
      </c>
      <c r="B50" s="22"/>
      <c r="C50" s="22" t="s">
        <v>80</v>
      </c>
      <c r="D50" s="22"/>
      <c r="E50" s="22"/>
      <c r="F50" s="27"/>
      <c r="G50" s="24" t="s">
        <v>4</v>
      </c>
      <c r="H50" s="28" t="str">
        <f t="shared" ref="H50:H56" si="0">IF(F50="","",ROUND(F50/100*$H$5,2))</f>
        <v/>
      </c>
      <c r="I50" s="10" t="s">
        <v>5</v>
      </c>
      <c r="J50" s="2"/>
      <c r="K50" s="9" t="str">
        <f t="shared" ref="K50:K56" si="1">IF(F50="","Bitte ausfüllen!","")</f>
        <v>Bitte ausfüllen!</v>
      </c>
    </row>
    <row r="51" spans="1:11" x14ac:dyDescent="0.2">
      <c r="A51" s="22" t="s">
        <v>81</v>
      </c>
      <c r="B51" s="22"/>
      <c r="C51" s="22" t="s">
        <v>82</v>
      </c>
      <c r="D51" s="22"/>
      <c r="E51" s="22"/>
      <c r="F51" s="27"/>
      <c r="G51" s="24" t="s">
        <v>4</v>
      </c>
      <c r="H51" s="28" t="str">
        <f t="shared" si="0"/>
        <v/>
      </c>
      <c r="I51" s="10" t="s">
        <v>5</v>
      </c>
      <c r="J51" s="2"/>
      <c r="K51" s="9" t="str">
        <f t="shared" si="1"/>
        <v>Bitte ausfüllen!</v>
      </c>
    </row>
    <row r="52" spans="1:11" x14ac:dyDescent="0.2">
      <c r="A52" s="22" t="s">
        <v>83</v>
      </c>
      <c r="B52" s="22" t="s">
        <v>84</v>
      </c>
      <c r="C52" s="22"/>
      <c r="D52" s="22"/>
      <c r="E52" s="22"/>
      <c r="F52" s="27"/>
      <c r="G52" s="24" t="s">
        <v>4</v>
      </c>
      <c r="H52" s="28" t="str">
        <f t="shared" si="0"/>
        <v/>
      </c>
      <c r="I52" s="10" t="s">
        <v>5</v>
      </c>
      <c r="J52" s="2"/>
      <c r="K52" s="9" t="str">
        <f t="shared" si="1"/>
        <v>Bitte ausfüllen!</v>
      </c>
    </row>
    <row r="53" spans="1:11" x14ac:dyDescent="0.2">
      <c r="A53" s="22" t="s">
        <v>85</v>
      </c>
      <c r="B53" s="22" t="s">
        <v>86</v>
      </c>
      <c r="C53" s="22"/>
      <c r="D53" s="22"/>
      <c r="E53" s="22"/>
      <c r="F53" s="27"/>
      <c r="G53" s="24" t="s">
        <v>4</v>
      </c>
      <c r="H53" s="28" t="str">
        <f t="shared" si="0"/>
        <v/>
      </c>
      <c r="I53" s="10" t="s">
        <v>5</v>
      </c>
      <c r="J53" s="2"/>
      <c r="K53" s="9" t="str">
        <f t="shared" si="1"/>
        <v>Bitte ausfüllen!</v>
      </c>
    </row>
    <row r="54" spans="1:11" x14ac:dyDescent="0.2">
      <c r="A54" s="22" t="s">
        <v>87</v>
      </c>
      <c r="B54" s="22" t="s">
        <v>88</v>
      </c>
      <c r="C54" s="22"/>
      <c r="D54" s="22"/>
      <c r="E54" s="22"/>
      <c r="F54" s="27"/>
      <c r="G54" s="24" t="s">
        <v>4</v>
      </c>
      <c r="H54" s="28" t="str">
        <f t="shared" si="0"/>
        <v/>
      </c>
      <c r="I54" s="10" t="s">
        <v>5</v>
      </c>
      <c r="J54" s="2"/>
      <c r="K54" s="9" t="str">
        <f t="shared" si="1"/>
        <v>Bitte ausfüllen!</v>
      </c>
    </row>
    <row r="55" spans="1:11" x14ac:dyDescent="0.2">
      <c r="A55" s="22" t="s">
        <v>89</v>
      </c>
      <c r="B55" s="22" t="s">
        <v>90</v>
      </c>
      <c r="C55" s="22"/>
      <c r="D55" s="22"/>
      <c r="E55" s="22"/>
      <c r="F55" s="27"/>
      <c r="G55" s="24" t="s">
        <v>4</v>
      </c>
      <c r="H55" s="28" t="str">
        <f t="shared" si="0"/>
        <v/>
      </c>
      <c r="I55" s="10" t="s">
        <v>5</v>
      </c>
      <c r="J55" s="2"/>
      <c r="K55" s="9" t="str">
        <f t="shared" si="1"/>
        <v>Bitte ausfüllen!</v>
      </c>
    </row>
    <row r="56" spans="1:11" x14ac:dyDescent="0.2">
      <c r="A56" s="22" t="s">
        <v>91</v>
      </c>
      <c r="B56" s="22" t="s">
        <v>92</v>
      </c>
      <c r="C56" s="22"/>
      <c r="D56" s="22"/>
      <c r="E56" s="22"/>
      <c r="F56" s="27"/>
      <c r="G56" s="24" t="s">
        <v>4</v>
      </c>
      <c r="H56" s="28" t="str">
        <f t="shared" si="0"/>
        <v/>
      </c>
      <c r="I56" s="10" t="s">
        <v>5</v>
      </c>
      <c r="J56" s="2"/>
      <c r="K56" s="9" t="str">
        <f t="shared" si="1"/>
        <v>Bitte ausfüllen!</v>
      </c>
    </row>
    <row r="57" spans="1:11" ht="22.5" customHeight="1" x14ac:dyDescent="0.2">
      <c r="A57" s="18"/>
      <c r="B57" s="75" t="s">
        <v>123</v>
      </c>
      <c r="C57" s="75"/>
      <c r="D57" s="18"/>
      <c r="E57" s="18"/>
      <c r="F57" s="29" t="str">
        <f>IF(SUM(F45:F56)=0,"",SUM(F45:F56))</f>
        <v/>
      </c>
      <c r="G57" s="20" t="s">
        <v>4</v>
      </c>
      <c r="H57" s="30" t="str">
        <f>IF(COUNTIF(H46:H56,"")&gt;1,"",SUM(H46:H56))</f>
        <v/>
      </c>
      <c r="I57" s="8" t="s">
        <v>5</v>
      </c>
      <c r="J57" s="2"/>
      <c r="K57" s="9" t="str">
        <f>IF(H57="","Angaben offen!","")</f>
        <v>Angaben offen!</v>
      </c>
    </row>
    <row r="58" spans="1:11" x14ac:dyDescent="0.2">
      <c r="A58" s="22"/>
      <c r="B58" s="22"/>
      <c r="C58" s="22"/>
      <c r="D58" s="22"/>
      <c r="E58" s="22"/>
      <c r="F58" s="31"/>
      <c r="G58" s="24"/>
      <c r="H58" s="31"/>
      <c r="I58" s="10"/>
      <c r="J58" s="2"/>
      <c r="K58" s="2"/>
    </row>
    <row r="59" spans="1:11" x14ac:dyDescent="0.2">
      <c r="A59" s="18" t="s">
        <v>93</v>
      </c>
      <c r="B59" s="76" t="s">
        <v>94</v>
      </c>
      <c r="C59" s="76"/>
      <c r="D59" s="18"/>
      <c r="E59" s="18"/>
      <c r="F59" s="35" t="str">
        <f>IF(AND(F34=""),"",F34+F42+F57+F5)</f>
        <v/>
      </c>
      <c r="G59" s="20" t="s">
        <v>4</v>
      </c>
      <c r="H59" s="26" t="str">
        <f>IF(H57="","",H34+H42+H57+H5)</f>
        <v/>
      </c>
      <c r="I59" s="8" t="s">
        <v>5</v>
      </c>
      <c r="J59" s="2"/>
      <c r="K59" s="2"/>
    </row>
    <row r="60" spans="1:11" x14ac:dyDescent="0.2">
      <c r="A60" s="18" t="s">
        <v>95</v>
      </c>
      <c r="B60" s="18" t="s">
        <v>96</v>
      </c>
      <c r="C60" s="18"/>
      <c r="D60" s="18"/>
      <c r="E60" s="18"/>
      <c r="F60" s="27"/>
      <c r="G60" s="20" t="s">
        <v>4</v>
      </c>
      <c r="H60" s="30" t="str">
        <f>IF(F60="","",ROUND(F60/100*H59,2))</f>
        <v/>
      </c>
      <c r="I60" s="8" t="s">
        <v>5</v>
      </c>
      <c r="J60" s="2"/>
      <c r="K60" s="9" t="str">
        <f>IF(F60="","Bitte ausfüllen!","")</f>
        <v>Bitte ausfüllen!</v>
      </c>
    </row>
    <row r="61" spans="1:11" x14ac:dyDescent="0.2">
      <c r="A61" s="18"/>
      <c r="B61" s="18" t="s">
        <v>97</v>
      </c>
      <c r="C61" s="18"/>
      <c r="D61" s="18"/>
      <c r="E61" s="18"/>
      <c r="F61" s="29" t="str">
        <f ca="1">IF(H61="","",H61/H5*100)</f>
        <v/>
      </c>
      <c r="G61" s="20" t="s">
        <v>4</v>
      </c>
      <c r="H61" s="30" t="str">
        <f ca="1">IF(SUM(COUNTIF(INDIRECT({"H5","F9:F13","D17:D26","F27:F28","F32:F33","F38:F41","F46:F48","F50:F56","F60","H65:H68"}),""))&gt;0,"",H59+H60)</f>
        <v/>
      </c>
      <c r="I61" s="8" t="s">
        <v>5</v>
      </c>
      <c r="J61" s="2"/>
      <c r="K61" s="9" t="str">
        <f ca="1">IF(SUM(COUNTIF(INDIRECT({"H5","F9:F13","D17:D26","F27:F28","F32:F33","F38:F41","F46:F48","F50:F56","F60","H65:H68"}),""))&gt;0,SUM(COUNTIF(INDIRECT({"H5","F9:F13","D17:D26","F27:F28","F32:F33","F38:F41","F46:F48","F50:F56","F60","H65:H68"}),"")) &amp;" Zelle(n) ohne Wert!","")</f>
        <v>34 Zelle(n) ohne Wert!</v>
      </c>
    </row>
    <row r="62" spans="1:11" x14ac:dyDescent="0.2">
      <c r="A62" s="22"/>
      <c r="B62" s="22" t="s">
        <v>98</v>
      </c>
      <c r="C62" s="22"/>
      <c r="D62" s="22"/>
      <c r="E62" s="22"/>
      <c r="F62" s="29" t="str">
        <f ca="1">IF(F61="","",F61-F5)</f>
        <v/>
      </c>
      <c r="G62" s="24" t="s">
        <v>4</v>
      </c>
      <c r="H62" s="36"/>
      <c r="I62" s="10"/>
      <c r="J62" s="2"/>
      <c r="K62" s="2"/>
    </row>
    <row r="63" spans="1:11" x14ac:dyDescent="0.2">
      <c r="A63" s="22"/>
      <c r="B63" s="22"/>
      <c r="C63" s="22"/>
      <c r="D63" s="22"/>
      <c r="E63" s="22"/>
      <c r="F63" s="22"/>
      <c r="G63" s="22"/>
      <c r="H63" s="22"/>
      <c r="I63" s="6"/>
      <c r="J63" s="2"/>
      <c r="K63" s="2"/>
    </row>
    <row r="64" spans="1:11" x14ac:dyDescent="0.2">
      <c r="A64" s="37"/>
      <c r="B64" s="38" t="s">
        <v>99</v>
      </c>
      <c r="C64" s="37"/>
      <c r="D64" s="38"/>
      <c r="E64" s="38"/>
      <c r="F64" s="37"/>
      <c r="G64" s="38"/>
      <c r="H64" s="39" t="s">
        <v>100</v>
      </c>
      <c r="I64" s="2"/>
      <c r="J64" s="2"/>
      <c r="K64" s="2"/>
    </row>
    <row r="65" spans="1:11" x14ac:dyDescent="0.2">
      <c r="A65" s="37"/>
      <c r="B65" s="40" t="s">
        <v>101</v>
      </c>
      <c r="C65" s="37"/>
      <c r="D65" s="40"/>
      <c r="E65" s="40"/>
      <c r="F65" s="37"/>
      <c r="G65" s="41"/>
      <c r="H65" s="42"/>
      <c r="I65" s="2"/>
      <c r="J65" s="2"/>
      <c r="K65" s="9" t="str">
        <f>IF(H65="","Bitte ausfüllen!","")</f>
        <v>Bitte ausfüllen!</v>
      </c>
    </row>
    <row r="66" spans="1:11" x14ac:dyDescent="0.2">
      <c r="A66" s="37"/>
      <c r="B66" s="40" t="s">
        <v>102</v>
      </c>
      <c r="C66" s="37"/>
      <c r="D66" s="40"/>
      <c r="E66" s="40"/>
      <c r="F66" s="37"/>
      <c r="G66" s="41"/>
      <c r="H66" s="43"/>
      <c r="I66" s="2"/>
      <c r="J66" s="2"/>
      <c r="K66" s="9" t="str">
        <f>IF(H66="","Bitte ausfüllen!","")</f>
        <v>Bitte ausfüllen!</v>
      </c>
    </row>
    <row r="67" spans="1:11" x14ac:dyDescent="0.2">
      <c r="A67" s="37"/>
      <c r="B67" s="40" t="s">
        <v>103</v>
      </c>
      <c r="C67" s="37"/>
      <c r="D67" s="40"/>
      <c r="E67" s="40"/>
      <c r="F67" s="37"/>
      <c r="G67" s="41"/>
      <c r="H67" s="44"/>
      <c r="I67" s="2"/>
      <c r="J67" s="2"/>
      <c r="K67" s="9" t="str">
        <f>IF(H67="","Bitte ausfüllen!","")</f>
        <v>Bitte ausfüllen!</v>
      </c>
    </row>
    <row r="68" spans="1:11" x14ac:dyDescent="0.2">
      <c r="A68" s="37"/>
      <c r="B68" s="40" t="s">
        <v>104</v>
      </c>
      <c r="C68" s="37"/>
      <c r="D68" s="40"/>
      <c r="E68" s="40"/>
      <c r="F68" s="37"/>
      <c r="G68" s="41"/>
      <c r="H68" s="43"/>
      <c r="I68" s="2"/>
      <c r="J68" s="2"/>
      <c r="K68" s="9" t="str">
        <f>IF(H68="","Bitte ausfüllen!","")</f>
        <v>Bitte ausfüllen!</v>
      </c>
    </row>
    <row r="69" spans="1:1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x14ac:dyDescent="0.2">
      <c r="A70" s="2"/>
      <c r="B70" s="2"/>
      <c r="C70" s="13"/>
      <c r="D70" s="5"/>
      <c r="E70" s="2"/>
      <c r="F70" s="2"/>
      <c r="G70" s="2"/>
      <c r="H70" s="2"/>
      <c r="I70" s="2"/>
      <c r="J70" s="2"/>
      <c r="K70" s="2"/>
    </row>
    <row r="71" spans="1:11" x14ac:dyDescent="0.2">
      <c r="A71" s="2"/>
      <c r="B71" s="2"/>
      <c r="C71" s="14"/>
      <c r="D71" s="2"/>
      <c r="E71" s="2"/>
      <c r="F71" s="2"/>
      <c r="G71" s="2"/>
      <c r="H71" s="2"/>
      <c r="I71" s="2"/>
      <c r="J71" s="2"/>
      <c r="K71" s="2"/>
    </row>
    <row r="72" spans="1:11" ht="22.5" x14ac:dyDescent="0.2">
      <c r="A72" s="70" t="s">
        <v>105</v>
      </c>
      <c r="B72" s="70"/>
      <c r="C72" s="70"/>
      <c r="D72" s="60" t="s">
        <v>133</v>
      </c>
      <c r="E72" s="2"/>
      <c r="F72" s="70" t="s">
        <v>106</v>
      </c>
      <c r="G72" s="70"/>
      <c r="H72" s="70"/>
      <c r="I72" s="8"/>
      <c r="J72" s="8"/>
      <c r="K72" s="8"/>
    </row>
    <row r="73" spans="1:11" x14ac:dyDescent="0.2">
      <c r="A73" s="74">
        <v>1</v>
      </c>
      <c r="B73" s="74"/>
      <c r="C73" s="15" t="s">
        <v>107</v>
      </c>
      <c r="D73" s="64">
        <v>7.3</v>
      </c>
      <c r="E73" s="2"/>
      <c r="F73" s="68" t="s">
        <v>108</v>
      </c>
      <c r="G73" s="68"/>
      <c r="H73" s="68"/>
      <c r="I73" s="16"/>
      <c r="J73" s="16"/>
      <c r="K73" s="16"/>
    </row>
    <row r="74" spans="1:11" x14ac:dyDescent="0.2">
      <c r="A74" s="74">
        <v>2</v>
      </c>
      <c r="B74" s="74"/>
      <c r="C74" s="15" t="s">
        <v>109</v>
      </c>
      <c r="D74" s="64">
        <v>9.3000000000000007</v>
      </c>
      <c r="E74" s="2"/>
      <c r="F74" s="2"/>
      <c r="G74" s="16"/>
      <c r="H74" s="16"/>
      <c r="I74" s="16"/>
      <c r="J74" s="16"/>
      <c r="K74" s="16"/>
    </row>
    <row r="75" spans="1:11" x14ac:dyDescent="0.2">
      <c r="A75" s="74">
        <v>3</v>
      </c>
      <c r="B75" s="74"/>
      <c r="C75" s="15" t="s">
        <v>110</v>
      </c>
      <c r="D75" s="64">
        <v>1.3</v>
      </c>
      <c r="E75" s="2"/>
      <c r="F75" s="2"/>
      <c r="G75" s="2"/>
      <c r="H75" s="2"/>
      <c r="I75" s="2"/>
      <c r="J75" s="2"/>
      <c r="K75" s="2"/>
    </row>
    <row r="76" spans="1:11" ht="22.5" x14ac:dyDescent="0.2">
      <c r="A76" s="74">
        <v>4</v>
      </c>
      <c r="B76" s="74"/>
      <c r="C76" s="15" t="s">
        <v>111</v>
      </c>
      <c r="D76" s="64">
        <f>IF(F73="Sachsen",1.2,1.8)</f>
        <v>1.8</v>
      </c>
      <c r="E76" s="2"/>
      <c r="F76" s="2"/>
      <c r="G76" s="2"/>
      <c r="H76" s="2"/>
      <c r="I76" s="2"/>
      <c r="J76" s="2"/>
      <c r="K76" s="2"/>
    </row>
    <row r="77" spans="1:11" ht="22.5" x14ac:dyDescent="0.2">
      <c r="A77" s="74">
        <v>5</v>
      </c>
      <c r="B77" s="74"/>
      <c r="C77" s="15" t="s">
        <v>112</v>
      </c>
      <c r="D77" s="64"/>
      <c r="E77" s="2"/>
      <c r="F77" s="2"/>
      <c r="G77" s="2"/>
      <c r="H77" s="2"/>
      <c r="I77" s="2"/>
      <c r="J77" s="2"/>
      <c r="K77" s="2"/>
    </row>
    <row r="78" spans="1:11" ht="22.5" x14ac:dyDescent="0.2">
      <c r="A78" s="74">
        <v>6</v>
      </c>
      <c r="B78" s="74"/>
      <c r="C78" s="15" t="s">
        <v>113</v>
      </c>
      <c r="D78" s="64"/>
      <c r="E78" s="2"/>
      <c r="F78" s="2"/>
      <c r="G78" s="2"/>
      <c r="H78" s="2"/>
      <c r="I78" s="2"/>
      <c r="J78" s="2"/>
      <c r="K78" s="2"/>
    </row>
    <row r="79" spans="1:11" ht="22.5" x14ac:dyDescent="0.2">
      <c r="A79" s="74">
        <v>7</v>
      </c>
      <c r="B79" s="74"/>
      <c r="C79" s="15" t="s">
        <v>114</v>
      </c>
      <c r="D79" s="64">
        <v>0.15</v>
      </c>
      <c r="E79" s="2"/>
      <c r="F79" s="2"/>
      <c r="G79" s="2"/>
      <c r="H79" s="2"/>
      <c r="I79" s="2"/>
      <c r="J79" s="2"/>
      <c r="K79" s="2"/>
    </row>
  </sheetData>
  <sheetProtection algorithmName="SHA-512" hashValue="mbpK5wAy4dTZkROzrBqQVpqNzMHgLRqNGbIkChvIcozhwKatHqF165SzgWCaeSCt51IH1IjLIJmSjkNmarPyng==" saltValue="7H9fK0EyjKqqRWXjgYOuDg==" spinCount="100000" sheet="1" selectLockedCells="1"/>
  <mergeCells count="16">
    <mergeCell ref="B2:H2"/>
    <mergeCell ref="F72:H72"/>
    <mergeCell ref="A73:B73"/>
    <mergeCell ref="F73:H73"/>
    <mergeCell ref="A79:B79"/>
    <mergeCell ref="A74:B74"/>
    <mergeCell ref="A72:C72"/>
    <mergeCell ref="A75:B75"/>
    <mergeCell ref="A76:B76"/>
    <mergeCell ref="A77:B77"/>
    <mergeCell ref="A78:B78"/>
    <mergeCell ref="B29:C29"/>
    <mergeCell ref="B34:C34"/>
    <mergeCell ref="B42:C42"/>
    <mergeCell ref="B57:C57"/>
    <mergeCell ref="B59:C59"/>
  </mergeCells>
  <dataValidations count="1">
    <dataValidation type="decimal" errorStyle="warning" allowBlank="1" showInputMessage="1" showErrorMessage="1" error="Bitte überprüfen Sie Ihre Eingaben." sqref="C25" xr:uid="{00000000-0002-0000-0100-000000000000}">
      <formula1>8.5</formula1>
      <formula2>84</formula2>
    </dataValidation>
  </dataValidations>
  <pageMargins left="0.7" right="0.7" top="0.78740157499999996" bottom="0.78740157499999996" header="0.3" footer="0.3"/>
  <pageSetup paperSize="9" scale="74" orientation="portrait" r:id="rId1"/>
  <rowBreaks count="1" manualBreakCount="1">
    <brk id="69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9"/>
  <sheetViews>
    <sheetView tabSelected="1" zoomScaleNormal="100" workbookViewId="0">
      <selection activeCell="F13" sqref="F13"/>
    </sheetView>
  </sheetViews>
  <sheetFormatPr baseColWidth="10" defaultRowHeight="14.25" x14ac:dyDescent="0.2"/>
  <cols>
    <col min="1" max="1" width="6.140625" style="4" customWidth="1"/>
    <col min="2" max="2" width="11.42578125" style="4"/>
    <col min="3" max="3" width="42.28515625" style="4" bestFit="1" customWidth="1"/>
    <col min="4" max="4" width="11.42578125" style="4"/>
    <col min="5" max="5" width="2.42578125" style="4" bestFit="1" customWidth="1"/>
    <col min="6" max="6" width="9.5703125" style="4" customWidth="1"/>
    <col min="7" max="7" width="2.42578125" style="4" bestFit="1" customWidth="1"/>
    <col min="8" max="8" width="9.5703125" style="4" customWidth="1"/>
    <col min="9" max="9" width="1.85546875" style="4" bestFit="1" customWidth="1"/>
    <col min="10" max="16384" width="11.42578125" style="4"/>
  </cols>
  <sheetData>
    <row r="1" spans="1:11" x14ac:dyDescent="0.2">
      <c r="A1" s="1" t="str">
        <f ca="1">IF(H61&lt;&gt;"","","Bitte alle gelben Zellen ausfüllen.")</f>
        <v>Bitte alle gelben Zellen ausfüllen.</v>
      </c>
      <c r="B1" s="2"/>
      <c r="C1" s="2"/>
      <c r="D1" s="3"/>
      <c r="E1" s="17"/>
      <c r="F1" s="17"/>
      <c r="G1" s="17"/>
      <c r="H1" s="17"/>
      <c r="I1" s="17"/>
      <c r="J1" s="2"/>
      <c r="K1" s="2"/>
    </row>
    <row r="2" spans="1:11" ht="28.5" customHeight="1" x14ac:dyDescent="0.2">
      <c r="A2" s="2" t="s">
        <v>57</v>
      </c>
      <c r="B2" s="72"/>
      <c r="C2" s="72"/>
      <c r="D2" s="72"/>
      <c r="E2" s="72"/>
      <c r="F2" s="72"/>
      <c r="G2" s="72"/>
      <c r="H2" s="72"/>
      <c r="I2" s="17"/>
      <c r="J2" s="2"/>
      <c r="K2" s="2"/>
    </row>
    <row r="3" spans="1:11" x14ac:dyDescent="0.2">
      <c r="A3" s="59" t="s">
        <v>132</v>
      </c>
      <c r="B3" s="59"/>
      <c r="C3" s="59"/>
      <c r="D3" s="3"/>
      <c r="E3" s="17"/>
      <c r="F3" s="59" t="s">
        <v>131</v>
      </c>
      <c r="G3" s="17"/>
      <c r="H3" s="17"/>
      <c r="I3" s="17"/>
      <c r="J3" s="2"/>
      <c r="K3" s="2"/>
    </row>
    <row r="4" spans="1:11" x14ac:dyDescent="0.2">
      <c r="A4" s="59" t="s">
        <v>134</v>
      </c>
      <c r="B4" s="59"/>
      <c r="C4" s="59"/>
      <c r="D4" s="10"/>
      <c r="E4" s="6"/>
      <c r="F4" s="6"/>
      <c r="G4" s="6"/>
      <c r="H4" s="6"/>
      <c r="I4" s="6"/>
      <c r="J4" s="2"/>
      <c r="K4" s="2"/>
    </row>
    <row r="5" spans="1:11" x14ac:dyDescent="0.2">
      <c r="A5" s="18" t="s">
        <v>2</v>
      </c>
      <c r="B5" s="18" t="s">
        <v>3</v>
      </c>
      <c r="C5" s="18"/>
      <c r="D5" s="18"/>
      <c r="E5" s="18"/>
      <c r="F5" s="19">
        <v>100</v>
      </c>
      <c r="G5" s="20" t="s">
        <v>4</v>
      </c>
      <c r="H5" s="21"/>
      <c r="I5" s="8" t="s">
        <v>5</v>
      </c>
      <c r="J5" s="2"/>
      <c r="K5" s="9" t="str">
        <f>IF(H5="","Bitte ausfüllen!","")</f>
        <v>Bitte ausfüllen!</v>
      </c>
    </row>
    <row r="6" spans="1:11" x14ac:dyDescent="0.2">
      <c r="A6" s="22"/>
      <c r="B6" s="22"/>
      <c r="C6" s="22"/>
      <c r="D6" s="22"/>
      <c r="E6" s="22"/>
      <c r="F6" s="23"/>
      <c r="G6" s="24"/>
      <c r="H6" s="23"/>
      <c r="I6" s="6"/>
      <c r="J6" s="2"/>
      <c r="K6" s="2"/>
    </row>
    <row r="7" spans="1:11" x14ac:dyDescent="0.2">
      <c r="A7" s="18" t="s">
        <v>6</v>
      </c>
      <c r="B7" s="18" t="s">
        <v>7</v>
      </c>
      <c r="C7" s="18"/>
      <c r="D7" s="18"/>
      <c r="E7" s="18"/>
      <c r="F7" s="25"/>
      <c r="G7" s="20"/>
      <c r="H7" s="25"/>
      <c r="I7" s="7"/>
      <c r="J7" s="2"/>
      <c r="K7" s="2"/>
    </row>
    <row r="8" spans="1:11" x14ac:dyDescent="0.2">
      <c r="A8" s="22" t="s">
        <v>9</v>
      </c>
      <c r="B8" s="22" t="s">
        <v>10</v>
      </c>
      <c r="C8" s="22"/>
      <c r="D8" s="22"/>
      <c r="E8" s="22"/>
      <c r="F8" s="25"/>
      <c r="G8" s="26"/>
      <c r="H8" s="25"/>
      <c r="I8" s="11"/>
      <c r="J8" s="2"/>
      <c r="K8" s="12"/>
    </row>
    <row r="9" spans="1:11" x14ac:dyDescent="0.2">
      <c r="A9" s="22" t="s">
        <v>11</v>
      </c>
      <c r="B9" s="22"/>
      <c r="C9" s="22" t="s">
        <v>12</v>
      </c>
      <c r="D9" s="22"/>
      <c r="E9" s="22"/>
      <c r="F9" s="27"/>
      <c r="G9" s="24" t="s">
        <v>4</v>
      </c>
      <c r="H9" s="28" t="str">
        <f>IF(F9="","",ROUND(F9/100*$H$5,2))</f>
        <v/>
      </c>
      <c r="I9" s="10" t="s">
        <v>5</v>
      </c>
      <c r="J9" s="2"/>
      <c r="K9" s="9" t="str">
        <f>IF(F9="","Bitte ausfüllen!","")</f>
        <v>Bitte ausfüllen!</v>
      </c>
    </row>
    <row r="10" spans="1:11" x14ac:dyDescent="0.2">
      <c r="A10" s="22" t="s">
        <v>14</v>
      </c>
      <c r="B10" s="22"/>
      <c r="C10" s="22" t="s">
        <v>15</v>
      </c>
      <c r="D10" s="22"/>
      <c r="E10" s="22"/>
      <c r="F10" s="27"/>
      <c r="G10" s="24" t="s">
        <v>4</v>
      </c>
      <c r="H10" s="28" t="str">
        <f>IF(F10="","",ROUND(F10/100*$H$5,2))</f>
        <v/>
      </c>
      <c r="I10" s="10" t="s">
        <v>5</v>
      </c>
      <c r="J10" s="2"/>
      <c r="K10" s="9" t="str">
        <f>IF(F10="","Bitte ausfüllen!","")</f>
        <v>Bitte ausfüllen!</v>
      </c>
    </row>
    <row r="11" spans="1:11" x14ac:dyDescent="0.2">
      <c r="A11" s="22" t="s">
        <v>17</v>
      </c>
      <c r="B11" s="22"/>
      <c r="C11" s="22" t="s">
        <v>18</v>
      </c>
      <c r="D11" s="22"/>
      <c r="E11" s="22"/>
      <c r="F11" s="27"/>
      <c r="G11" s="24" t="s">
        <v>4</v>
      </c>
      <c r="H11" s="28" t="str">
        <f>IF(F11="","",ROUND(F11/100*$H$5,2))</f>
        <v/>
      </c>
      <c r="I11" s="10" t="s">
        <v>5</v>
      </c>
      <c r="J11" s="2"/>
      <c r="K11" s="9" t="str">
        <f>IF(F11="","Bitte ausfüllen!","")</f>
        <v>Bitte ausfüllen!</v>
      </c>
    </row>
    <row r="12" spans="1:11" x14ac:dyDescent="0.2">
      <c r="A12" s="22" t="s">
        <v>19</v>
      </c>
      <c r="B12" s="22"/>
      <c r="C12" s="22" t="s">
        <v>20</v>
      </c>
      <c r="D12" s="22"/>
      <c r="E12" s="22"/>
      <c r="F12" s="27"/>
      <c r="G12" s="24" t="s">
        <v>4</v>
      </c>
      <c r="H12" s="28" t="str">
        <f>IF(F12="","",ROUND(F12/100*$H$5,2))</f>
        <v/>
      </c>
      <c r="I12" s="10" t="s">
        <v>5</v>
      </c>
      <c r="J12" s="2"/>
      <c r="K12" s="9" t="str">
        <f>IF(F12="","Bitte ausfüllen!","")</f>
        <v>Bitte ausfüllen!</v>
      </c>
    </row>
    <row r="13" spans="1:11" x14ac:dyDescent="0.2">
      <c r="A13" s="22" t="s">
        <v>22</v>
      </c>
      <c r="B13" s="22"/>
      <c r="C13" s="22" t="s">
        <v>23</v>
      </c>
      <c r="D13" s="22"/>
      <c r="E13" s="22"/>
      <c r="F13" s="27"/>
      <c r="G13" s="24" t="s">
        <v>4</v>
      </c>
      <c r="H13" s="28" t="str">
        <f>IF(F13="","",ROUND(F13/100*$H$5,2))</f>
        <v/>
      </c>
      <c r="I13" s="10" t="s">
        <v>5</v>
      </c>
      <c r="J13" s="2"/>
      <c r="K13" s="9" t="str">
        <f>IF(F13="","Bitte ausfüllen!","")</f>
        <v>Bitte ausfüllen!</v>
      </c>
    </row>
    <row r="14" spans="1:11" x14ac:dyDescent="0.2">
      <c r="A14" s="18"/>
      <c r="B14" s="18" t="s">
        <v>25</v>
      </c>
      <c r="C14" s="18"/>
      <c r="D14" s="18"/>
      <c r="E14" s="18"/>
      <c r="F14" s="29">
        <f>IF(SUM(F9:F13)=0,0,SUM(F9:F13))</f>
        <v>0</v>
      </c>
      <c r="G14" s="20" t="s">
        <v>4</v>
      </c>
      <c r="H14" s="30" t="str">
        <f>IF(COUNTIF(F9:F13,"")&gt;0,"",SUM(H8:H13))</f>
        <v/>
      </c>
      <c r="I14" s="8" t="s">
        <v>5</v>
      </c>
      <c r="J14" s="2"/>
      <c r="K14" s="9" t="str">
        <f>IF(H14="","Angaben offen!","")</f>
        <v>Angaben offen!</v>
      </c>
    </row>
    <row r="15" spans="1:11" x14ac:dyDescent="0.2">
      <c r="A15" s="22"/>
      <c r="B15" s="22"/>
      <c r="C15" s="22"/>
      <c r="D15" s="22"/>
      <c r="E15" s="22"/>
      <c r="F15" s="23"/>
      <c r="G15" s="22"/>
      <c r="H15" s="31"/>
      <c r="I15" s="10"/>
      <c r="J15" s="2"/>
      <c r="K15" s="2"/>
    </row>
    <row r="16" spans="1:11" x14ac:dyDescent="0.2">
      <c r="A16" s="18" t="s">
        <v>28</v>
      </c>
      <c r="B16" s="18" t="s">
        <v>29</v>
      </c>
      <c r="C16" s="18"/>
      <c r="D16" s="18"/>
      <c r="E16" s="18"/>
      <c r="F16" s="25"/>
      <c r="G16" s="18"/>
      <c r="H16" s="26"/>
      <c r="I16" s="8"/>
      <c r="J16" s="2"/>
      <c r="K16" s="2"/>
    </row>
    <row r="17" spans="1:11" x14ac:dyDescent="0.2">
      <c r="A17" s="22" t="s">
        <v>31</v>
      </c>
      <c r="B17" s="22" t="s">
        <v>116</v>
      </c>
      <c r="C17" s="22"/>
      <c r="D17" s="27"/>
      <c r="E17" s="24" t="s">
        <v>4</v>
      </c>
      <c r="F17" s="31"/>
      <c r="G17" s="24"/>
      <c r="H17" s="31"/>
      <c r="I17" s="10"/>
      <c r="J17" s="2"/>
      <c r="K17" s="9" t="str">
        <f>IF(D17&lt;D73,"Wert prüfen!","")</f>
        <v>Wert prüfen!</v>
      </c>
    </row>
    <row r="18" spans="1:11" x14ac:dyDescent="0.2">
      <c r="A18" s="22"/>
      <c r="B18" s="22" t="s">
        <v>24</v>
      </c>
      <c r="C18" s="22"/>
      <c r="D18" s="32">
        <f>(D17/100)*$F$14</f>
        <v>0</v>
      </c>
      <c r="E18" s="24" t="s">
        <v>4</v>
      </c>
      <c r="F18" s="33">
        <f>IF(D18="","",D17+D18)</f>
        <v>0</v>
      </c>
      <c r="G18" s="24" t="s">
        <v>4</v>
      </c>
      <c r="H18" s="28">
        <f>IF(D18="","",ROUND(F18/100*$H$5,2))</f>
        <v>0</v>
      </c>
      <c r="I18" s="10" t="s">
        <v>5</v>
      </c>
      <c r="J18" s="2"/>
      <c r="K18" s="9"/>
    </row>
    <row r="19" spans="1:11" x14ac:dyDescent="0.2">
      <c r="A19" s="22" t="s">
        <v>34</v>
      </c>
      <c r="B19" s="22" t="s">
        <v>117</v>
      </c>
      <c r="C19" s="22"/>
      <c r="D19" s="27"/>
      <c r="E19" s="24" t="s">
        <v>4</v>
      </c>
      <c r="F19" s="34"/>
      <c r="G19" s="24"/>
      <c r="H19" s="31"/>
      <c r="I19" s="10"/>
      <c r="J19" s="2"/>
      <c r="K19" s="9" t="str">
        <f>IF(D19&lt;&gt;D74,"Wert prüfen!","")</f>
        <v>Wert prüfen!</v>
      </c>
    </row>
    <row r="20" spans="1:11" x14ac:dyDescent="0.2">
      <c r="A20" s="22"/>
      <c r="B20" s="22" t="s">
        <v>27</v>
      </c>
      <c r="C20" s="22"/>
      <c r="D20" s="32">
        <f>(D19/100)*$F$14</f>
        <v>0</v>
      </c>
      <c r="E20" s="24" t="s">
        <v>4</v>
      </c>
      <c r="F20" s="33">
        <f>IF(D20="","",D19+D20)</f>
        <v>0</v>
      </c>
      <c r="G20" s="24" t="s">
        <v>4</v>
      </c>
      <c r="H20" s="28">
        <f>IF(D20="","",ROUND(F20/100*$H$5,2))</f>
        <v>0</v>
      </c>
      <c r="I20" s="10" t="s">
        <v>5</v>
      </c>
      <c r="J20" s="2"/>
      <c r="K20" s="9"/>
    </row>
    <row r="21" spans="1:11" x14ac:dyDescent="0.2">
      <c r="A21" s="22" t="s">
        <v>37</v>
      </c>
      <c r="B21" s="22" t="s">
        <v>118</v>
      </c>
      <c r="C21" s="22"/>
      <c r="D21" s="27"/>
      <c r="E21" s="24" t="s">
        <v>4</v>
      </c>
      <c r="F21" s="34"/>
      <c r="G21" s="24"/>
      <c r="H21" s="31"/>
      <c r="I21" s="10"/>
      <c r="J21" s="2"/>
      <c r="K21" s="9" t="str">
        <f>IF(D21&lt;&gt;D75,"Wert prüfen!","")</f>
        <v>Wert prüfen!</v>
      </c>
    </row>
    <row r="22" spans="1:11" x14ac:dyDescent="0.2">
      <c r="A22" s="22"/>
      <c r="B22" s="22" t="s">
        <v>32</v>
      </c>
      <c r="C22" s="22"/>
      <c r="D22" s="32">
        <f>(D21/100)*$F$14</f>
        <v>0</v>
      </c>
      <c r="E22" s="24" t="s">
        <v>4</v>
      </c>
      <c r="F22" s="33">
        <f>IF(D22="","",D21+D22)</f>
        <v>0</v>
      </c>
      <c r="G22" s="24" t="s">
        <v>4</v>
      </c>
      <c r="H22" s="28">
        <f>IF(D22="","",ROUND(F22/100*$H$5,2))</f>
        <v>0</v>
      </c>
      <c r="I22" s="10" t="s">
        <v>5</v>
      </c>
      <c r="J22" s="2"/>
      <c r="K22" s="9"/>
    </row>
    <row r="23" spans="1:11" x14ac:dyDescent="0.2">
      <c r="A23" s="22" t="s">
        <v>40</v>
      </c>
      <c r="B23" s="22" t="s">
        <v>119</v>
      </c>
      <c r="C23" s="22"/>
      <c r="D23" s="27"/>
      <c r="E23" s="24" t="s">
        <v>4</v>
      </c>
      <c r="F23" s="34"/>
      <c r="G23" s="24"/>
      <c r="H23" s="31"/>
      <c r="I23" s="10"/>
      <c r="J23" s="2"/>
      <c r="K23" s="9" t="str">
        <f>IF(D23&lt;&gt;D76,"Wert prüfen!","")</f>
        <v>Wert prüfen!</v>
      </c>
    </row>
    <row r="24" spans="1:11" x14ac:dyDescent="0.2">
      <c r="A24" s="22"/>
      <c r="B24" s="22" t="s">
        <v>35</v>
      </c>
      <c r="C24" s="22"/>
      <c r="D24" s="32">
        <f>(D23/100)*$F$14</f>
        <v>0</v>
      </c>
      <c r="E24" s="24" t="s">
        <v>4</v>
      </c>
      <c r="F24" s="33">
        <f>IF(D24="","",D23+D24)</f>
        <v>0</v>
      </c>
      <c r="G24" s="24" t="s">
        <v>4</v>
      </c>
      <c r="H24" s="28">
        <f>IF(D24="","",ROUND(F24/100*$H$5,2))</f>
        <v>0</v>
      </c>
      <c r="I24" s="10" t="s">
        <v>5</v>
      </c>
      <c r="J24" s="2"/>
      <c r="K24" s="9"/>
    </row>
    <row r="25" spans="1:11" x14ac:dyDescent="0.2">
      <c r="A25" s="22" t="s">
        <v>42</v>
      </c>
      <c r="B25" s="22" t="s">
        <v>120</v>
      </c>
      <c r="C25" s="22"/>
      <c r="D25" s="27"/>
      <c r="E25" s="24" t="s">
        <v>4</v>
      </c>
      <c r="F25" s="34"/>
      <c r="G25" s="24"/>
      <c r="H25" s="31"/>
      <c r="I25" s="10"/>
      <c r="J25" s="2"/>
      <c r="K25" s="9" t="str">
        <f>IF(D25="","Bitte ausfüllen!","")</f>
        <v>Bitte ausfüllen!</v>
      </c>
    </row>
    <row r="26" spans="1:11" x14ac:dyDescent="0.2">
      <c r="A26" s="22"/>
      <c r="B26" s="22" t="s">
        <v>38</v>
      </c>
      <c r="C26" s="22"/>
      <c r="D26" s="32">
        <f>(D25/100)*$F$14</f>
        <v>0</v>
      </c>
      <c r="E26" s="24" t="s">
        <v>4</v>
      </c>
      <c r="F26" s="33">
        <f>IF(D26="","",D25+D26)</f>
        <v>0</v>
      </c>
      <c r="G26" s="24" t="s">
        <v>4</v>
      </c>
      <c r="H26" s="28">
        <f>IF(D26="","",ROUND(F26/100*$H$5,2))</f>
        <v>0</v>
      </c>
      <c r="I26" s="10" t="s">
        <v>5</v>
      </c>
      <c r="J26" s="2"/>
      <c r="K26" s="9"/>
    </row>
    <row r="27" spans="1:11" x14ac:dyDescent="0.2">
      <c r="A27" s="22" t="s">
        <v>44</v>
      </c>
      <c r="B27" s="22" t="s">
        <v>121</v>
      </c>
      <c r="C27" s="22"/>
      <c r="D27" s="22"/>
      <c r="E27" s="24"/>
      <c r="F27" s="27"/>
      <c r="G27" s="24" t="s">
        <v>4</v>
      </c>
      <c r="H27" s="28" t="str">
        <f>IF(F27="","",ROUND(F27/100*$H$5,2))</f>
        <v/>
      </c>
      <c r="I27" s="10" t="s">
        <v>5</v>
      </c>
      <c r="J27" s="2"/>
      <c r="K27" s="9" t="str">
        <f>IF(F27="","Bitte ausfüllen!","")</f>
        <v>Bitte ausfüllen!</v>
      </c>
    </row>
    <row r="28" spans="1:11" x14ac:dyDescent="0.2">
      <c r="A28" s="22" t="s">
        <v>46</v>
      </c>
      <c r="B28" s="22" t="s">
        <v>122</v>
      </c>
      <c r="C28" s="22"/>
      <c r="D28" s="22"/>
      <c r="E28" s="24"/>
      <c r="F28" s="27"/>
      <c r="G28" s="24" t="s">
        <v>4</v>
      </c>
      <c r="H28" s="28" t="str">
        <f>IF(F28="","",ROUND(F28/100*$H$5,2))</f>
        <v/>
      </c>
      <c r="I28" s="10" t="s">
        <v>5</v>
      </c>
      <c r="J28" s="2"/>
      <c r="K28" s="9" t="str">
        <f>IF(F28&lt;&gt;D79,"Wert prüfen!","")</f>
        <v>Wert prüfen!</v>
      </c>
    </row>
    <row r="29" spans="1:11" ht="24.2" customHeight="1" x14ac:dyDescent="0.2">
      <c r="A29" s="18"/>
      <c r="B29" s="75" t="s">
        <v>125</v>
      </c>
      <c r="C29" s="75"/>
      <c r="D29" s="18"/>
      <c r="E29" s="18"/>
      <c r="F29" s="29" t="str">
        <f>IF(SUM(F17:F28)=0,"",SUM(F17:F28)+F14)</f>
        <v/>
      </c>
      <c r="G29" s="20" t="s">
        <v>4</v>
      </c>
      <c r="H29" s="30" t="str">
        <f>IF(OR(COUNTIF(D17:D26,"")&gt;0,COUNTIF(F27:F28,"")&gt;0),"",SUM(H17:H28)+H14)</f>
        <v/>
      </c>
      <c r="I29" s="8" t="s">
        <v>5</v>
      </c>
      <c r="J29" s="2"/>
      <c r="K29" s="9" t="str">
        <f>IF(H29="","Angaben offen!","")</f>
        <v>Angaben offen!</v>
      </c>
    </row>
    <row r="30" spans="1:11" x14ac:dyDescent="0.2">
      <c r="A30" s="22"/>
      <c r="B30" s="22"/>
      <c r="C30" s="22"/>
      <c r="D30" s="22"/>
      <c r="E30" s="22"/>
      <c r="F30" s="23"/>
      <c r="G30" s="22"/>
      <c r="H30" s="31"/>
      <c r="I30" s="10"/>
      <c r="J30" s="2"/>
      <c r="K30" s="2"/>
    </row>
    <row r="31" spans="1:11" x14ac:dyDescent="0.2">
      <c r="A31" s="22"/>
      <c r="B31" s="18" t="s">
        <v>47</v>
      </c>
      <c r="C31" s="22"/>
      <c r="D31" s="22"/>
      <c r="E31" s="22"/>
      <c r="F31" s="23"/>
      <c r="G31" s="22"/>
      <c r="H31" s="31"/>
      <c r="I31" s="10"/>
      <c r="J31" s="2"/>
      <c r="K31" s="2"/>
    </row>
    <row r="32" spans="1:11" x14ac:dyDescent="0.2">
      <c r="A32" s="22" t="s">
        <v>48</v>
      </c>
      <c r="B32" s="22" t="s">
        <v>49</v>
      </c>
      <c r="C32" s="22"/>
      <c r="D32" s="22"/>
      <c r="E32" s="22"/>
      <c r="F32" s="27"/>
      <c r="G32" s="24" t="s">
        <v>4</v>
      </c>
      <c r="H32" s="28" t="str">
        <f>IF(F32="","",ROUND(F32/100*$H$5,2))</f>
        <v/>
      </c>
      <c r="I32" s="10" t="s">
        <v>5</v>
      </c>
      <c r="J32" s="2"/>
      <c r="K32" s="9" t="str">
        <f>IF(F32="","Bitte ausfüllen!","")</f>
        <v>Bitte ausfüllen!</v>
      </c>
    </row>
    <row r="33" spans="1:11" x14ac:dyDescent="0.2">
      <c r="A33" s="22" t="s">
        <v>50</v>
      </c>
      <c r="B33" s="22" t="s">
        <v>51</v>
      </c>
      <c r="C33" s="22"/>
      <c r="D33" s="22"/>
      <c r="E33" s="22"/>
      <c r="F33" s="27"/>
      <c r="G33" s="24" t="s">
        <v>4</v>
      </c>
      <c r="H33" s="28" t="str">
        <f>IF(F33="","",ROUND(F33/100*$H$5,2))</f>
        <v/>
      </c>
      <c r="I33" s="10" t="s">
        <v>5</v>
      </c>
      <c r="J33" s="2"/>
      <c r="K33" s="9" t="str">
        <f>IF(F33="","Bitte ausfüllen!","")</f>
        <v>Bitte ausfüllen!</v>
      </c>
    </row>
    <row r="34" spans="1:11" x14ac:dyDescent="0.2">
      <c r="A34" s="18"/>
      <c r="B34" s="75" t="s">
        <v>52</v>
      </c>
      <c r="C34" s="75"/>
      <c r="D34" s="18"/>
      <c r="E34" s="18"/>
      <c r="F34" s="29" t="str">
        <f>IF(SUM(F32:F33)=0,"",SUM(F32:F33)+F29)</f>
        <v/>
      </c>
      <c r="G34" s="20" t="s">
        <v>4</v>
      </c>
      <c r="H34" s="30" t="str">
        <f>IF(COUNTIF(H32:H33,"")&gt;0,"",SUM(H32:H33)+H29)</f>
        <v/>
      </c>
      <c r="I34" s="8" t="s">
        <v>5</v>
      </c>
      <c r="J34" s="2"/>
      <c r="K34" s="9" t="str">
        <f>IF(H34="","Angaben offen!","")</f>
        <v>Angaben offen!</v>
      </c>
    </row>
    <row r="35" spans="1:11" x14ac:dyDescent="0.2">
      <c r="A35" s="22"/>
      <c r="B35" s="22"/>
      <c r="C35" s="22"/>
      <c r="D35" s="22"/>
      <c r="E35" s="22"/>
      <c r="F35" s="23"/>
      <c r="G35" s="24"/>
      <c r="H35" s="31"/>
      <c r="I35" s="10"/>
      <c r="J35" s="2"/>
      <c r="K35" s="2"/>
    </row>
    <row r="36" spans="1:11" x14ac:dyDescent="0.2">
      <c r="A36" s="18" t="s">
        <v>53</v>
      </c>
      <c r="B36" s="18" t="s">
        <v>54</v>
      </c>
      <c r="C36" s="18"/>
      <c r="D36" s="18"/>
      <c r="E36" s="18"/>
      <c r="F36" s="25"/>
      <c r="G36" s="20"/>
      <c r="H36" s="26"/>
      <c r="I36" s="8"/>
      <c r="J36" s="2"/>
      <c r="K36" s="2"/>
    </row>
    <row r="37" spans="1:11" x14ac:dyDescent="0.2">
      <c r="A37" s="22" t="s">
        <v>55</v>
      </c>
      <c r="B37" s="22" t="s">
        <v>56</v>
      </c>
      <c r="C37" s="22"/>
      <c r="D37" s="22"/>
      <c r="E37" s="22"/>
      <c r="F37" s="23"/>
      <c r="G37" s="24"/>
      <c r="H37" s="31"/>
      <c r="I37" s="10"/>
      <c r="J37" s="2"/>
      <c r="K37" s="2"/>
    </row>
    <row r="38" spans="1:11" x14ac:dyDescent="0.2">
      <c r="A38" s="22"/>
      <c r="B38" s="22" t="s">
        <v>60</v>
      </c>
      <c r="C38" s="22"/>
      <c r="D38" s="22"/>
      <c r="E38" s="22"/>
      <c r="F38" s="27"/>
      <c r="G38" s="24" t="s">
        <v>4</v>
      </c>
      <c r="H38" s="28" t="str">
        <f>IF(F38="","",ROUND(F38/100*$H$5,2))</f>
        <v/>
      </c>
      <c r="I38" s="10" t="s">
        <v>5</v>
      </c>
      <c r="J38" s="2"/>
      <c r="K38" s="9" t="str">
        <f>IF(F38="","Bitte ausfüllen!","")</f>
        <v>Bitte ausfüllen!</v>
      </c>
    </row>
    <row r="39" spans="1:11" x14ac:dyDescent="0.2">
      <c r="A39" s="22" t="s">
        <v>61</v>
      </c>
      <c r="B39" s="22" t="s">
        <v>62</v>
      </c>
      <c r="C39" s="22"/>
      <c r="D39" s="22"/>
      <c r="E39" s="22"/>
      <c r="F39" s="27"/>
      <c r="G39" s="24" t="s">
        <v>4</v>
      </c>
      <c r="H39" s="28" t="str">
        <f>IF(F39="","",ROUND(F39/100*$H$5,2))</f>
        <v/>
      </c>
      <c r="I39" s="10" t="s">
        <v>5</v>
      </c>
      <c r="J39" s="2"/>
      <c r="K39" s="9" t="str">
        <f>IF(F39="","Bitte ausfüllen!","")</f>
        <v>Bitte ausfüllen!</v>
      </c>
    </row>
    <row r="40" spans="1:11" x14ac:dyDescent="0.2">
      <c r="A40" s="22" t="s">
        <v>63</v>
      </c>
      <c r="B40" s="22" t="s">
        <v>64</v>
      </c>
      <c r="C40" s="22"/>
      <c r="D40" s="22"/>
      <c r="E40" s="22"/>
      <c r="F40" s="27"/>
      <c r="G40" s="24" t="s">
        <v>4</v>
      </c>
      <c r="H40" s="28" t="str">
        <f>IF(F40="","",ROUND(F40/100*$H$5,2))</f>
        <v/>
      </c>
      <c r="I40" s="10" t="s">
        <v>5</v>
      </c>
      <c r="J40" s="2"/>
      <c r="K40" s="9" t="str">
        <f>IF(F40="","Bitte ausfüllen!","")</f>
        <v>Bitte ausfüllen!</v>
      </c>
    </row>
    <row r="41" spans="1:11" x14ac:dyDescent="0.2">
      <c r="A41" s="22" t="s">
        <v>65</v>
      </c>
      <c r="B41" s="22" t="s">
        <v>66</v>
      </c>
      <c r="C41" s="22"/>
      <c r="D41" s="22"/>
      <c r="E41" s="22"/>
      <c r="F41" s="27"/>
      <c r="G41" s="24" t="s">
        <v>4</v>
      </c>
      <c r="H41" s="28" t="str">
        <f>IF(F41="","",ROUND(F41/100*$H$5,2))</f>
        <v/>
      </c>
      <c r="I41" s="10" t="s">
        <v>5</v>
      </c>
      <c r="J41" s="2"/>
      <c r="K41" s="9" t="str">
        <f>IF(F41="","Bitte ausfüllen!","")</f>
        <v>Bitte ausfüllen!</v>
      </c>
    </row>
    <row r="42" spans="1:11" ht="23.25" customHeight="1" x14ac:dyDescent="0.2">
      <c r="A42" s="18"/>
      <c r="B42" s="75" t="s">
        <v>124</v>
      </c>
      <c r="C42" s="75"/>
      <c r="D42" s="18"/>
      <c r="E42" s="18"/>
      <c r="F42" s="29" t="str">
        <f>IF(SUM(F38:F41)=0,"",SUM(F38:F41))</f>
        <v/>
      </c>
      <c r="G42" s="20" t="s">
        <v>4</v>
      </c>
      <c r="H42" s="30" t="str">
        <f>IF(COUNTIF(H38:H41,"")&gt;0,"",SUM(H38:H41))</f>
        <v/>
      </c>
      <c r="I42" s="8" t="s">
        <v>5</v>
      </c>
      <c r="J42" s="2"/>
      <c r="K42" s="9" t="str">
        <f>IF(H42="","Angaben offen!","")</f>
        <v>Angaben offen!</v>
      </c>
    </row>
    <row r="43" spans="1:11" x14ac:dyDescent="0.2">
      <c r="A43" s="22"/>
      <c r="B43" s="22"/>
      <c r="C43" s="22"/>
      <c r="D43" s="22"/>
      <c r="E43" s="22"/>
      <c r="F43" s="23"/>
      <c r="G43" s="24"/>
      <c r="H43" s="31"/>
      <c r="I43" s="10"/>
      <c r="J43" s="2"/>
      <c r="K43" s="2"/>
    </row>
    <row r="44" spans="1:11" x14ac:dyDescent="0.2">
      <c r="A44" s="18" t="s">
        <v>67</v>
      </c>
      <c r="B44" s="18" t="s">
        <v>68</v>
      </c>
      <c r="C44" s="18"/>
      <c r="D44" s="18"/>
      <c r="E44" s="18"/>
      <c r="F44" s="18"/>
      <c r="G44" s="20"/>
      <c r="H44" s="20"/>
      <c r="I44" s="8"/>
      <c r="J44" s="2"/>
      <c r="K44" s="2"/>
    </row>
    <row r="45" spans="1:11" x14ac:dyDescent="0.2">
      <c r="A45" s="22" t="s">
        <v>69</v>
      </c>
      <c r="B45" s="22" t="s">
        <v>70</v>
      </c>
      <c r="C45" s="22"/>
      <c r="D45" s="22"/>
      <c r="E45" s="22"/>
      <c r="F45" s="22"/>
      <c r="G45" s="24"/>
      <c r="H45" s="24"/>
      <c r="I45" s="10"/>
      <c r="J45" s="2"/>
      <c r="K45" s="2"/>
    </row>
    <row r="46" spans="1:11" x14ac:dyDescent="0.2">
      <c r="A46" s="22" t="s">
        <v>71</v>
      </c>
      <c r="B46" s="22"/>
      <c r="C46" s="22" t="s">
        <v>72</v>
      </c>
      <c r="D46" s="22"/>
      <c r="E46" s="22"/>
      <c r="F46" s="27"/>
      <c r="G46" s="24" t="s">
        <v>4</v>
      </c>
      <c r="H46" s="28" t="str">
        <f>IF(F46="","",ROUND(F46/100*$H$5,2))</f>
        <v/>
      </c>
      <c r="I46" s="10" t="s">
        <v>5</v>
      </c>
      <c r="J46" s="2"/>
      <c r="K46" s="9" t="str">
        <f>IF(F46="","Bitte ausfüllen!","")</f>
        <v>Bitte ausfüllen!</v>
      </c>
    </row>
    <row r="47" spans="1:11" x14ac:dyDescent="0.2">
      <c r="A47" s="22" t="s">
        <v>73</v>
      </c>
      <c r="B47" s="22"/>
      <c r="C47" s="22" t="s">
        <v>74</v>
      </c>
      <c r="D47" s="22"/>
      <c r="E47" s="22"/>
      <c r="F47" s="27"/>
      <c r="G47" s="24" t="s">
        <v>4</v>
      </c>
      <c r="H47" s="28" t="str">
        <f>IF(F47="","",ROUND(F47/100*$H$5,2))</f>
        <v/>
      </c>
      <c r="I47" s="10" t="s">
        <v>5</v>
      </c>
      <c r="J47" s="2"/>
      <c r="K47" s="9" t="str">
        <f>IF(F47="","Bitte ausfüllen!","")</f>
        <v>Bitte ausfüllen!</v>
      </c>
    </row>
    <row r="48" spans="1:11" x14ac:dyDescent="0.2">
      <c r="A48" s="22" t="s">
        <v>75</v>
      </c>
      <c r="B48" s="22" t="s">
        <v>76</v>
      </c>
      <c r="C48" s="22"/>
      <c r="D48" s="22"/>
      <c r="E48" s="22"/>
      <c r="F48" s="27"/>
      <c r="G48" s="24" t="s">
        <v>4</v>
      </c>
      <c r="H48" s="28" t="str">
        <f>IF(F48="","",ROUND(F48/100*$H$5,2))</f>
        <v/>
      </c>
      <c r="I48" s="10" t="s">
        <v>5</v>
      </c>
      <c r="J48" s="2"/>
      <c r="K48" s="9" t="str">
        <f>IF(F48="","Bitte ausfüllen!","")</f>
        <v>Bitte ausfüllen!</v>
      </c>
    </row>
    <row r="49" spans="1:11" x14ac:dyDescent="0.2">
      <c r="A49" s="22" t="s">
        <v>77</v>
      </c>
      <c r="B49" s="22" t="s">
        <v>78</v>
      </c>
      <c r="C49" s="22"/>
      <c r="D49" s="22"/>
      <c r="E49" s="22"/>
      <c r="F49" s="24"/>
      <c r="G49" s="24"/>
      <c r="H49" s="24"/>
      <c r="I49" s="10"/>
      <c r="J49" s="2"/>
      <c r="K49" s="2"/>
    </row>
    <row r="50" spans="1:11" x14ac:dyDescent="0.2">
      <c r="A50" s="22" t="s">
        <v>79</v>
      </c>
      <c r="B50" s="22"/>
      <c r="C50" s="22" t="s">
        <v>80</v>
      </c>
      <c r="D50" s="22"/>
      <c r="E50" s="22"/>
      <c r="F50" s="27"/>
      <c r="G50" s="24" t="s">
        <v>4</v>
      </c>
      <c r="H50" s="28" t="str">
        <f t="shared" ref="H50:H56" si="0">IF(F50="","",ROUND(F50/100*$H$5,2))</f>
        <v/>
      </c>
      <c r="I50" s="10" t="s">
        <v>5</v>
      </c>
      <c r="J50" s="2"/>
      <c r="K50" s="9" t="str">
        <f t="shared" ref="K50:K56" si="1">IF(F50="","Bitte ausfüllen!","")</f>
        <v>Bitte ausfüllen!</v>
      </c>
    </row>
    <row r="51" spans="1:11" x14ac:dyDescent="0.2">
      <c r="A51" s="22" t="s">
        <v>81</v>
      </c>
      <c r="B51" s="22"/>
      <c r="C51" s="22" t="s">
        <v>82</v>
      </c>
      <c r="D51" s="22"/>
      <c r="E51" s="22"/>
      <c r="F51" s="27"/>
      <c r="G51" s="24" t="s">
        <v>4</v>
      </c>
      <c r="H51" s="28" t="str">
        <f t="shared" si="0"/>
        <v/>
      </c>
      <c r="I51" s="10" t="s">
        <v>5</v>
      </c>
      <c r="J51" s="2"/>
      <c r="K51" s="9" t="str">
        <f t="shared" si="1"/>
        <v>Bitte ausfüllen!</v>
      </c>
    </row>
    <row r="52" spans="1:11" x14ac:dyDescent="0.2">
      <c r="A52" s="22" t="s">
        <v>83</v>
      </c>
      <c r="B52" s="22" t="s">
        <v>84</v>
      </c>
      <c r="C52" s="22"/>
      <c r="D52" s="22"/>
      <c r="E52" s="22"/>
      <c r="F52" s="27"/>
      <c r="G52" s="24" t="s">
        <v>4</v>
      </c>
      <c r="H52" s="28" t="str">
        <f t="shared" si="0"/>
        <v/>
      </c>
      <c r="I52" s="10" t="s">
        <v>5</v>
      </c>
      <c r="J52" s="2"/>
      <c r="K52" s="9" t="str">
        <f t="shared" si="1"/>
        <v>Bitte ausfüllen!</v>
      </c>
    </row>
    <row r="53" spans="1:11" x14ac:dyDescent="0.2">
      <c r="A53" s="22" t="s">
        <v>85</v>
      </c>
      <c r="B53" s="22" t="s">
        <v>86</v>
      </c>
      <c r="C53" s="22"/>
      <c r="D53" s="22"/>
      <c r="E53" s="22"/>
      <c r="F53" s="27"/>
      <c r="G53" s="24" t="s">
        <v>4</v>
      </c>
      <c r="H53" s="28" t="str">
        <f t="shared" si="0"/>
        <v/>
      </c>
      <c r="I53" s="10" t="s">
        <v>5</v>
      </c>
      <c r="J53" s="2"/>
      <c r="K53" s="9" t="str">
        <f t="shared" si="1"/>
        <v>Bitte ausfüllen!</v>
      </c>
    </row>
    <row r="54" spans="1:11" x14ac:dyDescent="0.2">
      <c r="A54" s="22" t="s">
        <v>87</v>
      </c>
      <c r="B54" s="22" t="s">
        <v>88</v>
      </c>
      <c r="C54" s="22"/>
      <c r="D54" s="22"/>
      <c r="E54" s="22"/>
      <c r="F54" s="27"/>
      <c r="G54" s="24" t="s">
        <v>4</v>
      </c>
      <c r="H54" s="28" t="str">
        <f t="shared" si="0"/>
        <v/>
      </c>
      <c r="I54" s="10" t="s">
        <v>5</v>
      </c>
      <c r="J54" s="2"/>
      <c r="K54" s="9" t="str">
        <f t="shared" si="1"/>
        <v>Bitte ausfüllen!</v>
      </c>
    </row>
    <row r="55" spans="1:11" x14ac:dyDescent="0.2">
      <c r="A55" s="22" t="s">
        <v>89</v>
      </c>
      <c r="B55" s="22" t="s">
        <v>90</v>
      </c>
      <c r="C55" s="22"/>
      <c r="D55" s="22"/>
      <c r="E55" s="22"/>
      <c r="F55" s="27"/>
      <c r="G55" s="24" t="s">
        <v>4</v>
      </c>
      <c r="H55" s="28" t="str">
        <f t="shared" si="0"/>
        <v/>
      </c>
      <c r="I55" s="10" t="s">
        <v>5</v>
      </c>
      <c r="J55" s="2"/>
      <c r="K55" s="9" t="str">
        <f t="shared" si="1"/>
        <v>Bitte ausfüllen!</v>
      </c>
    </row>
    <row r="56" spans="1:11" x14ac:dyDescent="0.2">
      <c r="A56" s="22" t="s">
        <v>91</v>
      </c>
      <c r="B56" s="22" t="s">
        <v>92</v>
      </c>
      <c r="C56" s="22"/>
      <c r="D56" s="22"/>
      <c r="E56" s="22"/>
      <c r="F56" s="27"/>
      <c r="G56" s="24" t="s">
        <v>4</v>
      </c>
      <c r="H56" s="28" t="str">
        <f t="shared" si="0"/>
        <v/>
      </c>
      <c r="I56" s="10" t="s">
        <v>5</v>
      </c>
      <c r="J56" s="2"/>
      <c r="K56" s="9" t="str">
        <f t="shared" si="1"/>
        <v>Bitte ausfüllen!</v>
      </c>
    </row>
    <row r="57" spans="1:11" ht="22.5" customHeight="1" x14ac:dyDescent="0.2">
      <c r="A57" s="18"/>
      <c r="B57" s="75" t="s">
        <v>123</v>
      </c>
      <c r="C57" s="75"/>
      <c r="D57" s="18"/>
      <c r="E57" s="18"/>
      <c r="F57" s="29" t="str">
        <f>IF(SUM(F45:F56)=0,"",SUM(F45:F56))</f>
        <v/>
      </c>
      <c r="G57" s="20" t="s">
        <v>4</v>
      </c>
      <c r="H57" s="30" t="str">
        <f>IF(COUNTIF(H46:H56,"")&gt;1,"",SUM(H46:H56))</f>
        <v/>
      </c>
      <c r="I57" s="8" t="s">
        <v>5</v>
      </c>
      <c r="J57" s="2"/>
      <c r="K57" s="9" t="str">
        <f>IF(H57="","Angaben offen!","")</f>
        <v>Angaben offen!</v>
      </c>
    </row>
    <row r="58" spans="1:11" x14ac:dyDescent="0.2">
      <c r="A58" s="22"/>
      <c r="B58" s="22"/>
      <c r="C58" s="22"/>
      <c r="D58" s="22"/>
      <c r="E58" s="22"/>
      <c r="F58" s="31"/>
      <c r="G58" s="24"/>
      <c r="H58" s="31"/>
      <c r="I58" s="10"/>
      <c r="J58" s="2"/>
      <c r="K58" s="2"/>
    </row>
    <row r="59" spans="1:11" x14ac:dyDescent="0.2">
      <c r="A59" s="18" t="s">
        <v>93</v>
      </c>
      <c r="B59" s="76" t="s">
        <v>94</v>
      </c>
      <c r="C59" s="76"/>
      <c r="D59" s="18"/>
      <c r="E59" s="18"/>
      <c r="F59" s="35" t="str">
        <f>IF(AND(F34=""),"",F34+F42+F57+F5)</f>
        <v/>
      </c>
      <c r="G59" s="20" t="s">
        <v>4</v>
      </c>
      <c r="H59" s="26" t="str">
        <f>IF(H57="","",H34+H42+H57+H5)</f>
        <v/>
      </c>
      <c r="I59" s="8" t="s">
        <v>5</v>
      </c>
      <c r="J59" s="2"/>
      <c r="K59" s="2"/>
    </row>
    <row r="60" spans="1:11" x14ac:dyDescent="0.2">
      <c r="A60" s="18" t="s">
        <v>95</v>
      </c>
      <c r="B60" s="18" t="s">
        <v>96</v>
      </c>
      <c r="C60" s="18"/>
      <c r="D60" s="18"/>
      <c r="E60" s="18"/>
      <c r="F60" s="27"/>
      <c r="G60" s="20" t="s">
        <v>4</v>
      </c>
      <c r="H60" s="30" t="str">
        <f>IF(F60="","",ROUND(F60/100*H59,2))</f>
        <v/>
      </c>
      <c r="I60" s="8" t="s">
        <v>5</v>
      </c>
      <c r="J60" s="2"/>
      <c r="K60" s="9" t="str">
        <f>IF(F60="","Bitte ausfüllen!","")</f>
        <v>Bitte ausfüllen!</v>
      </c>
    </row>
    <row r="61" spans="1:11" x14ac:dyDescent="0.2">
      <c r="A61" s="18"/>
      <c r="B61" s="18" t="s">
        <v>97</v>
      </c>
      <c r="C61" s="18"/>
      <c r="D61" s="18"/>
      <c r="E61" s="18"/>
      <c r="F61" s="29" t="str">
        <f ca="1">IF(H61="","",H61/H5*100)</f>
        <v/>
      </c>
      <c r="G61" s="20" t="s">
        <v>4</v>
      </c>
      <c r="H61" s="30" t="str">
        <f ca="1">IF(SUM(COUNTIF(INDIRECT({"H5","F9:F13","D17:D26","F27:F28","F32:F33","F38:F41","F46:F48","F50:F56","F60","H65:H68"}),""))&gt;0,"",H59+H60)</f>
        <v/>
      </c>
      <c r="I61" s="8" t="s">
        <v>5</v>
      </c>
      <c r="J61" s="2"/>
      <c r="K61" s="9" t="str">
        <f ca="1">IF(SUM(COUNTIF(INDIRECT({"H5","F9:F13","D17:D26","F27:F28","F32:F33","F38:F41","F46:F48","F50:F56","F60","H65:H68"}),""))&gt;0,SUM(COUNTIF(INDIRECT({"H5","F9:F13","D17:D26","F27:F28","F32:F33","F38:F41","F46:F48","F50:F56","F60","H65:H68"}),"")) &amp;" Zelle(n) ohne Wert!","")</f>
        <v>34 Zelle(n) ohne Wert!</v>
      </c>
    </row>
    <row r="62" spans="1:11" x14ac:dyDescent="0.2">
      <c r="A62" s="22"/>
      <c r="B62" s="22" t="s">
        <v>98</v>
      </c>
      <c r="C62" s="22"/>
      <c r="D62" s="22"/>
      <c r="E62" s="22"/>
      <c r="F62" s="29" t="str">
        <f ca="1">IF(F61="","",F61-F5)</f>
        <v/>
      </c>
      <c r="G62" s="24" t="s">
        <v>4</v>
      </c>
      <c r="H62" s="36"/>
      <c r="I62" s="10"/>
      <c r="J62" s="2"/>
      <c r="K62" s="2"/>
    </row>
    <row r="63" spans="1:11" x14ac:dyDescent="0.2">
      <c r="A63" s="22"/>
      <c r="B63" s="22"/>
      <c r="C63" s="22"/>
      <c r="D63" s="22"/>
      <c r="E63" s="22"/>
      <c r="F63" s="22"/>
      <c r="G63" s="22"/>
      <c r="H63" s="22"/>
      <c r="I63" s="6"/>
      <c r="J63" s="2"/>
      <c r="K63" s="2"/>
    </row>
    <row r="64" spans="1:11" x14ac:dyDescent="0.2">
      <c r="A64" s="37"/>
      <c r="B64" s="38" t="s">
        <v>99</v>
      </c>
      <c r="C64" s="37"/>
      <c r="D64" s="38"/>
      <c r="E64" s="38"/>
      <c r="F64" s="37"/>
      <c r="G64" s="38"/>
      <c r="H64" s="39" t="s">
        <v>100</v>
      </c>
      <c r="I64" s="2"/>
      <c r="J64" s="2"/>
      <c r="K64" s="2"/>
    </row>
    <row r="65" spans="1:11" x14ac:dyDescent="0.2">
      <c r="A65" s="37"/>
      <c r="B65" s="40" t="s">
        <v>101</v>
      </c>
      <c r="C65" s="37"/>
      <c r="D65" s="40"/>
      <c r="E65" s="40"/>
      <c r="F65" s="37"/>
      <c r="G65" s="41"/>
      <c r="H65" s="42"/>
      <c r="I65" s="2"/>
      <c r="J65" s="2"/>
      <c r="K65" s="9" t="str">
        <f>IF(H65="","Bitte ausfüllen!","")</f>
        <v>Bitte ausfüllen!</v>
      </c>
    </row>
    <row r="66" spans="1:11" x14ac:dyDescent="0.2">
      <c r="A66" s="37"/>
      <c r="B66" s="40" t="s">
        <v>102</v>
      </c>
      <c r="C66" s="37"/>
      <c r="D66" s="40"/>
      <c r="E66" s="40"/>
      <c r="F66" s="37"/>
      <c r="G66" s="41"/>
      <c r="H66" s="43"/>
      <c r="I66" s="2"/>
      <c r="J66" s="2"/>
      <c r="K66" s="9" t="str">
        <f>IF(H66="","Bitte ausfüllen!","")</f>
        <v>Bitte ausfüllen!</v>
      </c>
    </row>
    <row r="67" spans="1:11" x14ac:dyDescent="0.2">
      <c r="A67" s="37"/>
      <c r="B67" s="40" t="s">
        <v>103</v>
      </c>
      <c r="C67" s="37"/>
      <c r="D67" s="40"/>
      <c r="E67" s="40"/>
      <c r="F67" s="37"/>
      <c r="G67" s="41"/>
      <c r="H67" s="44"/>
      <c r="I67" s="2"/>
      <c r="J67" s="2"/>
      <c r="K67" s="9" t="str">
        <f>IF(H67="","Bitte ausfüllen!","")</f>
        <v>Bitte ausfüllen!</v>
      </c>
    </row>
    <row r="68" spans="1:11" x14ac:dyDescent="0.2">
      <c r="A68" s="37"/>
      <c r="B68" s="40" t="s">
        <v>104</v>
      </c>
      <c r="C68" s="37"/>
      <c r="D68" s="40"/>
      <c r="E68" s="40"/>
      <c r="F68" s="37"/>
      <c r="G68" s="41"/>
      <c r="H68" s="43"/>
      <c r="I68" s="2"/>
      <c r="J68" s="2"/>
      <c r="K68" s="9" t="str">
        <f>IF(H68="","Bitte ausfüllen!","")</f>
        <v>Bitte ausfüllen!</v>
      </c>
    </row>
    <row r="69" spans="1:1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x14ac:dyDescent="0.2">
      <c r="A70" s="2"/>
      <c r="B70" s="2"/>
      <c r="C70" s="13"/>
      <c r="D70" s="5"/>
      <c r="E70" s="2"/>
      <c r="F70" s="2"/>
      <c r="G70" s="2"/>
      <c r="H70" s="2"/>
      <c r="I70" s="2"/>
      <c r="J70" s="2"/>
      <c r="K70" s="2"/>
    </row>
    <row r="71" spans="1:11" x14ac:dyDescent="0.2">
      <c r="A71" s="2"/>
      <c r="B71" s="2"/>
      <c r="C71" s="14"/>
      <c r="D71" s="2"/>
      <c r="E71" s="2"/>
      <c r="F71" s="2"/>
      <c r="G71" s="2"/>
      <c r="H71" s="2"/>
      <c r="I71" s="2"/>
      <c r="J71" s="2"/>
      <c r="K71" s="2"/>
    </row>
    <row r="72" spans="1:11" ht="22.5" x14ac:dyDescent="0.2">
      <c r="A72" s="70" t="s">
        <v>105</v>
      </c>
      <c r="B72" s="70"/>
      <c r="C72" s="70"/>
      <c r="D72" s="60" t="s">
        <v>133</v>
      </c>
      <c r="E72" s="2"/>
      <c r="F72" s="70" t="s">
        <v>106</v>
      </c>
      <c r="G72" s="70"/>
      <c r="H72" s="70"/>
      <c r="I72" s="8"/>
      <c r="J72" s="8"/>
      <c r="K72" s="8"/>
    </row>
    <row r="73" spans="1:11" x14ac:dyDescent="0.2">
      <c r="A73" s="74">
        <v>1</v>
      </c>
      <c r="B73" s="74"/>
      <c r="C73" s="15" t="s">
        <v>107</v>
      </c>
      <c r="D73" s="62">
        <v>7.3</v>
      </c>
      <c r="E73" s="2"/>
      <c r="F73" s="68" t="s">
        <v>108</v>
      </c>
      <c r="G73" s="68"/>
      <c r="H73" s="68"/>
      <c r="I73" s="16"/>
      <c r="J73" s="16"/>
      <c r="K73" s="16"/>
    </row>
    <row r="74" spans="1:11" x14ac:dyDescent="0.2">
      <c r="A74" s="74">
        <v>2</v>
      </c>
      <c r="B74" s="74"/>
      <c r="C74" s="15" t="s">
        <v>109</v>
      </c>
      <c r="D74" s="62">
        <v>9.3000000000000007</v>
      </c>
      <c r="E74" s="2"/>
      <c r="F74" s="2"/>
      <c r="G74" s="16"/>
      <c r="H74" s="16"/>
      <c r="I74" s="16"/>
      <c r="J74" s="16"/>
      <c r="K74" s="16"/>
    </row>
    <row r="75" spans="1:11" x14ac:dyDescent="0.2">
      <c r="A75" s="74">
        <v>3</v>
      </c>
      <c r="B75" s="74"/>
      <c r="C75" s="15" t="s">
        <v>110</v>
      </c>
      <c r="D75" s="62">
        <v>1.3</v>
      </c>
      <c r="E75" s="2"/>
      <c r="F75" s="2"/>
      <c r="G75" s="2"/>
      <c r="H75" s="2"/>
      <c r="I75" s="2"/>
      <c r="J75" s="2"/>
      <c r="K75" s="2"/>
    </row>
    <row r="76" spans="1:11" ht="22.5" x14ac:dyDescent="0.2">
      <c r="A76" s="74">
        <v>4</v>
      </c>
      <c r="B76" s="74"/>
      <c r="C76" s="15" t="s">
        <v>111</v>
      </c>
      <c r="D76" s="62">
        <f>IF(F73="Sachsen",1.2,1.8)</f>
        <v>1.8</v>
      </c>
      <c r="E76" s="2"/>
      <c r="F76" s="2"/>
      <c r="G76" s="2"/>
      <c r="H76" s="2"/>
      <c r="I76" s="2"/>
      <c r="J76" s="2"/>
      <c r="K76" s="2"/>
    </row>
    <row r="77" spans="1:11" ht="22.5" x14ac:dyDescent="0.2">
      <c r="A77" s="74">
        <v>5</v>
      </c>
      <c r="B77" s="74"/>
      <c r="C77" s="15" t="s">
        <v>112</v>
      </c>
      <c r="D77" s="62"/>
      <c r="E77" s="2"/>
      <c r="F77" s="2"/>
      <c r="G77" s="2"/>
      <c r="H77" s="2"/>
      <c r="I77" s="2"/>
      <c r="J77" s="2"/>
      <c r="K77" s="2"/>
    </row>
    <row r="78" spans="1:11" ht="22.5" x14ac:dyDescent="0.2">
      <c r="A78" s="74">
        <v>6</v>
      </c>
      <c r="B78" s="74"/>
      <c r="C78" s="15" t="s">
        <v>113</v>
      </c>
      <c r="D78" s="62"/>
      <c r="E78" s="2"/>
      <c r="F78" s="2"/>
      <c r="G78" s="2"/>
      <c r="H78" s="2"/>
      <c r="I78" s="2"/>
      <c r="J78" s="2"/>
      <c r="K78" s="2"/>
    </row>
    <row r="79" spans="1:11" ht="22.5" x14ac:dyDescent="0.2">
      <c r="A79" s="74">
        <v>7</v>
      </c>
      <c r="B79" s="74"/>
      <c r="C79" s="15" t="s">
        <v>114</v>
      </c>
      <c r="D79" s="62">
        <v>0.15</v>
      </c>
      <c r="E79" s="2"/>
      <c r="F79" s="2"/>
      <c r="G79" s="2"/>
      <c r="H79" s="2"/>
      <c r="I79" s="2"/>
      <c r="J79" s="2"/>
      <c r="K79" s="2"/>
    </row>
  </sheetData>
  <sheetProtection algorithmName="SHA-512" hashValue="HmNs8nvrg7sMvAoM2cAXY7+waT3nki9dYPAjylXIDooGuyiqbRZ6FZo+Yy3EDm5Y3+hYu/Vi+DOGV7VzFcXbmQ==" saltValue="sZthsvVdDm1ycwYKZDAORQ==" spinCount="100000" sheet="1" selectLockedCells="1"/>
  <mergeCells count="16">
    <mergeCell ref="B2:H2"/>
    <mergeCell ref="B59:C59"/>
    <mergeCell ref="B29:C29"/>
    <mergeCell ref="B34:C34"/>
    <mergeCell ref="B42:C42"/>
    <mergeCell ref="B57:C57"/>
    <mergeCell ref="F72:H72"/>
    <mergeCell ref="A73:B73"/>
    <mergeCell ref="F73:H73"/>
    <mergeCell ref="A74:B74"/>
    <mergeCell ref="A75:B75"/>
    <mergeCell ref="A76:B76"/>
    <mergeCell ref="A77:B77"/>
    <mergeCell ref="A78:B78"/>
    <mergeCell ref="A79:B79"/>
    <mergeCell ref="A72:C72"/>
  </mergeCells>
  <dataValidations count="1">
    <dataValidation type="decimal" errorStyle="warning" allowBlank="1" showInputMessage="1" showErrorMessage="1" error="Bitte überprüfen Sie Ihre Eingaben." sqref="C25" xr:uid="{00000000-0002-0000-0200-000000000000}">
      <formula1>8.5</formula1>
      <formula2>84</formula2>
    </dataValidation>
  </dataValidations>
  <pageMargins left="0.7" right="0.7" top="0.78740157499999996" bottom="0.78740157499999996" header="0.3" footer="0.3"/>
  <pageSetup paperSize="9" scale="74" orientation="portrait" r:id="rId1"/>
  <rowBreaks count="1" manualBreakCount="1">
    <brk id="69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SVS LOS 1 UR</vt:lpstr>
      <vt:lpstr>SVS LOS 1 GR</vt:lpstr>
      <vt:lpstr>SVS LOS 2</vt:lpstr>
      <vt:lpstr>'SVS LOS 1 GR'!Druckbereich</vt:lpstr>
      <vt:lpstr>'SVS LOS 1 UR'!Druckbereich</vt:lpstr>
      <vt:lpstr>'SVS LOS 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Roosen, Nadine</dc:creator>
  <cp:lastModifiedBy>Düde, Anne</cp:lastModifiedBy>
  <cp:lastPrinted>2020-04-21T12:55:56Z</cp:lastPrinted>
  <dcterms:created xsi:type="dcterms:W3CDTF">2020-03-09T11:02:11Z</dcterms:created>
  <dcterms:modified xsi:type="dcterms:W3CDTF">2026-07-08T07:14:55Z</dcterms:modified>
</cp:coreProperties>
</file>