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24226"/>
  <mc:AlternateContent xmlns:mc="http://schemas.openxmlformats.org/markup-compatibility/2006">
    <mc:Choice Requires="x15">
      <x15ac:absPath xmlns:x15ac="http://schemas.microsoft.com/office/spreadsheetml/2010/11/ac" url="Z:\LK Oder-Spree\04 Wachschutz - Am Bahnhof - VgV 2026\03 Ausschreibung\02 Ausschreibungsunterlagen\02 Upload\U - einzureichende Unterlagen\"/>
    </mc:Choice>
  </mc:AlternateContent>
  <xr:revisionPtr revIDLastSave="0" documentId="13_ncr:1_{59B7866D-9914-45BC-B0C1-AF3C27C37E9B}" xr6:coauthVersionLast="47" xr6:coauthVersionMax="47" xr10:uidLastSave="{00000000-0000-0000-0000-000000000000}"/>
  <bookViews>
    <workbookView xWindow="-30" yWindow="45" windowWidth="20460" windowHeight="15435" xr2:uid="{00000000-000D-0000-FFFF-FFFF00000000}"/>
  </bookViews>
  <sheets>
    <sheet name="Preisblatt" sheetId="7" r:id="rId1"/>
    <sheet name="SVS Objektschutz" sheetId="2" r:id="rId2"/>
    <sheet name="SVS Revierdienst" sheetId="5" r:id="rId3"/>
    <sheet name="SVS optional" sheetId="6" r:id="rId4"/>
  </sheets>
  <definedNames>
    <definedName name="_xlnm.Print_Area" localSheetId="1">'SVS Objektschutz'!$A$1:$D$61</definedName>
    <definedName name="_xlnm.Print_Area" localSheetId="3">'SVS optional'!$A$1:$D$62</definedName>
    <definedName name="_xlnm.Print_Area" localSheetId="2">'SVS Revierdienst'!$A$1:$D$61</definedName>
    <definedName name="_xlnm.Print_Titles" localSheetId="0">Preisblatt!$1:$1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6" i="7" l="1"/>
  <c r="E11" i="7"/>
  <c r="E28" i="7"/>
  <c r="E26" i="7"/>
  <c r="E10" i="7"/>
  <c r="E4" i="7"/>
  <c r="E15" i="7"/>
  <c r="E30" i="7"/>
  <c r="E23" i="7"/>
  <c r="E37" i="7" s="1"/>
  <c r="E20" i="7"/>
  <c r="E36" i="7" s="1"/>
  <c r="E5" i="7"/>
  <c r="D49" i="6"/>
  <c r="D48" i="6"/>
  <c r="D47" i="6"/>
  <c r="D46" i="6"/>
  <c r="D45" i="6"/>
  <c r="D44" i="6"/>
  <c r="D43" i="6"/>
  <c r="D42" i="6"/>
  <c r="D41" i="6"/>
  <c r="D40" i="6"/>
  <c r="D39" i="6"/>
  <c r="D28" i="6"/>
  <c r="D27" i="6"/>
  <c r="D26" i="6"/>
  <c r="D25" i="6"/>
  <c r="D24" i="6"/>
  <c r="D23" i="6"/>
  <c r="D20" i="6"/>
  <c r="D19" i="6"/>
  <c r="D18" i="6"/>
  <c r="D17" i="6"/>
  <c r="D16" i="6"/>
  <c r="D13" i="6"/>
  <c r="D12" i="6"/>
  <c r="D11" i="6"/>
  <c r="D21" i="6" l="1"/>
  <c r="D32" i="6" s="1"/>
  <c r="D50" i="6"/>
  <c r="E17" i="7"/>
  <c r="E35" i="7" s="1"/>
  <c r="D14" i="6"/>
  <c r="E31" i="7"/>
  <c r="E38" i="7" s="1"/>
  <c r="E6" i="7"/>
  <c r="D7" i="7" s="1"/>
  <c r="E7" i="7" s="1"/>
  <c r="E33" i="7" s="1"/>
  <c r="E12" i="7"/>
  <c r="D13" i="7" s="1"/>
  <c r="E13" i="7" s="1"/>
  <c r="D29" i="6" l="1"/>
  <c r="D30" i="6" s="1"/>
  <c r="D33" i="6" s="1"/>
  <c r="D34" i="6" s="1"/>
  <c r="D35" i="6" s="1"/>
  <c r="D37" i="6" s="1"/>
  <c r="E34" i="7"/>
  <c r="C35" i="6" l="1"/>
  <c r="C37" i="6" s="1"/>
  <c r="E39" i="7"/>
  <c r="E40" i="7" s="1"/>
  <c r="E41" i="7" s="1"/>
  <c r="D54" i="6"/>
  <c r="D51" i="6"/>
  <c r="D52" i="6" l="1"/>
  <c r="D53" i="6" s="1"/>
  <c r="C53" i="6" l="1"/>
  <c r="C54" i="6"/>
  <c r="D48" i="5"/>
  <c r="D47" i="5"/>
  <c r="D46" i="5"/>
  <c r="D45" i="5"/>
  <c r="D44" i="5"/>
  <c r="D43" i="5"/>
  <c r="D42" i="5"/>
  <c r="D41" i="5"/>
  <c r="D40" i="5"/>
  <c r="D39" i="5"/>
  <c r="D38" i="5"/>
  <c r="D27" i="5"/>
  <c r="D26" i="5"/>
  <c r="D25" i="5"/>
  <c r="D24" i="5"/>
  <c r="D23" i="5"/>
  <c r="D22" i="5"/>
  <c r="D19" i="5"/>
  <c r="D18" i="5"/>
  <c r="D17" i="5"/>
  <c r="D16" i="5"/>
  <c r="D15" i="5"/>
  <c r="D20" i="5" s="1"/>
  <c r="D12" i="5"/>
  <c r="D11" i="5"/>
  <c r="D10" i="5"/>
  <c r="D13" i="5" l="1"/>
  <c r="D49" i="5"/>
  <c r="D31" i="5"/>
  <c r="D28" i="5"/>
  <c r="D29" i="5" s="1"/>
  <c r="D32" i="5" s="1"/>
  <c r="D33" i="5" s="1"/>
  <c r="D34" i="5" l="1"/>
  <c r="D36" i="5" s="1"/>
  <c r="C34" i="5" l="1"/>
  <c r="C36" i="5" s="1"/>
  <c r="D53" i="5"/>
  <c r="D50" i="5"/>
  <c r="D51" i="5" l="1"/>
  <c r="D52" i="5" s="1"/>
  <c r="C52" i="5" l="1"/>
  <c r="C53" i="5"/>
  <c r="D12" i="2" l="1"/>
  <c r="D11" i="2"/>
  <c r="D10" i="2"/>
  <c r="D48" i="2"/>
  <c r="D47" i="2"/>
  <c r="D46" i="2"/>
  <c r="D45" i="2"/>
  <c r="D44" i="2"/>
  <c r="D43" i="2"/>
  <c r="D42" i="2"/>
  <c r="D41" i="2"/>
  <c r="D40" i="2"/>
  <c r="D39" i="2"/>
  <c r="D38" i="2"/>
  <c r="D27" i="2"/>
  <c r="D26" i="2"/>
  <c r="D25" i="2"/>
  <c r="D24" i="2"/>
  <c r="D23" i="2"/>
  <c r="D22" i="2"/>
  <c r="D19" i="2"/>
  <c r="D18" i="2"/>
  <c r="D17" i="2"/>
  <c r="D16" i="2"/>
  <c r="D15" i="2"/>
  <c r="D49" i="2" l="1"/>
  <c r="D20" i="2"/>
  <c r="D13" i="2"/>
  <c r="D31" i="2" l="1"/>
  <c r="D28" i="2"/>
  <c r="D29" i="2" s="1"/>
  <c r="D32" i="2" s="1"/>
  <c r="D33" i="2" l="1"/>
  <c r="D34" i="2" s="1"/>
  <c r="D36" i="2" s="1"/>
  <c r="D50" i="2" s="1"/>
  <c r="D53" i="2"/>
  <c r="C34" i="2" l="1"/>
  <c r="C36" i="2" s="1"/>
  <c r="D51" i="2"/>
  <c r="D52" i="2" s="1"/>
  <c r="C52" i="2" l="1"/>
  <c r="C53" i="2"/>
</calcChain>
</file>

<file path=xl/sharedStrings.xml><?xml version="1.0" encoding="utf-8"?>
<sst xmlns="http://schemas.openxmlformats.org/spreadsheetml/2006/main" count="350" uniqueCount="161">
  <si>
    <t>%</t>
  </si>
  <si>
    <t>Soziallöhne</t>
  </si>
  <si>
    <t>2.30.</t>
  </si>
  <si>
    <t>Schwerbehindertenabgabe</t>
  </si>
  <si>
    <t>Übertrag</t>
  </si>
  <si>
    <t>3.00.</t>
  </si>
  <si>
    <t>3.10.</t>
  </si>
  <si>
    <t>3.20.</t>
  </si>
  <si>
    <t>3.30.</t>
  </si>
  <si>
    <t>3.40.</t>
  </si>
  <si>
    <t>4.00.</t>
  </si>
  <si>
    <t>5.00.</t>
  </si>
  <si>
    <t>Wagnis- / Gewinnaufschlag auf Selbstkosten</t>
  </si>
  <si>
    <t>Lohnkostenanteil am Preis</t>
  </si>
  <si>
    <t>€</t>
  </si>
  <si>
    <t>Bekleidung und Ausrüstung</t>
  </si>
  <si>
    <t>Sonstige Personalausgaben / Betriebsrat</t>
  </si>
  <si>
    <t>3.50.</t>
  </si>
  <si>
    <t>3.60.</t>
  </si>
  <si>
    <t>3.70.</t>
  </si>
  <si>
    <t xml:space="preserve">U2 (Umlage für Mutterschutzaufwendungen) </t>
  </si>
  <si>
    <t>3.80.</t>
  </si>
  <si>
    <t>Betriebliche Steuern</t>
  </si>
  <si>
    <t xml:space="preserve">Betriebliche Dienstleister und Nachauftragnehmer </t>
  </si>
  <si>
    <t>Büromiete inkl. Betriebskosten</t>
  </si>
  <si>
    <t>Fuhrparkkosten (Benzin. Reparatur, Fahrzeugbeschaffung...)</t>
  </si>
  <si>
    <t>U1 (Umlage für Lohnfortzahlung)</t>
  </si>
  <si>
    <t>Kalkulatorische Abschreibungen und sonst. kalk. Kosten</t>
  </si>
  <si>
    <t xml:space="preserve">Der Bieter versichert mit Abgabe dieser Kalkulation, dass nur sozialversicherungspflichtiges und bei der zuständigen Berufsgenossenschaft unfallversichertes Personal beschäftigt wird. 
Sollte zusätzlich sozialversicherungsfreies Personal eingesetzt werden, ist der Kalkulation eine entsprechende Erklärung über Art und Umfang beizufügen. </t>
  </si>
  <si>
    <t>2.10.</t>
  </si>
  <si>
    <t>2.11.</t>
  </si>
  <si>
    <t>2.12.</t>
  </si>
  <si>
    <t>2.13.</t>
  </si>
  <si>
    <t>2.14.</t>
  </si>
  <si>
    <t>2.15.</t>
  </si>
  <si>
    <t>2.26.</t>
  </si>
  <si>
    <t>2.25.</t>
  </si>
  <si>
    <t>2.24.</t>
  </si>
  <si>
    <t>2.23.</t>
  </si>
  <si>
    <t>2.22.</t>
  </si>
  <si>
    <t>2.21.</t>
  </si>
  <si>
    <t>2.20.</t>
  </si>
  <si>
    <t xml:space="preserve">lohnabhängige Versicherungen </t>
  </si>
  <si>
    <t>2.31.</t>
  </si>
  <si>
    <t>2.32.</t>
  </si>
  <si>
    <t>Zwischensumme Lohngebundene Kosten (Summe 2.11. - 2.32.)</t>
  </si>
  <si>
    <t>Verbandsbeiträge und sonstige Versicherungen</t>
  </si>
  <si>
    <t>3.90.</t>
  </si>
  <si>
    <t>4.10.</t>
  </si>
  <si>
    <t>6.00.</t>
  </si>
  <si>
    <t>Selbstkosten (Summe 1.00. - 4.10.)</t>
  </si>
  <si>
    <t>Zwischensumme Unternehmensbezogene Kosten (Summe 3.10. - 4.10.)</t>
  </si>
  <si>
    <r>
      <t xml:space="preserve">Unternehmerlohn und sonstige </t>
    </r>
    <r>
      <rPr>
        <u/>
        <sz val="10"/>
        <rFont val="Arial"/>
        <family val="2"/>
      </rPr>
      <t>außertarifliche</t>
    </r>
    <r>
      <rPr>
        <sz val="10"/>
        <rFont val="Arial"/>
        <family val="2"/>
      </rPr>
      <t xml:space="preserve"> Gehälter 
(inkl. Lohnfolgekosten) </t>
    </r>
  </si>
  <si>
    <r>
      <t xml:space="preserve">Sonstige </t>
    </r>
    <r>
      <rPr>
        <u/>
        <sz val="10"/>
        <rFont val="Arial"/>
        <family val="2"/>
      </rPr>
      <t>tarifliche</t>
    </r>
    <r>
      <rPr>
        <sz val="10"/>
        <rFont val="Arial"/>
        <family val="2"/>
      </rPr>
      <t xml:space="preserve"> Gehälter (inkl. Lohnfolgekosten) </t>
    </r>
  </si>
  <si>
    <t>Alle gelb markierten Felder sind auszufüllen bzw. mit "0" zu markieren</t>
  </si>
  <si>
    <t>Zusätzliches Urlaubsgeld Jahressondervergütung, Prämien o. ä.</t>
  </si>
  <si>
    <t>Krankenversicherung auf Lohn (gesetzl. mind. 7,3 %)</t>
  </si>
  <si>
    <r>
      <t xml:space="preserve">Stundenverrechnungssatz in % und in € (Summe 5.00. - 6.00.)
</t>
    </r>
    <r>
      <rPr>
        <b/>
        <sz val="11"/>
        <color indexed="10"/>
        <rFont val="Arial"/>
        <family val="2"/>
      </rPr>
      <t>Wichtig:</t>
    </r>
    <r>
      <rPr>
        <sz val="11"/>
        <color indexed="10"/>
        <rFont val="Arial"/>
        <family val="2"/>
      </rPr>
      <t xml:space="preserve"> </t>
    </r>
    <r>
      <rPr>
        <sz val="11"/>
        <rFont val="Arial"/>
        <family val="2"/>
      </rPr>
      <t>Dieser Stundenverrechnungssatz ist zwingend in die Angebotskalkulation zu übernehmen!</t>
    </r>
  </si>
  <si>
    <t>Nachtzuschlag (bezogen auf die tatsächlichen Einsatzzeiten)</t>
  </si>
  <si>
    <t>Sonntagszuschlag (bezogen auf die tatsächlichen Einsatzzeiten)</t>
  </si>
  <si>
    <t>Feiertagszuschlag (bezogen auf die tatsächlichen Einsatzzeiten)</t>
  </si>
  <si>
    <t>Summe Soziallöhne</t>
  </si>
  <si>
    <t>Summe SV-Beiträge</t>
  </si>
  <si>
    <t>Berufsgenossenschaft (bez. auf Stundenlohn+Soziallöhne)</t>
  </si>
  <si>
    <t>Haftpflichtversicherung (bez. auf Stundenlohn+Soziallöhne+SV)</t>
  </si>
  <si>
    <t>Auftragsbezogene Berechnung des Stundenverrechnungssatzes für Sicherheitsmitarbeiter im Tarifgebiet Berlin / Brandenburg</t>
  </si>
  <si>
    <t>Sozialversicherung (Arbeitgeberanteil)</t>
  </si>
  <si>
    <t>1.10</t>
  </si>
  <si>
    <t>Lohnfortzahlung im Krankheitsfall (abzgl. Erstattung aus U1)</t>
  </si>
  <si>
    <t>Lohnfortzahlung während der Urlaubszeit</t>
  </si>
  <si>
    <t xml:space="preserve">
Lohnfortzahlung während der Feiertage</t>
  </si>
  <si>
    <t>Lohnfortzahlung während sonstiger Arbeitsverhinderung und nicht fakturierter Arbeitszeiten (Qualifizierung, Freistellungen etc.)</t>
  </si>
  <si>
    <t xml:space="preserve">Summe Stundenlöhne einschl. tarifliche Zuschläge </t>
  </si>
  <si>
    <t>2.27.</t>
  </si>
  <si>
    <t>Stundenlöhne einschl Zuschläge</t>
  </si>
  <si>
    <t>Unternehmensbezogene Kosten bezogen auf Grundlohn</t>
  </si>
  <si>
    <t>Stundenlohn der vorgesehenen Tarifgruppe</t>
  </si>
  <si>
    <t>1.11</t>
  </si>
  <si>
    <t>1.12</t>
  </si>
  <si>
    <t>1.13</t>
  </si>
  <si>
    <t>1.14</t>
  </si>
  <si>
    <t>Zwischensumme Stundenlohn sowie lohn- und personalgebundene Kosten (Summe 1.11. - 2.32.), prozentualer Wert ~ Zuschlag auf Stundenlohn</t>
  </si>
  <si>
    <t>Lohnkostenanteil = {[lohn- und personalgebundene Kosten (Ziffer 1.11 - 2.32 + 3.20)] x 100 } / Stundenverrechnungssatz</t>
  </si>
  <si>
    <t>Sozialversicherung auf Soziallöhne (Pos. 2.11 - 2.15)</t>
  </si>
  <si>
    <t>Rentenversicherung auf Lohn (gesetzl. 9,3 %)</t>
  </si>
  <si>
    <t>Arbeitslosenversicherung auf Lohn (gesetzl. 1,3 %)</t>
  </si>
  <si>
    <t>Pflegeversicherung auf Lohn (gesetzl. 1,8 %)</t>
  </si>
  <si>
    <t>Ort, Datum, Bieter / Firma</t>
  </si>
  <si>
    <t>Vorname, Name erklärende Person</t>
  </si>
  <si>
    <t>Stundenverrechungssatz Objektschutz</t>
  </si>
  <si>
    <t>Verstöße gegen die gesetzliche Pflicht zur Zahlung von Tarifen, Abgaben und Steuern führen zum Ausschluss aus dem Wettbewerb.</t>
  </si>
  <si>
    <t>Pos</t>
  </si>
  <si>
    <t>Leistungsbeschreibung</t>
  </si>
  <si>
    <t>Umfang</t>
  </si>
  <si>
    <t>EP in EUR</t>
  </si>
  <si>
    <t>GP in EUR</t>
  </si>
  <si>
    <t>1.</t>
  </si>
  <si>
    <t>1.1</t>
  </si>
  <si>
    <t xml:space="preserve">Kalkulation Personalaufwand </t>
  </si>
  <si>
    <t>1.2</t>
  </si>
  <si>
    <t>1.3</t>
  </si>
  <si>
    <t>Kosten gesamt pro Einsatz (Summe aus 1.1. und  1.2. )</t>
  </si>
  <si>
    <t>Summe Kosten Objektöffnung für 12 Monate</t>
  </si>
  <si>
    <t>2.</t>
  </si>
  <si>
    <t>2.1</t>
  </si>
  <si>
    <t xml:space="preserve">
Kalkulation Personalaufwand </t>
  </si>
  <si>
    <t>2.2</t>
  </si>
  <si>
    <t>2.3</t>
  </si>
  <si>
    <t>Kosten gesamt pro Einsatz (Summe aus 2.1. und 2.2. )</t>
  </si>
  <si>
    <t>Summe Kosten Objektschließung für 12 Monate</t>
  </si>
  <si>
    <t>3.</t>
  </si>
  <si>
    <t>3.1</t>
  </si>
  <si>
    <t>4.</t>
  </si>
  <si>
    <t>4.1</t>
  </si>
  <si>
    <t>5.</t>
  </si>
  <si>
    <t xml:space="preserve">Personenschutz Foyer </t>
  </si>
  <si>
    <t>5.1</t>
  </si>
  <si>
    <t xml:space="preserve">
Kalkulation Personalaufwand für 12 Monate</t>
  </si>
  <si>
    <t>6.</t>
  </si>
  <si>
    <t xml:space="preserve">Personenschutz Etagen </t>
  </si>
  <si>
    <t>6.1</t>
  </si>
  <si>
    <t>Alarmaufschaltung Leistungsumfang:
• Scharf- und Unscharfmeldung
• Routine Meldung
• Einbruch Meldung</t>
  </si>
  <si>
    <t>Kalkulation Aufwand für 12 Monate</t>
  </si>
  <si>
    <r>
      <rPr>
        <b/>
        <u/>
        <sz val="9.5"/>
        <rFont val="Arial"/>
        <family val="2"/>
      </rPr>
      <t>Bedarfsposition bei Alarmauslösung</t>
    </r>
    <r>
      <rPr>
        <sz val="9.5"/>
        <rFont val="Arial"/>
        <family val="2"/>
      </rPr>
      <t>:
• Alarmfahrt vor Ort innerhalb 20 Minuten
• Ermittlung der Alarmursache, Rücksetzung der Alarmanlage
• Information über Auslösung an Auftraggeber</t>
    </r>
  </si>
  <si>
    <t>Kalkulation Personalaufwand, Fahrtkosten …</t>
  </si>
  <si>
    <r>
      <rPr>
        <b/>
        <u/>
        <sz val="9.5"/>
        <rFont val="Arial"/>
        <family val="2"/>
      </rPr>
      <t>Bedarfsposition bei Alarmauslösung</t>
    </r>
    <r>
      <rPr>
        <sz val="9.5"/>
        <rFont val="Arial"/>
        <family val="2"/>
      </rPr>
      <t>:
weitere erforderliche Maßnahmen vor Ort, u. a.
• Bei Feststellung Einbruch, Sicherung des Objektes bis Eintreffen Polizei und AG 
• sonstige technische Dienstleistungen nach Abstimmung AG
• Standzeiten
Kalkulationshinweis
- EP: Stundenverrechnungssatz Revierdienst</t>
    </r>
  </si>
  <si>
    <t>Kalkuliert werden 60 Einheiten à 15 Minuten ~ 15 h</t>
  </si>
  <si>
    <t>Summe Kosten Alarmaufschaltung für 12 Monate</t>
  </si>
  <si>
    <t>Zusammenstellung</t>
  </si>
  <si>
    <t>Pos. 1. Objektöffnung  - 12 Monate</t>
  </si>
  <si>
    <t>Pos. 2. Objektschließung  - 12 Monate</t>
  </si>
  <si>
    <t>zzgl. 19% MWST</t>
  </si>
  <si>
    <r>
      <rPr>
        <b/>
        <sz val="9.5"/>
        <rFont val="Arial"/>
        <family val="2"/>
      </rPr>
      <t>Wichtig:</t>
    </r>
    <r>
      <rPr>
        <sz val="9.5"/>
        <rFont val="Arial"/>
        <family val="2"/>
      </rPr>
      <t xml:space="preserve">
Es sind nur die gelb markierten Felder auszufüllen, Produkte und Summen werden automatisch gebildet.</t>
    </r>
  </si>
  <si>
    <t>Stundenverrechungssatz Revierdienst</t>
  </si>
  <si>
    <r>
      <t xml:space="preserve">Unternehmerlohn und sonstige </t>
    </r>
    <r>
      <rPr>
        <u/>
        <sz val="10"/>
        <rFont val="Arial"/>
        <family val="2"/>
      </rPr>
      <t>außertarifliche</t>
    </r>
    <r>
      <rPr>
        <sz val="10"/>
        <rFont val="Arial"/>
        <family val="2"/>
      </rPr>
      <t xml:space="preserve"> Gehälter 
(inkl. Lohnfolgekosten) </t>
    </r>
  </si>
  <si>
    <r>
      <t xml:space="preserve">Sonstige </t>
    </r>
    <r>
      <rPr>
        <u/>
        <sz val="10"/>
        <rFont val="Arial"/>
        <family val="2"/>
      </rPr>
      <t>tarifliche</t>
    </r>
    <r>
      <rPr>
        <sz val="10"/>
        <rFont val="Arial"/>
        <family val="2"/>
      </rPr>
      <t xml:space="preserve"> Gehälter (inkl. Lohnfolgekosten) </t>
    </r>
  </si>
  <si>
    <t>Stundenverrechungssatz optional</t>
  </si>
  <si>
    <r>
      <rPr>
        <b/>
        <sz val="11"/>
        <color indexed="10"/>
        <rFont val="Arial"/>
        <family val="2"/>
      </rPr>
      <t>Wichtig:</t>
    </r>
    <r>
      <rPr>
        <b/>
        <sz val="11"/>
        <rFont val="Arial"/>
        <family val="2"/>
      </rPr>
      <t xml:space="preserve"> Die gewählte Vergütungsgruppe ist in der nächsten Zeile einzutragen:</t>
    </r>
  </si>
  <si>
    <t>Verstöße gegen die gesetzliche Pflicht zur Zahlung von Tarifen, Abgaben und Steuern führen zum Ausschluss aus dem Wettbewerb</t>
  </si>
  <si>
    <t>3.2</t>
  </si>
  <si>
    <t>Pos. 4. Personenschutz Foyer  - 12 Monate</t>
  </si>
  <si>
    <t>Pos. 5. Personenschutz Etagen  - 12 Monate</t>
  </si>
  <si>
    <t>Netto-Gesamtsumme  - 12 Monate</t>
  </si>
  <si>
    <t>Brutto-Gesamtsumme  - 12 Monate</t>
  </si>
  <si>
    <t>6.3</t>
  </si>
  <si>
    <t>6.2</t>
  </si>
  <si>
    <t xml:space="preserve">Objektschließung um 21:00 Uhr, Montag - Freitag </t>
  </si>
  <si>
    <t xml:space="preserve">Objektöffnung um 04:00 Uhr, Montag - Freitag </t>
  </si>
  <si>
    <t>Zu Pos. 1.1: Kalkulation Kostenpauschale An- und Abfahrt</t>
  </si>
  <si>
    <t>Zu Pos. 2.1: Kalkulation Kostenpauschale An- und Abfahrt</t>
  </si>
  <si>
    <t>Zu Pos. 3.1: Kalkulation Kostenpauschale An- und Abfahrt</t>
  </si>
  <si>
    <t>Kosten gesamt (Summe aus 3.1. und 3.2. )</t>
  </si>
  <si>
    <t>Pos. 3. Bedarfspos. Sonderkontrollen  - 5 Stück</t>
  </si>
  <si>
    <t>Alarmaufschaltung und Einsätze im Alarmfall</t>
  </si>
  <si>
    <t>Pos. 6. Alarmaufschaltung und Einsätze im Alarmfall</t>
  </si>
  <si>
    <r>
      <t xml:space="preserve">Leistungsumfang: 
- siehe Leistungsbeschreibung Punkt. 2.1 
</t>
    </r>
    <r>
      <rPr>
        <u/>
        <sz val="9.5"/>
        <rFont val="Arial"/>
        <family val="2"/>
      </rPr>
      <t>Kalkulationshinweis</t>
    </r>
    <r>
      <rPr>
        <sz val="9.5"/>
        <rFont val="Arial"/>
        <family val="2"/>
      </rPr>
      <t xml:space="preserve">
- Umfang: vom Bieter eingeschätzte Dauer
- EP: Stundenverrechnungssatz Revierdienst</t>
    </r>
  </si>
  <si>
    <r>
      <t xml:space="preserve">Leistungsumfang: 
- siehe Leistungsbeschreibung Punkt. 2.1 
</t>
    </r>
    <r>
      <rPr>
        <u/>
        <sz val="9.5"/>
        <rFont val="Arial"/>
        <family val="2"/>
      </rPr>
      <t xml:space="preserve">Kalkulationshinweis
</t>
    </r>
    <r>
      <rPr>
        <sz val="9.5"/>
        <rFont val="Arial"/>
        <family val="2"/>
      </rPr>
      <t>- Durchführung des Revierdienstes mind. 30 Minuten
- Umfang: vom Bieter eingeschätzte Dauer
- EP: Stundenverrechnungssatz Revierdienst</t>
    </r>
  </si>
  <si>
    <r>
      <t xml:space="preserve">Anwesenheitszeiten und Leistungsumfang:
Mo.      07:30 – 12:00 Uhr (4,5 h)
Di./Do. 07:30 – 18:00 Uhr (21,0 h) 
Mi./Fr.  07:30 – 12:00 Uhr (9 h) 
• Ein- und Auslassdienst im Foyerbereich
• Absicherung der allg. Ordnung und Sicherheit im Objekt
• Personenschutz der Mitarbeiter der Verwaltung
</t>
    </r>
    <r>
      <rPr>
        <u/>
        <sz val="9.5"/>
        <rFont val="Arial"/>
        <family val="2"/>
      </rPr>
      <t>Kalkulationshinweis</t>
    </r>
    <r>
      <rPr>
        <sz val="9.5"/>
        <rFont val="Arial"/>
        <family val="2"/>
      </rPr>
      <t xml:space="preserve">
- EP: Stundenverrechnungssatz Objektschutz</t>
    </r>
  </si>
  <si>
    <r>
      <rPr>
        <b/>
        <u/>
        <sz val="9.5"/>
        <rFont val="Arial"/>
        <family val="2"/>
      </rPr>
      <t>Bedarfsposition</t>
    </r>
    <r>
      <rPr>
        <b/>
        <sz val="9.5"/>
        <rFont val="Arial"/>
        <family val="2"/>
      </rPr>
      <t xml:space="preserve"> Sonderkontrollen auf Anforderung AG:</t>
    </r>
    <r>
      <rPr>
        <sz val="9.5"/>
        <rFont val="Arial"/>
        <family val="2"/>
      </rPr>
      <t xml:space="preserve">
Leistungsumfang:
- siehe Leistungsbeschreibung Punkt. 2.1 
Annahme: 5 Einsätze p.a. mit durchschn. 4 Std. vor Ort</t>
    </r>
  </si>
  <si>
    <r>
      <t xml:space="preserve">Anwesenheitszeiten und Leistungsumfang:
Mo./Mi.  08:30 – 16:00 Uhr (15,0 h)
Di./Do.  08:30 – 18:30 Uhr (20,0 h) 
Fr.         08:30 – 13:00 Uhr (4,5 h)
• Absicherung der allg. Ordnung und Sicherheit im Objekt
• Personenschutz der Mitarbeiter der Verwaltung auf den Etagen des Verwaltungsgebäudes
</t>
    </r>
    <r>
      <rPr>
        <u/>
        <sz val="9.5"/>
        <rFont val="Arial"/>
        <family val="2"/>
      </rPr>
      <t>Kalkulationshinweis</t>
    </r>
    <r>
      <rPr>
        <sz val="9.5"/>
        <rFont val="Arial"/>
        <family val="2"/>
      </rPr>
      <t xml:space="preserve">
- EP: Stundenverrechnungssatz Objektschutz</t>
    </r>
  </si>
  <si>
    <r>
      <rPr>
        <u/>
        <sz val="10"/>
        <rFont val="Arial"/>
        <family val="2"/>
      </rPr>
      <t xml:space="preserve">Die Kalkulation ist auf folgender Grundlage zu erstellen: </t>
    </r>
    <r>
      <rPr>
        <sz val="10"/>
        <rFont val="Arial"/>
        <family val="2"/>
      </rPr>
      <t xml:space="preserve">
- Entgelttarifvertrag für das Wach- und Sicherheitsgewerbe Berlin/Brandenburg vom 1.1.2026
- Vergabegesetz des Landes Brandenburg vom 21. September 2011 (zuletzt geändert 13.04.2021)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</si>
</sst>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 #,##0.00\ &quot;€&quot;_-;\-* #,##0.00\ &quot;€&quot;_-;_-* &quot;-&quot;??\ &quot;€&quot;_-;_-@_-"/>
    <numFmt numFmtId="164" formatCode="0.00\ &quot;€&quot;"/>
    <numFmt numFmtId="165" formatCode="_-* #,##0.00\ [$€-407]_-;\-* #,##0.00\ [$€-407]_-;_-* &quot;-&quot;??\ [$€-407]_-;_-@_-"/>
    <numFmt numFmtId="166" formatCode="#,##0.00\ &quot;€&quot;"/>
    <numFmt numFmtId="167" formatCode="0.00\ &quot;h&quot;"/>
    <numFmt numFmtId="168" formatCode="0.0\ &quot;km&quot;"/>
    <numFmt numFmtId="169" formatCode="0\ &quot;Einsätze&quot;"/>
    <numFmt numFmtId="170" formatCode="0\ &quot;h&quot;"/>
    <numFmt numFmtId="171" formatCode="0\ &quot;Monate&quot;"/>
    <numFmt numFmtId="172" formatCode="#,##0\ &quot;h&quot;"/>
    <numFmt numFmtId="173" formatCode="#,##0\ &quot;Stk.&quot;"/>
  </numFmts>
  <fonts count="20" x14ac:knownFonts="1">
    <font>
      <sz val="10"/>
      <name val="Arial"/>
    </font>
    <font>
      <sz val="10"/>
      <name val="Arial"/>
      <family val="2"/>
    </font>
    <font>
      <b/>
      <sz val="11"/>
      <name val="Arial"/>
      <family val="2"/>
    </font>
    <font>
      <sz val="9"/>
      <name val="Arial"/>
      <family val="2"/>
    </font>
    <font>
      <b/>
      <sz val="10"/>
      <name val="Arial"/>
      <family val="2"/>
    </font>
    <font>
      <b/>
      <sz val="9"/>
      <name val="Arial"/>
      <family val="2"/>
    </font>
    <font>
      <b/>
      <sz val="12"/>
      <name val="Arial"/>
      <family val="2"/>
    </font>
    <font>
      <sz val="10"/>
      <name val="Arial"/>
      <family val="2"/>
    </font>
    <font>
      <sz val="8"/>
      <name val="Arial"/>
      <family val="2"/>
    </font>
    <font>
      <b/>
      <sz val="10"/>
      <color indexed="10"/>
      <name val="Arial"/>
      <family val="2"/>
    </font>
    <font>
      <sz val="12"/>
      <name val="Arial"/>
      <family val="2"/>
    </font>
    <font>
      <u/>
      <sz val="10"/>
      <name val="Arial"/>
      <family val="2"/>
    </font>
    <font>
      <sz val="11"/>
      <name val="Arial"/>
      <family val="2"/>
    </font>
    <font>
      <sz val="11"/>
      <color indexed="10"/>
      <name val="Arial"/>
      <family val="2"/>
    </font>
    <font>
      <b/>
      <sz val="11"/>
      <color indexed="10"/>
      <name val="Arial"/>
      <family val="2"/>
    </font>
    <font>
      <sz val="10"/>
      <name val="Arial"/>
      <family val="2"/>
    </font>
    <font>
      <b/>
      <sz val="9.5"/>
      <name val="Arial"/>
      <family val="2"/>
    </font>
    <font>
      <b/>
      <u/>
      <sz val="9.5"/>
      <name val="Arial"/>
      <family val="2"/>
    </font>
    <font>
      <sz val="9.5"/>
      <name val="Arial"/>
      <family val="2"/>
    </font>
    <font>
      <u/>
      <sz val="9.5"/>
      <name val="Arial"/>
      <family val="2"/>
    </font>
  </fonts>
  <fills count="6">
    <fill>
      <patternFill patternType="none"/>
    </fill>
    <fill>
      <patternFill patternType="gray125"/>
    </fill>
    <fill>
      <patternFill patternType="solid">
        <fgColor theme="3" tint="0.79998168889431442"/>
        <bgColor indexed="64"/>
      </patternFill>
    </fill>
    <fill>
      <patternFill patternType="solid">
        <fgColor rgb="FFFFFFCC"/>
        <bgColor indexed="64"/>
      </patternFill>
    </fill>
    <fill>
      <patternFill patternType="solid">
        <fgColor indexed="9"/>
        <bgColor indexed="64"/>
      </patternFill>
    </fill>
    <fill>
      <patternFill patternType="solid">
        <fgColor theme="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9" fontId="7"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cellStyleXfs>
  <cellXfs count="199">
    <xf numFmtId="0" fontId="0" fillId="0" borderId="0" xfId="0"/>
    <xf numFmtId="0" fontId="0" fillId="0" borderId="0" xfId="0" applyBorder="1"/>
    <xf numFmtId="0" fontId="0" fillId="0" borderId="0" xfId="0" applyBorder="1" applyAlignment="1">
      <alignment horizontal="center"/>
    </xf>
    <xf numFmtId="0" fontId="3" fillId="0" borderId="0" xfId="0" applyFont="1" applyBorder="1"/>
    <xf numFmtId="0" fontId="0" fillId="0" borderId="1" xfId="0" applyBorder="1" applyAlignment="1">
      <alignment horizontal="center"/>
    </xf>
    <xf numFmtId="0" fontId="4" fillId="0" borderId="1" xfId="0" applyFont="1" applyBorder="1" applyAlignment="1">
      <alignment horizontal="right"/>
    </xf>
    <xf numFmtId="0" fontId="6" fillId="0" borderId="0" xfId="0" applyFont="1" applyBorder="1"/>
    <xf numFmtId="0" fontId="4" fillId="0" borderId="0" xfId="0" applyFont="1" applyBorder="1" applyAlignment="1">
      <alignment horizontal="right"/>
    </xf>
    <xf numFmtId="0" fontId="0" fillId="0" borderId="1" xfId="0" applyBorder="1"/>
    <xf numFmtId="0" fontId="4" fillId="0" borderId="1" xfId="0" applyFont="1" applyBorder="1"/>
    <xf numFmtId="0" fontId="2" fillId="0" borderId="0" xfId="0" applyFont="1" applyBorder="1" applyAlignment="1">
      <alignment horizontal="right"/>
    </xf>
    <xf numFmtId="0" fontId="4" fillId="0" borderId="1" xfId="0" applyFont="1" applyBorder="1" applyAlignment="1">
      <alignment horizontal="center"/>
    </xf>
    <xf numFmtId="0" fontId="4" fillId="0" borderId="0" xfId="0" applyFont="1" applyBorder="1"/>
    <xf numFmtId="0" fontId="7" fillId="0" borderId="0" xfId="0" applyFont="1" applyBorder="1"/>
    <xf numFmtId="0" fontId="2" fillId="0" borderId="0" xfId="0" applyFont="1" applyBorder="1"/>
    <xf numFmtId="0" fontId="0" fillId="0" borderId="0" xfId="0" applyFill="1" applyBorder="1" applyAlignment="1">
      <alignment horizontal="center"/>
    </xf>
    <xf numFmtId="0" fontId="3" fillId="0" borderId="0" xfId="0" applyFont="1" applyFill="1" applyBorder="1" applyAlignment="1">
      <alignment horizontal="center"/>
    </xf>
    <xf numFmtId="0" fontId="4" fillId="0" borderId="0" xfId="0" applyFont="1" applyFill="1" applyBorder="1" applyAlignment="1">
      <alignment horizontal="center"/>
    </xf>
    <xf numFmtId="2" fontId="0" fillId="0" borderId="0" xfId="0" applyNumberFormat="1" applyFill="1" applyBorder="1" applyAlignment="1">
      <alignment horizontal="center"/>
    </xf>
    <xf numFmtId="2" fontId="4" fillId="0" borderId="0" xfId="0" applyNumberFormat="1" applyFont="1" applyFill="1" applyBorder="1" applyAlignment="1">
      <alignment horizontal="center"/>
    </xf>
    <xf numFmtId="0" fontId="2" fillId="0" borderId="0" xfId="0" applyFont="1" applyFill="1" applyBorder="1" applyAlignment="1">
      <alignment horizontal="center"/>
    </xf>
    <xf numFmtId="2" fontId="2" fillId="0" borderId="0" xfId="0" applyNumberFormat="1" applyFont="1" applyFill="1" applyBorder="1" applyAlignment="1">
      <alignment horizontal="center"/>
    </xf>
    <xf numFmtId="0" fontId="6" fillId="0" borderId="0" xfId="0" applyFont="1" applyFill="1" applyBorder="1" applyAlignment="1">
      <alignment horizontal="center"/>
    </xf>
    <xf numFmtId="2" fontId="6" fillId="0" borderId="0" xfId="0" applyNumberFormat="1" applyFont="1" applyFill="1" applyBorder="1" applyAlignment="1">
      <alignment horizontal="center"/>
    </xf>
    <xf numFmtId="0" fontId="0" fillId="0" borderId="0" xfId="0" applyFill="1" applyBorder="1"/>
    <xf numFmtId="0" fontId="0" fillId="0" borderId="0" xfId="0" applyAlignment="1"/>
    <xf numFmtId="49" fontId="0" fillId="0" borderId="0" xfId="0" applyNumberFormat="1"/>
    <xf numFmtId="49" fontId="0" fillId="0" borderId="0" xfId="0" applyNumberFormat="1" applyBorder="1"/>
    <xf numFmtId="49" fontId="3" fillId="0" borderId="0" xfId="0" applyNumberFormat="1" applyFont="1" applyBorder="1"/>
    <xf numFmtId="49" fontId="4" fillId="0" borderId="0" xfId="0" applyNumberFormat="1" applyFont="1" applyBorder="1"/>
    <xf numFmtId="49" fontId="5" fillId="0" borderId="0" xfId="0" applyNumberFormat="1" applyFont="1" applyBorder="1"/>
    <xf numFmtId="49" fontId="2" fillId="0" borderId="0" xfId="0" applyNumberFormat="1" applyFont="1" applyBorder="1"/>
    <xf numFmtId="49" fontId="8" fillId="0" borderId="0" xfId="0" applyNumberFormat="1" applyFont="1" applyBorder="1"/>
    <xf numFmtId="49" fontId="9" fillId="0" borderId="0" xfId="0" applyNumberFormat="1" applyFont="1" applyBorder="1"/>
    <xf numFmtId="0" fontId="7" fillId="0" borderId="0" xfId="0" applyNumberFormat="1" applyFont="1" applyAlignment="1">
      <alignment horizontal="left"/>
    </xf>
    <xf numFmtId="0" fontId="0" fillId="0" borderId="0" xfId="0" applyAlignment="1">
      <alignment vertical="center"/>
    </xf>
    <xf numFmtId="0" fontId="7" fillId="0" borderId="1" xfId="0" applyFont="1" applyBorder="1"/>
    <xf numFmtId="10" fontId="4" fillId="0" borderId="1" xfId="0" applyNumberFormat="1" applyFont="1" applyBorder="1" applyAlignment="1">
      <alignment horizontal="center"/>
    </xf>
    <xf numFmtId="10" fontId="4" fillId="0" borderId="1" xfId="1" applyNumberFormat="1" applyFont="1" applyFill="1" applyBorder="1" applyAlignment="1">
      <alignment horizontal="center"/>
    </xf>
    <xf numFmtId="44" fontId="0" fillId="0" borderId="0" xfId="0" applyNumberFormat="1"/>
    <xf numFmtId="0" fontId="12" fillId="0" borderId="0" xfId="0" applyFont="1"/>
    <xf numFmtId="49" fontId="4" fillId="0" borderId="1" xfId="0" applyNumberFormat="1" applyFont="1" applyBorder="1"/>
    <xf numFmtId="49" fontId="7" fillId="0" borderId="1" xfId="0" applyNumberFormat="1" applyFont="1" applyBorder="1"/>
    <xf numFmtId="49" fontId="0" fillId="0" borderId="1" xfId="0" applyNumberFormat="1" applyBorder="1"/>
    <xf numFmtId="0" fontId="7" fillId="0" borderId="1" xfId="0" applyFont="1" applyBorder="1" applyAlignment="1">
      <alignment wrapText="1"/>
    </xf>
    <xf numFmtId="0" fontId="5" fillId="0" borderId="1" xfId="0" applyFont="1" applyBorder="1"/>
    <xf numFmtId="2" fontId="0" fillId="0" borderId="1" xfId="0" applyNumberFormat="1" applyBorder="1" applyAlignment="1">
      <alignment horizontal="center"/>
    </xf>
    <xf numFmtId="0" fontId="0" fillId="0" borderId="1" xfId="0" applyBorder="1" applyAlignment="1">
      <alignment wrapText="1"/>
    </xf>
    <xf numFmtId="10" fontId="0" fillId="0" borderId="1" xfId="1" applyNumberFormat="1" applyFont="1" applyFill="1" applyBorder="1" applyAlignment="1">
      <alignment horizontal="center"/>
    </xf>
    <xf numFmtId="49" fontId="2" fillId="0" borderId="1" xfId="0" applyNumberFormat="1" applyFont="1" applyBorder="1"/>
    <xf numFmtId="49" fontId="8" fillId="0" borderId="1" xfId="0" applyNumberFormat="1" applyFont="1" applyBorder="1" applyAlignment="1">
      <alignment vertical="center"/>
    </xf>
    <xf numFmtId="0" fontId="0" fillId="0" borderId="1" xfId="0" applyBorder="1" applyAlignment="1">
      <alignment vertical="center"/>
    </xf>
    <xf numFmtId="0" fontId="0" fillId="0" borderId="1" xfId="0" applyBorder="1" applyAlignment="1">
      <alignment horizontal="center" vertical="center"/>
    </xf>
    <xf numFmtId="0" fontId="0" fillId="0" borderId="7" xfId="0" applyBorder="1" applyAlignment="1">
      <alignment horizontal="center"/>
    </xf>
    <xf numFmtId="10" fontId="7" fillId="0" borderId="1" xfId="1" applyNumberFormat="1" applyFont="1" applyFill="1" applyBorder="1" applyAlignment="1">
      <alignment horizontal="center"/>
    </xf>
    <xf numFmtId="164" fontId="0" fillId="0" borderId="1" xfId="2" applyNumberFormat="1" applyFont="1" applyFill="1" applyBorder="1" applyAlignment="1">
      <alignment horizontal="center"/>
    </xf>
    <xf numFmtId="164" fontId="4" fillId="0" borderId="1" xfId="2" applyNumberFormat="1" applyFont="1" applyFill="1" applyBorder="1" applyAlignment="1">
      <alignment horizontal="center"/>
    </xf>
    <xf numFmtId="164" fontId="7" fillId="0" borderId="1" xfId="2" applyNumberFormat="1" applyFont="1" applyFill="1" applyBorder="1" applyAlignment="1">
      <alignment horizontal="center"/>
    </xf>
    <xf numFmtId="0" fontId="0" fillId="0" borderId="0" xfId="0" applyProtection="1">
      <protection hidden="1"/>
    </xf>
    <xf numFmtId="0" fontId="8" fillId="0" borderId="0" xfId="0" applyFont="1" applyProtection="1">
      <protection hidden="1"/>
    </xf>
    <xf numFmtId="0" fontId="7" fillId="0" borderId="0" xfId="0" applyFont="1" applyProtection="1">
      <protection hidden="1"/>
    </xf>
    <xf numFmtId="165" fontId="0" fillId="0" borderId="0" xfId="0" applyNumberFormat="1" applyAlignment="1" applyProtection="1">
      <alignment horizontal="center"/>
      <protection hidden="1"/>
    </xf>
    <xf numFmtId="165" fontId="0" fillId="0" borderId="0" xfId="0" applyNumberFormat="1" applyProtection="1">
      <protection hidden="1"/>
    </xf>
    <xf numFmtId="0" fontId="7" fillId="0" borderId="0" xfId="0" applyFont="1" applyAlignment="1">
      <alignment horizontal="right"/>
    </xf>
    <xf numFmtId="0" fontId="0" fillId="0" borderId="0" xfId="0" applyAlignment="1">
      <alignment horizontal="left"/>
    </xf>
    <xf numFmtId="0" fontId="7" fillId="0" borderId="0" xfId="0" applyFont="1"/>
    <xf numFmtId="49" fontId="16" fillId="0" borderId="16" xfId="0" applyNumberFormat="1" applyFont="1" applyBorder="1" applyAlignment="1">
      <alignment vertical="center"/>
    </xf>
    <xf numFmtId="0" fontId="16" fillId="0" borderId="16" xfId="0" applyFont="1" applyBorder="1" applyAlignment="1">
      <alignment vertical="center"/>
    </xf>
    <xf numFmtId="166" fontId="16" fillId="0" borderId="16" xfId="0" applyNumberFormat="1" applyFont="1" applyBorder="1" applyAlignment="1">
      <alignment vertical="center"/>
    </xf>
    <xf numFmtId="0" fontId="16" fillId="0" borderId="0" xfId="0" applyFont="1"/>
    <xf numFmtId="49" fontId="16" fillId="0" borderId="0" xfId="0" applyNumberFormat="1" applyFont="1"/>
    <xf numFmtId="0" fontId="17" fillId="0" borderId="0" xfId="0" applyFont="1"/>
    <xf numFmtId="0" fontId="18" fillId="0" borderId="0" xfId="0" applyFont="1"/>
    <xf numFmtId="166" fontId="18" fillId="0" borderId="0" xfId="0" applyNumberFormat="1" applyFont="1"/>
    <xf numFmtId="49" fontId="18" fillId="0" borderId="0" xfId="0" applyNumberFormat="1" applyFont="1"/>
    <xf numFmtId="0" fontId="18" fillId="0" borderId="0" xfId="0" applyFont="1" applyAlignment="1">
      <alignment wrapText="1"/>
    </xf>
    <xf numFmtId="49" fontId="18" fillId="0" borderId="5" xfId="0" applyNumberFormat="1" applyFont="1" applyBorder="1"/>
    <xf numFmtId="0" fontId="18" fillId="0" borderId="5" xfId="0" applyFont="1" applyBorder="1" applyAlignment="1">
      <alignment wrapText="1"/>
    </xf>
    <xf numFmtId="166" fontId="18" fillId="0" borderId="5" xfId="0" applyNumberFormat="1" applyFont="1" applyBorder="1"/>
    <xf numFmtId="168" fontId="18" fillId="0" borderId="5" xfId="0" applyNumberFormat="1" applyFont="1" applyBorder="1"/>
    <xf numFmtId="44" fontId="18" fillId="0" borderId="5" xfId="2" applyFont="1" applyBorder="1"/>
    <xf numFmtId="49" fontId="16" fillId="0" borderId="5" xfId="0" applyNumberFormat="1" applyFont="1" applyBorder="1"/>
    <xf numFmtId="169" fontId="18" fillId="0" borderId="5" xfId="0" applyNumberFormat="1" applyFont="1" applyBorder="1"/>
    <xf numFmtId="166" fontId="16" fillId="0" borderId="5" xfId="0" applyNumberFormat="1" applyFont="1" applyBorder="1"/>
    <xf numFmtId="170" fontId="18" fillId="4" borderId="5" xfId="0" applyNumberFormat="1" applyFont="1" applyFill="1" applyBorder="1"/>
    <xf numFmtId="49" fontId="16" fillId="0" borderId="16" xfId="0" applyNumberFormat="1" applyFont="1" applyBorder="1"/>
    <xf numFmtId="0" fontId="17" fillId="0" borderId="16" xfId="0" applyFont="1" applyBorder="1"/>
    <xf numFmtId="0" fontId="18" fillId="0" borderId="16" xfId="0" applyFont="1" applyBorder="1"/>
    <xf numFmtId="166" fontId="18" fillId="0" borderId="16" xfId="0" applyNumberFormat="1" applyFont="1" applyBorder="1"/>
    <xf numFmtId="0" fontId="0" fillId="0" borderId="0" xfId="0" applyAlignment="1">
      <alignment horizontal="center"/>
    </xf>
    <xf numFmtId="164" fontId="0" fillId="0" borderId="1" xfId="4" applyNumberFormat="1" applyFont="1" applyFill="1" applyBorder="1" applyAlignment="1">
      <alignment horizontal="center"/>
    </xf>
    <xf numFmtId="164" fontId="4" fillId="0" borderId="1" xfId="4" applyNumberFormat="1" applyFont="1" applyFill="1" applyBorder="1" applyAlignment="1">
      <alignment horizontal="center"/>
    </xf>
    <xf numFmtId="49" fontId="5" fillId="0" borderId="1" xfId="0" applyNumberFormat="1" applyFont="1" applyBorder="1"/>
    <xf numFmtId="10" fontId="4" fillId="0" borderId="1" xfId="5" applyNumberFormat="1" applyFont="1" applyFill="1" applyBorder="1" applyAlignment="1">
      <alignment horizontal="center"/>
    </xf>
    <xf numFmtId="10" fontId="0" fillId="0" borderId="1" xfId="5" applyNumberFormat="1" applyFont="1" applyFill="1" applyBorder="1" applyAlignment="1">
      <alignment horizontal="center"/>
    </xf>
    <xf numFmtId="10" fontId="7" fillId="0" borderId="1" xfId="5" applyNumberFormat="1" applyFont="1" applyFill="1" applyBorder="1" applyAlignment="1">
      <alignment horizontal="center"/>
    </xf>
    <xf numFmtId="164" fontId="7" fillId="0" borderId="1" xfId="4" applyNumberFormat="1" applyFont="1" applyFill="1" applyBorder="1" applyAlignment="1">
      <alignment horizontal="center"/>
    </xf>
    <xf numFmtId="0" fontId="7" fillId="0" borderId="0" xfId="0" applyFont="1" applyAlignment="1">
      <alignment horizontal="left"/>
    </xf>
    <xf numFmtId="49" fontId="3" fillId="0" borderId="0" xfId="0" applyNumberFormat="1" applyFont="1"/>
    <xf numFmtId="0" fontId="3" fillId="0" borderId="0" xfId="0" applyFont="1"/>
    <xf numFmtId="0" fontId="3" fillId="0" borderId="0" xfId="0" applyFont="1" applyAlignment="1">
      <alignment horizontal="center"/>
    </xf>
    <xf numFmtId="49" fontId="4" fillId="0" borderId="0" xfId="0" applyNumberFormat="1" applyFont="1"/>
    <xf numFmtId="0" fontId="4" fillId="0" borderId="0" xfId="0" applyFont="1"/>
    <xf numFmtId="0" fontId="4" fillId="0" borderId="0" xfId="0" applyFont="1" applyAlignment="1">
      <alignment horizontal="center"/>
    </xf>
    <xf numFmtId="2" fontId="0" fillId="0" borderId="0" xfId="0" applyNumberFormat="1" applyAlignment="1">
      <alignment horizontal="center"/>
    </xf>
    <xf numFmtId="49" fontId="5" fillId="0" borderId="0" xfId="0" applyNumberFormat="1" applyFont="1"/>
    <xf numFmtId="0" fontId="4" fillId="0" borderId="0" xfId="0" applyFont="1" applyAlignment="1">
      <alignment horizontal="right"/>
    </xf>
    <xf numFmtId="2" fontId="4" fillId="0" borderId="0" xfId="0" applyNumberFormat="1" applyFont="1" applyAlignment="1">
      <alignment horizontal="center"/>
    </xf>
    <xf numFmtId="0" fontId="2" fillId="0" borderId="0" xfId="0" applyFont="1" applyAlignment="1">
      <alignment horizontal="center"/>
    </xf>
    <xf numFmtId="2" fontId="2" fillId="0" borderId="0" xfId="0" applyNumberFormat="1" applyFont="1" applyAlignment="1">
      <alignment horizontal="center"/>
    </xf>
    <xf numFmtId="0" fontId="6" fillId="0" borderId="0" xfId="0" applyFont="1"/>
    <xf numFmtId="0" fontId="2" fillId="0" borderId="0" xfId="0" applyFont="1" applyAlignment="1">
      <alignment horizontal="right"/>
    </xf>
    <xf numFmtId="0" fontId="6" fillId="0" borderId="0" xfId="0" applyFont="1" applyAlignment="1">
      <alignment horizontal="center"/>
    </xf>
    <xf numFmtId="2" fontId="6" fillId="0" borderId="0" xfId="0" applyNumberFormat="1" applyFont="1" applyAlignment="1">
      <alignment horizontal="center"/>
    </xf>
    <xf numFmtId="0" fontId="2" fillId="0" borderId="0" xfId="0" applyFont="1"/>
    <xf numFmtId="49" fontId="2" fillId="0" borderId="0" xfId="0" applyNumberFormat="1" applyFont="1"/>
    <xf numFmtId="49" fontId="8" fillId="0" borderId="0" xfId="0" applyNumberFormat="1" applyFont="1"/>
    <xf numFmtId="49" fontId="9" fillId="0" borderId="0" xfId="0" applyNumberFormat="1" applyFont="1"/>
    <xf numFmtId="44" fontId="0" fillId="0" borderId="1" xfId="2" applyFont="1" applyFill="1" applyBorder="1" applyAlignment="1">
      <alignment horizontal="center"/>
    </xf>
    <xf numFmtId="44" fontId="4" fillId="0" borderId="1" xfId="2" applyFont="1" applyFill="1" applyBorder="1" applyAlignment="1">
      <alignment horizontal="center"/>
    </xf>
    <xf numFmtId="171" fontId="18" fillId="4" borderId="5" xfId="0" applyNumberFormat="1" applyFont="1" applyFill="1" applyBorder="1"/>
    <xf numFmtId="0" fontId="16" fillId="0" borderId="5" xfId="0" applyFont="1" applyBorder="1" applyAlignment="1">
      <alignment wrapText="1"/>
    </xf>
    <xf numFmtId="169" fontId="16" fillId="0" borderId="5" xfId="0" applyNumberFormat="1" applyFont="1" applyBorder="1"/>
    <xf numFmtId="172" fontId="18" fillId="4" borderId="5" xfId="0" applyNumberFormat="1" applyFont="1" applyFill="1" applyBorder="1"/>
    <xf numFmtId="167" fontId="18" fillId="5" borderId="17" xfId="0" applyNumberFormat="1" applyFont="1" applyFill="1" applyBorder="1"/>
    <xf numFmtId="173" fontId="18" fillId="4" borderId="5" xfId="0" applyNumberFormat="1" applyFont="1" applyFill="1" applyBorder="1"/>
    <xf numFmtId="0" fontId="18" fillId="0" borderId="0" xfId="0" applyFont="1" applyAlignment="1">
      <alignment horizontal="left" wrapText="1"/>
    </xf>
    <xf numFmtId="0" fontId="16" fillId="0" borderId="16" xfId="0" applyFont="1" applyBorder="1" applyAlignment="1">
      <alignment horizontal="left" wrapText="1"/>
    </xf>
    <xf numFmtId="0" fontId="0" fillId="3" borderId="1" xfId="0" applyFill="1" applyBorder="1" applyAlignment="1" applyProtection="1">
      <alignment horizontal="center"/>
      <protection locked="0" hidden="1"/>
    </xf>
    <xf numFmtId="14" fontId="0" fillId="3" borderId="6" xfId="3" applyNumberFormat="1" applyFont="1" applyFill="1" applyBorder="1" applyAlignment="1" applyProtection="1">
      <alignment horizontal="center"/>
      <protection locked="0" hidden="1"/>
    </xf>
    <xf numFmtId="14" fontId="0" fillId="3" borderId="16" xfId="3" applyNumberFormat="1" applyFont="1" applyFill="1" applyBorder="1" applyAlignment="1" applyProtection="1">
      <alignment horizontal="center"/>
      <protection locked="0" hidden="1"/>
    </xf>
    <xf numFmtId="14" fontId="0" fillId="3" borderId="10" xfId="3" applyNumberFormat="1" applyFont="1" applyFill="1" applyBorder="1" applyAlignment="1" applyProtection="1">
      <alignment horizontal="center"/>
      <protection locked="0" hidden="1"/>
    </xf>
    <xf numFmtId="0" fontId="18" fillId="0" borderId="0" xfId="0" applyFont="1" applyBorder="1" applyAlignment="1" applyProtection="1">
      <alignment horizontal="left"/>
      <protection hidden="1"/>
    </xf>
    <xf numFmtId="49" fontId="6" fillId="0" borderId="8" xfId="0" applyNumberFormat="1" applyFont="1" applyBorder="1" applyAlignment="1">
      <alignment horizontal="left" wrapText="1"/>
    </xf>
    <xf numFmtId="49" fontId="6" fillId="0" borderId="2" xfId="0" applyNumberFormat="1" applyFont="1" applyBorder="1" applyAlignment="1">
      <alignment horizontal="left" wrapText="1"/>
    </xf>
    <xf numFmtId="49" fontId="6" fillId="0" borderId="3" xfId="0" applyNumberFormat="1" applyFont="1" applyBorder="1" applyAlignment="1">
      <alignment horizontal="left" wrapText="1"/>
    </xf>
    <xf numFmtId="49" fontId="6" fillId="0" borderId="9" xfId="0" applyNumberFormat="1" applyFont="1" applyBorder="1" applyAlignment="1">
      <alignment horizontal="center"/>
    </xf>
    <xf numFmtId="49" fontId="6" fillId="0" borderId="0" xfId="0" applyNumberFormat="1" applyFont="1" applyBorder="1" applyAlignment="1">
      <alignment horizontal="center"/>
    </xf>
    <xf numFmtId="49" fontId="6" fillId="0" borderId="7" xfId="0" applyNumberFormat="1" applyFont="1" applyBorder="1" applyAlignment="1">
      <alignment horizontal="center"/>
    </xf>
    <xf numFmtId="49" fontId="2" fillId="2" borderId="9" xfId="0" applyNumberFormat="1" applyFont="1" applyFill="1" applyBorder="1" applyAlignment="1">
      <alignment horizontal="center"/>
    </xf>
    <xf numFmtId="49" fontId="2" fillId="2" borderId="0" xfId="0" applyNumberFormat="1" applyFont="1" applyFill="1" applyBorder="1" applyAlignment="1">
      <alignment horizontal="center"/>
    </xf>
    <xf numFmtId="49" fontId="2" fillId="2" borderId="7" xfId="0" applyNumberFormat="1" applyFont="1" applyFill="1" applyBorder="1" applyAlignment="1">
      <alignment horizontal="center"/>
    </xf>
    <xf numFmtId="0" fontId="6" fillId="0" borderId="9" xfId="0" applyFont="1" applyBorder="1" applyAlignment="1"/>
    <xf numFmtId="0" fontId="10" fillId="0" borderId="0" xfId="0" applyFont="1" applyBorder="1" applyAlignment="1"/>
    <xf numFmtId="0" fontId="10" fillId="0" borderId="7" xfId="0" applyFont="1" applyBorder="1" applyAlignment="1"/>
    <xf numFmtId="0" fontId="7" fillId="0" borderId="0" xfId="0" applyFont="1"/>
    <xf numFmtId="0" fontId="7" fillId="0" borderId="7" xfId="0" applyFont="1" applyBorder="1"/>
    <xf numFmtId="0" fontId="8" fillId="0" borderId="0" xfId="0" applyFont="1" applyAlignment="1" applyProtection="1">
      <alignment horizontal="left"/>
      <protection hidden="1"/>
    </xf>
    <xf numFmtId="0" fontId="7" fillId="0" borderId="13" xfId="0" applyNumberFormat="1" applyFont="1" applyBorder="1" applyAlignment="1">
      <alignment horizontal="center" vertical="center" wrapText="1"/>
    </xf>
    <xf numFmtId="0" fontId="7" fillId="0" borderId="14" xfId="0" applyNumberFormat="1" applyFont="1" applyBorder="1" applyAlignment="1">
      <alignment horizontal="center" vertical="center" wrapText="1"/>
    </xf>
    <xf numFmtId="0" fontId="7" fillId="0" borderId="15" xfId="0" applyNumberFormat="1" applyFont="1" applyBorder="1" applyAlignment="1">
      <alignment horizontal="center" vertical="center" wrapText="1"/>
    </xf>
    <xf numFmtId="0" fontId="7" fillId="0" borderId="9" xfId="0" applyNumberFormat="1" applyFont="1" applyBorder="1" applyAlignment="1">
      <alignment horizontal="left" vertical="center" wrapText="1"/>
    </xf>
    <xf numFmtId="0" fontId="7" fillId="0" borderId="0" xfId="0" applyNumberFormat="1" applyFont="1" applyBorder="1" applyAlignment="1">
      <alignment horizontal="left" vertical="center" wrapText="1"/>
    </xf>
    <xf numFmtId="0" fontId="7" fillId="0" borderId="4" xfId="0" applyNumberFormat="1" applyFont="1" applyBorder="1" applyAlignment="1">
      <alignment horizontal="left" vertical="center" wrapText="1"/>
    </xf>
    <xf numFmtId="0" fontId="7" fillId="0" borderId="5" xfId="0" applyNumberFormat="1" applyFont="1" applyBorder="1" applyAlignment="1">
      <alignment horizontal="left" vertical="center" wrapText="1"/>
    </xf>
    <xf numFmtId="49" fontId="5" fillId="0" borderId="1" xfId="0" applyNumberFormat="1" applyFont="1" applyBorder="1" applyAlignment="1">
      <alignment horizontal="left" wrapText="1"/>
    </xf>
    <xf numFmtId="0" fontId="2" fillId="0" borderId="1" xfId="0" applyFont="1" applyBorder="1" applyAlignment="1">
      <alignment horizontal="left" wrapText="1"/>
    </xf>
    <xf numFmtId="0" fontId="2" fillId="0" borderId="1" xfId="0" applyFont="1" applyBorder="1" applyAlignment="1">
      <alignment horizontal="left"/>
    </xf>
    <xf numFmtId="49" fontId="9" fillId="0" borderId="1" xfId="0" applyNumberFormat="1" applyFont="1" applyBorder="1" applyAlignment="1">
      <alignment horizontal="center"/>
    </xf>
    <xf numFmtId="0" fontId="7" fillId="0" borderId="1" xfId="0" applyNumberFormat="1" applyFont="1" applyBorder="1" applyAlignment="1">
      <alignment horizontal="left" vertical="center" wrapText="1"/>
    </xf>
    <xf numFmtId="0" fontId="7" fillId="0" borderId="1" xfId="0" applyNumberFormat="1" applyFont="1" applyBorder="1" applyAlignment="1">
      <alignment horizontal="left" vertical="center"/>
    </xf>
    <xf numFmtId="0" fontId="7" fillId="0" borderId="12" xfId="0" applyNumberFormat="1" applyFont="1" applyBorder="1" applyAlignment="1">
      <alignment horizontal="left" vertical="center" wrapText="1"/>
    </xf>
    <xf numFmtId="0" fontId="7" fillId="0" borderId="12" xfId="0" applyNumberFormat="1" applyFont="1" applyBorder="1" applyAlignment="1">
      <alignment horizontal="left" vertical="center"/>
    </xf>
    <xf numFmtId="49" fontId="5" fillId="0" borderId="6" xfId="0" applyNumberFormat="1" applyFont="1" applyBorder="1" applyAlignment="1">
      <alignment horizontal="right"/>
    </xf>
    <xf numFmtId="49" fontId="5" fillId="0" borderId="10" xfId="0" applyNumberFormat="1" applyFont="1" applyBorder="1" applyAlignment="1">
      <alignment horizontal="right"/>
    </xf>
    <xf numFmtId="49" fontId="4" fillId="0" borderId="6" xfId="0" applyNumberFormat="1" applyFont="1" applyBorder="1" applyAlignment="1">
      <alignment horizontal="right"/>
    </xf>
    <xf numFmtId="49" fontId="4" fillId="0" borderId="10" xfId="0" applyNumberFormat="1" applyFont="1" applyBorder="1" applyAlignment="1">
      <alignment horizontal="right"/>
    </xf>
    <xf numFmtId="0" fontId="0" fillId="3" borderId="6" xfId="0" applyFill="1" applyBorder="1" applyAlignment="1" applyProtection="1">
      <alignment horizontal="center"/>
      <protection locked="0" hidden="1"/>
    </xf>
    <xf numFmtId="14" fontId="0" fillId="3" borderId="11" xfId="3" applyNumberFormat="1" applyFont="1" applyFill="1" applyBorder="1" applyAlignment="1" applyProtection="1">
      <alignment horizontal="center"/>
      <protection locked="0" hidden="1"/>
    </xf>
    <xf numFmtId="0" fontId="7" fillId="0" borderId="1" xfId="0" applyFont="1" applyBorder="1" applyAlignment="1">
      <alignment horizontal="left" vertical="center" wrapText="1"/>
    </xf>
    <xf numFmtId="0" fontId="7" fillId="0" borderId="1" xfId="0" applyFont="1" applyBorder="1" applyAlignment="1">
      <alignment horizontal="left" vertical="center"/>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9" xfId="0" applyFont="1" applyBorder="1" applyAlignment="1">
      <alignment horizontal="left" vertical="center" wrapText="1"/>
    </xf>
    <xf numFmtId="0" fontId="7" fillId="0" borderId="0" xfId="0" applyFont="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49" fontId="6" fillId="0" borderId="0" xfId="0" applyNumberFormat="1" applyFont="1" applyAlignment="1">
      <alignment horizontal="center"/>
    </xf>
    <xf numFmtId="49" fontId="2" fillId="2" borderId="0" xfId="0" applyNumberFormat="1" applyFont="1" applyFill="1" applyAlignment="1">
      <alignment horizontal="center"/>
    </xf>
    <xf numFmtId="0" fontId="6" fillId="0" borderId="9" xfId="0" applyFont="1" applyBorder="1"/>
    <xf numFmtId="0" fontId="10" fillId="0" borderId="0" xfId="0" applyFont="1"/>
    <xf numFmtId="0" fontId="10" fillId="0" borderId="7" xfId="0" applyFont="1" applyBorder="1"/>
    <xf numFmtId="0" fontId="2" fillId="0" borderId="9" xfId="0" applyFont="1" applyBorder="1"/>
    <xf numFmtId="44" fontId="18" fillId="3" borderId="17" xfId="2" applyFont="1" applyFill="1" applyBorder="1" applyProtection="1">
      <protection locked="0" hidden="1"/>
    </xf>
    <xf numFmtId="44" fontId="18" fillId="3" borderId="18" xfId="2" applyFont="1" applyFill="1" applyBorder="1" applyProtection="1">
      <protection locked="0" hidden="1"/>
    </xf>
    <xf numFmtId="167" fontId="18" fillId="3" borderId="17" xfId="0" applyNumberFormat="1" applyFont="1" applyFill="1" applyBorder="1" applyProtection="1">
      <protection locked="0" hidden="1"/>
    </xf>
    <xf numFmtId="0" fontId="1" fillId="0" borderId="9" xfId="0" applyFont="1" applyBorder="1" applyAlignment="1">
      <alignment wrapText="1"/>
    </xf>
    <xf numFmtId="10" fontId="0" fillId="3" borderId="1" xfId="1" applyNumberFormat="1" applyFont="1" applyFill="1" applyBorder="1" applyAlignment="1" applyProtection="1">
      <alignment horizontal="center"/>
      <protection locked="0" hidden="1"/>
    </xf>
    <xf numFmtId="10" fontId="7" fillId="3" borderId="1" xfId="1" applyNumberFormat="1" applyFont="1" applyFill="1" applyBorder="1" applyAlignment="1" applyProtection="1">
      <alignment horizontal="center"/>
      <protection locked="0" hidden="1"/>
    </xf>
    <xf numFmtId="164" fontId="15" fillId="3" borderId="1" xfId="2" applyNumberFormat="1" applyFont="1" applyFill="1" applyBorder="1" applyAlignment="1" applyProtection="1">
      <alignment horizontal="center"/>
      <protection locked="0" hidden="1"/>
    </xf>
    <xf numFmtId="0" fontId="0" fillId="0" borderId="0" xfId="0" applyProtection="1">
      <protection locked="0" hidden="1"/>
    </xf>
    <xf numFmtId="10" fontId="0" fillId="3" borderId="1" xfId="5" applyNumberFormat="1" applyFont="1" applyFill="1" applyBorder="1" applyAlignment="1" applyProtection="1">
      <alignment horizontal="center"/>
      <protection locked="0" hidden="1"/>
    </xf>
    <xf numFmtId="10" fontId="7" fillId="3" borderId="1" xfId="5" applyNumberFormat="1" applyFont="1" applyFill="1" applyBorder="1" applyAlignment="1" applyProtection="1">
      <alignment horizontal="center"/>
      <protection locked="0" hidden="1"/>
    </xf>
    <xf numFmtId="164" fontId="7" fillId="3" borderId="1" xfId="4" applyNumberFormat="1" applyFont="1" applyFill="1" applyBorder="1" applyAlignment="1" applyProtection="1">
      <alignment horizontal="center"/>
      <protection locked="0" hidden="1"/>
    </xf>
    <xf numFmtId="0" fontId="2" fillId="3" borderId="6" xfId="0" applyFont="1" applyFill="1" applyBorder="1" applyProtection="1">
      <protection locked="0" hidden="1"/>
    </xf>
    <xf numFmtId="0" fontId="10" fillId="3" borderId="16" xfId="0" applyFont="1" applyFill="1" applyBorder="1" applyProtection="1">
      <protection locked="0" hidden="1"/>
    </xf>
    <xf numFmtId="0" fontId="10" fillId="3" borderId="10" xfId="0" applyFont="1" applyFill="1" applyBorder="1" applyProtection="1">
      <protection locked="0" hidden="1"/>
    </xf>
    <xf numFmtId="44" fontId="4" fillId="3" borderId="1" xfId="2" applyFont="1" applyFill="1" applyBorder="1" applyAlignment="1" applyProtection="1">
      <alignment horizontal="center"/>
      <protection locked="0" hidden="1"/>
    </xf>
  </cellXfs>
  <cellStyles count="6">
    <cellStyle name="Currency" xfId="2" builtinId="4"/>
    <cellStyle name="Currency 2" xfId="4" xr:uid="{5C2B1705-FE9A-4AA0-8824-B6EFAEFEA7DE}"/>
    <cellStyle name="Normal" xfId="0" builtinId="0"/>
    <cellStyle name="Percent" xfId="1" builtinId="5"/>
    <cellStyle name="Percent 2" xfId="5" xr:uid="{77A5F352-0ECC-4535-96FA-5F11904323C3}"/>
    <cellStyle name="Prozent 2" xfId="3" xr:uid="{197087EF-F73B-4F8F-89A9-71024BB3113B}"/>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2A22F-5849-4B2E-ACC1-9BB8ACC8F98C}">
  <dimension ref="A1:E45"/>
  <sheetViews>
    <sheetView tabSelected="1" view="pageBreakPreview" topLeftCell="A29" zoomScale="110" zoomScaleNormal="100" zoomScaleSheetLayoutView="110" workbookViewId="0">
      <selection activeCell="H41" sqref="H41"/>
    </sheetView>
  </sheetViews>
  <sheetFormatPr defaultColWidth="11.42578125" defaultRowHeight="12.75" x14ac:dyDescent="0.2"/>
  <cols>
    <col min="1" max="1" width="3.85546875" style="74" customWidth="1"/>
    <col min="2" max="2" width="51.28515625" style="72" customWidth="1"/>
    <col min="3" max="3" width="11.7109375" style="72" customWidth="1"/>
    <col min="4" max="4" width="10.7109375" style="72" customWidth="1"/>
    <col min="5" max="5" width="18.140625" style="73" customWidth="1"/>
    <col min="6" max="16384" width="11.42578125" style="72"/>
  </cols>
  <sheetData>
    <row r="1" spans="1:5" s="69" customFormat="1" ht="21.75" customHeight="1" x14ac:dyDescent="0.2">
      <c r="A1" s="66" t="s">
        <v>91</v>
      </c>
      <c r="B1" s="67" t="s">
        <v>92</v>
      </c>
      <c r="C1" s="67" t="s">
        <v>93</v>
      </c>
      <c r="D1" s="67" t="s">
        <v>94</v>
      </c>
      <c r="E1" s="68" t="s">
        <v>95</v>
      </c>
    </row>
    <row r="2" spans="1:5" ht="23.25" customHeight="1" x14ac:dyDescent="0.2">
      <c r="A2" s="70" t="s">
        <v>96</v>
      </c>
      <c r="B2" s="71" t="s">
        <v>147</v>
      </c>
    </row>
    <row r="3" spans="1:5" ht="71.25" customHeight="1" x14ac:dyDescent="0.2">
      <c r="B3" s="75" t="s">
        <v>155</v>
      </c>
    </row>
    <row r="4" spans="1:5" ht="21" customHeight="1" x14ac:dyDescent="0.2">
      <c r="A4" s="76" t="s">
        <v>97</v>
      </c>
      <c r="B4" s="77" t="s">
        <v>98</v>
      </c>
      <c r="C4" s="186"/>
      <c r="D4" s="184"/>
      <c r="E4" s="78">
        <f>C4*D4</f>
        <v>0</v>
      </c>
    </row>
    <row r="5" spans="1:5" ht="21" customHeight="1" x14ac:dyDescent="0.2">
      <c r="A5" s="76" t="s">
        <v>99</v>
      </c>
      <c r="B5" s="77" t="s">
        <v>148</v>
      </c>
      <c r="C5" s="125">
        <v>1</v>
      </c>
      <c r="D5" s="185"/>
      <c r="E5" s="78">
        <f>C5*D5</f>
        <v>0</v>
      </c>
    </row>
    <row r="6" spans="1:5" ht="21" customHeight="1" x14ac:dyDescent="0.2">
      <c r="A6" s="76" t="s">
        <v>100</v>
      </c>
      <c r="B6" s="77" t="s">
        <v>101</v>
      </c>
      <c r="C6" s="79"/>
      <c r="D6" s="80"/>
      <c r="E6" s="78">
        <f>SUM(E4:E5)</f>
        <v>0</v>
      </c>
    </row>
    <row r="7" spans="1:5" s="69" customFormat="1" ht="21" customHeight="1" x14ac:dyDescent="0.2">
      <c r="A7" s="81"/>
      <c r="B7" s="77" t="s">
        <v>102</v>
      </c>
      <c r="C7" s="82">
        <v>256</v>
      </c>
      <c r="D7" s="80">
        <f>E6</f>
        <v>0</v>
      </c>
      <c r="E7" s="83">
        <f>C7*D7</f>
        <v>0</v>
      </c>
    </row>
    <row r="8" spans="1:5" ht="23.25" customHeight="1" x14ac:dyDescent="0.2">
      <c r="A8" s="70" t="s">
        <v>103</v>
      </c>
      <c r="B8" s="71" t="s">
        <v>146</v>
      </c>
    </row>
    <row r="9" spans="1:5" ht="85.5" customHeight="1" x14ac:dyDescent="0.2">
      <c r="B9" s="75" t="s">
        <v>156</v>
      </c>
    </row>
    <row r="10" spans="1:5" ht="21" customHeight="1" x14ac:dyDescent="0.2">
      <c r="A10" s="76" t="s">
        <v>104</v>
      </c>
      <c r="B10" s="77" t="s">
        <v>105</v>
      </c>
      <c r="C10" s="186"/>
      <c r="D10" s="184"/>
      <c r="E10" s="78">
        <f>C10*D10</f>
        <v>0</v>
      </c>
    </row>
    <row r="11" spans="1:5" ht="21" customHeight="1" x14ac:dyDescent="0.2">
      <c r="A11" s="76" t="s">
        <v>106</v>
      </c>
      <c r="B11" s="77" t="s">
        <v>149</v>
      </c>
      <c r="C11" s="125">
        <v>1</v>
      </c>
      <c r="D11" s="185"/>
      <c r="E11" s="78">
        <f>C11*D11</f>
        <v>0</v>
      </c>
    </row>
    <row r="12" spans="1:5" ht="21" customHeight="1" x14ac:dyDescent="0.2">
      <c r="A12" s="76" t="s">
        <v>107</v>
      </c>
      <c r="B12" s="77" t="s">
        <v>108</v>
      </c>
      <c r="C12" s="79"/>
      <c r="D12" s="80"/>
      <c r="E12" s="78">
        <f>SUM(E10:E11)</f>
        <v>0</v>
      </c>
    </row>
    <row r="13" spans="1:5" ht="21" customHeight="1" x14ac:dyDescent="0.2">
      <c r="A13" s="76"/>
      <c r="B13" s="77" t="s">
        <v>109</v>
      </c>
      <c r="C13" s="82">
        <v>256</v>
      </c>
      <c r="D13" s="80">
        <f>E12</f>
        <v>0</v>
      </c>
      <c r="E13" s="83">
        <f>C13*D13</f>
        <v>0</v>
      </c>
    </row>
    <row r="14" spans="1:5" ht="63.75" customHeight="1" x14ac:dyDescent="0.2">
      <c r="A14" s="70" t="s">
        <v>110</v>
      </c>
      <c r="B14" s="75" t="s">
        <v>158</v>
      </c>
    </row>
    <row r="15" spans="1:5" ht="21" customHeight="1" x14ac:dyDescent="0.2">
      <c r="A15" s="76" t="s">
        <v>111</v>
      </c>
      <c r="B15" s="77" t="s">
        <v>105</v>
      </c>
      <c r="C15" s="124">
        <v>20</v>
      </c>
      <c r="D15" s="184"/>
      <c r="E15" s="78">
        <f>C15*D15</f>
        <v>0</v>
      </c>
    </row>
    <row r="16" spans="1:5" ht="21" customHeight="1" x14ac:dyDescent="0.2">
      <c r="A16" s="76" t="s">
        <v>139</v>
      </c>
      <c r="B16" s="77" t="s">
        <v>150</v>
      </c>
      <c r="C16" s="125">
        <v>5</v>
      </c>
      <c r="D16" s="185"/>
      <c r="E16" s="78">
        <f>C16*D16</f>
        <v>0</v>
      </c>
    </row>
    <row r="17" spans="1:5" ht="21" customHeight="1" x14ac:dyDescent="0.2">
      <c r="A17" s="76"/>
      <c r="B17" s="77" t="s">
        <v>151</v>
      </c>
      <c r="C17" s="82"/>
      <c r="D17" s="80"/>
      <c r="E17" s="83">
        <f>SUM(E15:E16)</f>
        <v>0</v>
      </c>
    </row>
    <row r="18" spans="1:5" ht="23.25" customHeight="1" x14ac:dyDescent="0.2">
      <c r="A18" s="70" t="s">
        <v>112</v>
      </c>
      <c r="B18" s="71" t="s">
        <v>115</v>
      </c>
    </row>
    <row r="19" spans="1:5" ht="120.75" customHeight="1" x14ac:dyDescent="0.2">
      <c r="B19" s="75" t="s">
        <v>157</v>
      </c>
    </row>
    <row r="20" spans="1:5" ht="21" customHeight="1" x14ac:dyDescent="0.2">
      <c r="A20" s="81" t="s">
        <v>113</v>
      </c>
      <c r="B20" s="77" t="s">
        <v>117</v>
      </c>
      <c r="C20" s="123">
        <v>1770</v>
      </c>
      <c r="D20" s="184"/>
      <c r="E20" s="78">
        <f>C20*D20</f>
        <v>0</v>
      </c>
    </row>
    <row r="21" spans="1:5" ht="23.25" customHeight="1" x14ac:dyDescent="0.2">
      <c r="A21" s="85" t="s">
        <v>114</v>
      </c>
      <c r="B21" s="86" t="s">
        <v>119</v>
      </c>
      <c r="C21" s="87"/>
      <c r="D21" s="87"/>
      <c r="E21" s="88"/>
    </row>
    <row r="22" spans="1:5" ht="121.5" customHeight="1" x14ac:dyDescent="0.2">
      <c r="B22" s="75" t="s">
        <v>159</v>
      </c>
    </row>
    <row r="23" spans="1:5" ht="21" customHeight="1" x14ac:dyDescent="0.2">
      <c r="A23" s="81" t="s">
        <v>116</v>
      </c>
      <c r="B23" s="77" t="s">
        <v>117</v>
      </c>
      <c r="C23" s="123">
        <v>2027.5</v>
      </c>
      <c r="D23" s="184"/>
      <c r="E23" s="78">
        <f>C23*D23</f>
        <v>0</v>
      </c>
    </row>
    <row r="24" spans="1:5" ht="23.25" customHeight="1" x14ac:dyDescent="0.2">
      <c r="A24" s="85" t="s">
        <v>118</v>
      </c>
      <c r="B24" s="86" t="s">
        <v>153</v>
      </c>
      <c r="C24" s="87"/>
      <c r="D24" s="87"/>
      <c r="E24" s="88"/>
    </row>
    <row r="25" spans="1:5" ht="54" customHeight="1" x14ac:dyDescent="0.2">
      <c r="B25" s="75" t="s">
        <v>121</v>
      </c>
    </row>
    <row r="26" spans="1:5" ht="21" customHeight="1" x14ac:dyDescent="0.2">
      <c r="A26" s="81" t="s">
        <v>120</v>
      </c>
      <c r="B26" s="77" t="s">
        <v>122</v>
      </c>
      <c r="C26" s="120">
        <v>12</v>
      </c>
      <c r="D26" s="184"/>
      <c r="E26" s="78">
        <f>C26*D26</f>
        <v>0</v>
      </c>
    </row>
    <row r="27" spans="1:5" ht="72" customHeight="1" x14ac:dyDescent="0.2">
      <c r="B27" s="75" t="s">
        <v>123</v>
      </c>
    </row>
    <row r="28" spans="1:5" ht="21" customHeight="1" x14ac:dyDescent="0.2">
      <c r="A28" s="81" t="s">
        <v>145</v>
      </c>
      <c r="B28" s="77" t="s">
        <v>124</v>
      </c>
      <c r="C28" s="82">
        <v>24</v>
      </c>
      <c r="D28" s="184"/>
      <c r="E28" s="78">
        <f>C28*D28</f>
        <v>0</v>
      </c>
    </row>
    <row r="29" spans="1:5" ht="123" customHeight="1" x14ac:dyDescent="0.2">
      <c r="B29" s="75" t="s">
        <v>125</v>
      </c>
    </row>
    <row r="30" spans="1:5" ht="21" customHeight="1" x14ac:dyDescent="0.2">
      <c r="A30" s="81" t="s">
        <v>144</v>
      </c>
      <c r="B30" s="77" t="s">
        <v>126</v>
      </c>
      <c r="C30" s="84">
        <v>15</v>
      </c>
      <c r="D30" s="184"/>
      <c r="E30" s="78">
        <f>C30*D30</f>
        <v>0</v>
      </c>
    </row>
    <row r="31" spans="1:5" s="69" customFormat="1" ht="21" customHeight="1" x14ac:dyDescent="0.2">
      <c r="A31" s="81"/>
      <c r="B31" s="77" t="s">
        <v>127</v>
      </c>
      <c r="C31" s="82"/>
      <c r="D31" s="80"/>
      <c r="E31" s="83">
        <f>SUM(E26:E30)</f>
        <v>0</v>
      </c>
    </row>
    <row r="32" spans="1:5" ht="31.5" customHeight="1" x14ac:dyDescent="0.2">
      <c r="B32" s="69" t="s">
        <v>128</v>
      </c>
    </row>
    <row r="33" spans="1:5" s="69" customFormat="1" ht="21" customHeight="1" x14ac:dyDescent="0.2">
      <c r="A33" s="81"/>
      <c r="B33" s="77" t="s">
        <v>129</v>
      </c>
      <c r="C33" s="82"/>
      <c r="D33" s="80"/>
      <c r="E33" s="78">
        <f>E7</f>
        <v>0</v>
      </c>
    </row>
    <row r="34" spans="1:5" s="69" customFormat="1" ht="21" customHeight="1" x14ac:dyDescent="0.2">
      <c r="A34" s="81"/>
      <c r="B34" s="77" t="s">
        <v>130</v>
      </c>
      <c r="C34" s="82"/>
      <c r="D34" s="80"/>
      <c r="E34" s="78">
        <f>E13</f>
        <v>0</v>
      </c>
    </row>
    <row r="35" spans="1:5" s="69" customFormat="1" ht="21" customHeight="1" x14ac:dyDescent="0.2">
      <c r="A35" s="81"/>
      <c r="B35" s="77" t="s">
        <v>152</v>
      </c>
      <c r="C35" s="82"/>
      <c r="D35" s="80"/>
      <c r="E35" s="78">
        <f>E17</f>
        <v>0</v>
      </c>
    </row>
    <row r="36" spans="1:5" s="69" customFormat="1" ht="21" customHeight="1" x14ac:dyDescent="0.2">
      <c r="A36" s="81"/>
      <c r="B36" s="77" t="s">
        <v>140</v>
      </c>
      <c r="C36" s="82"/>
      <c r="D36" s="80"/>
      <c r="E36" s="78">
        <f>E20</f>
        <v>0</v>
      </c>
    </row>
    <row r="37" spans="1:5" s="69" customFormat="1" ht="21" customHeight="1" x14ac:dyDescent="0.2">
      <c r="A37" s="81"/>
      <c r="B37" s="77" t="s">
        <v>141</v>
      </c>
      <c r="C37" s="82"/>
      <c r="D37" s="80"/>
      <c r="E37" s="78">
        <f>E23</f>
        <v>0</v>
      </c>
    </row>
    <row r="38" spans="1:5" s="69" customFormat="1" ht="21" customHeight="1" x14ac:dyDescent="0.2">
      <c r="A38" s="81"/>
      <c r="B38" s="77" t="s">
        <v>154</v>
      </c>
      <c r="C38" s="82"/>
      <c r="D38" s="80"/>
      <c r="E38" s="78">
        <f>E31</f>
        <v>0</v>
      </c>
    </row>
    <row r="39" spans="1:5" s="69" customFormat="1" ht="21" customHeight="1" x14ac:dyDescent="0.2">
      <c r="A39" s="81"/>
      <c r="B39" s="127" t="s">
        <v>142</v>
      </c>
      <c r="C39" s="127"/>
      <c r="D39" s="80"/>
      <c r="E39" s="83">
        <f>E33+E34+E35+E36+E37+E38</f>
        <v>0</v>
      </c>
    </row>
    <row r="40" spans="1:5" s="69" customFormat="1" ht="21" customHeight="1" x14ac:dyDescent="0.2">
      <c r="A40" s="81"/>
      <c r="B40" s="121" t="s">
        <v>131</v>
      </c>
      <c r="C40" s="122"/>
      <c r="D40" s="80"/>
      <c r="E40" s="83">
        <f>E39*0.19</f>
        <v>0</v>
      </c>
    </row>
    <row r="41" spans="1:5" s="69" customFormat="1" ht="21" customHeight="1" x14ac:dyDescent="0.2">
      <c r="A41" s="81"/>
      <c r="B41" s="127" t="s">
        <v>143</v>
      </c>
      <c r="C41" s="127"/>
      <c r="D41" s="80"/>
      <c r="E41" s="83">
        <f>SUM(E39:E40)</f>
        <v>0</v>
      </c>
    </row>
    <row r="43" spans="1:5" s="58" customFormat="1" ht="33" customHeight="1" x14ac:dyDescent="0.2">
      <c r="A43" s="128"/>
      <c r="B43" s="128"/>
      <c r="C43" s="129"/>
      <c r="D43" s="130"/>
      <c r="E43" s="131"/>
    </row>
    <row r="44" spans="1:5" s="58" customFormat="1" ht="17.25" customHeight="1" x14ac:dyDescent="0.2">
      <c r="A44" s="132" t="s">
        <v>87</v>
      </c>
      <c r="B44" s="132"/>
      <c r="C44" s="132" t="s">
        <v>88</v>
      </c>
      <c r="D44" s="132"/>
      <c r="E44" s="132"/>
    </row>
    <row r="45" spans="1:5" ht="45" customHeight="1" x14ac:dyDescent="0.2">
      <c r="B45" s="126" t="s">
        <v>132</v>
      </c>
      <c r="C45" s="126"/>
      <c r="D45" s="126"/>
      <c r="E45" s="126"/>
    </row>
  </sheetData>
  <sheetProtection sheet="1" objects="1" scenarios="1"/>
  <mergeCells count="7">
    <mergeCell ref="B45:E45"/>
    <mergeCell ref="B39:C39"/>
    <mergeCell ref="B41:C41"/>
    <mergeCell ref="A43:B43"/>
    <mergeCell ref="C43:E43"/>
    <mergeCell ref="A44:B44"/>
    <mergeCell ref="C44:E44"/>
  </mergeCells>
  <printOptions horizontalCentered="1"/>
  <pageMargins left="0.70866141732283472" right="0.70866141732283472" top="1.299212598425197" bottom="0.98425196850393704" header="0.51181102362204722" footer="0.70866141732283472"/>
  <pageSetup paperSize="9" scale="91" fitToHeight="3" orientation="portrait" r:id="rId1"/>
  <headerFooter>
    <oddHeader>&amp;CPreisblatt
Wachschutzleistungen und Alarmaufschaltung
Leistungsort: Am Bahnhof 1, 15517 Fürstenwalde 
Auftraggeber: Landkreis Oder-Spree</oddHeader>
    <oddFooter>&amp;L&amp;F&amp;C&amp;8&amp;A&amp;R&amp;P</oddFooter>
  </headerFooter>
  <rowBreaks count="2" manualBreakCount="2">
    <brk id="20" max="16383" man="1"/>
    <brk id="3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252"/>
  <sheetViews>
    <sheetView view="pageBreakPreview" topLeftCell="A37" zoomScale="120" zoomScaleNormal="100" zoomScaleSheetLayoutView="120" workbookViewId="0">
      <selection activeCell="B25" sqref="B25"/>
    </sheetView>
  </sheetViews>
  <sheetFormatPr defaultColWidth="11.42578125" defaultRowHeight="12.75" x14ac:dyDescent="0.2"/>
  <cols>
    <col min="1" max="1" width="7.85546875" style="26" customWidth="1"/>
    <col min="2" max="2" width="57.7109375" customWidth="1"/>
    <col min="3" max="3" width="15.28515625" customWidth="1"/>
    <col min="4" max="4" width="13.85546875" customWidth="1"/>
  </cols>
  <sheetData>
    <row r="1" spans="1:6" ht="35.25" customHeight="1" x14ac:dyDescent="0.25">
      <c r="A1" s="133" t="s">
        <v>65</v>
      </c>
      <c r="B1" s="134"/>
      <c r="C1" s="134"/>
      <c r="D1" s="135"/>
    </row>
    <row r="2" spans="1:6" ht="10.5" customHeight="1" x14ac:dyDescent="0.25">
      <c r="A2" s="136"/>
      <c r="B2" s="137"/>
      <c r="C2" s="137"/>
      <c r="D2" s="138"/>
    </row>
    <row r="3" spans="1:6" s="40" customFormat="1" ht="19.5" customHeight="1" x14ac:dyDescent="0.25">
      <c r="A3" s="139" t="s">
        <v>89</v>
      </c>
      <c r="B3" s="140"/>
      <c r="C3" s="140"/>
      <c r="D3" s="141"/>
    </row>
    <row r="4" spans="1:6" ht="10.5" customHeight="1" x14ac:dyDescent="0.25">
      <c r="A4" s="142"/>
      <c r="B4" s="143"/>
      <c r="C4" s="143"/>
      <c r="D4" s="144"/>
    </row>
    <row r="5" spans="1:6" ht="51.75" customHeight="1" x14ac:dyDescent="0.2">
      <c r="A5" s="187" t="s">
        <v>160</v>
      </c>
      <c r="B5" s="145"/>
      <c r="C5" s="145"/>
      <c r="D5" s="146"/>
    </row>
    <row r="6" spans="1:6" ht="5.25" customHeight="1" x14ac:dyDescent="0.2">
      <c r="A6" s="151"/>
      <c r="B6" s="152"/>
      <c r="C6" s="2"/>
      <c r="D6" s="53"/>
    </row>
    <row r="7" spans="1:6" ht="13.5" customHeight="1" x14ac:dyDescent="0.2">
      <c r="A7" s="153"/>
      <c r="B7" s="154"/>
      <c r="C7" s="4" t="s">
        <v>0</v>
      </c>
      <c r="D7" s="4" t="s">
        <v>14</v>
      </c>
    </row>
    <row r="8" spans="1:6" ht="20.45" customHeight="1" x14ac:dyDescent="0.2">
      <c r="A8" s="41" t="s">
        <v>67</v>
      </c>
      <c r="B8" s="9" t="s">
        <v>74</v>
      </c>
      <c r="C8" s="4"/>
      <c r="D8" s="4"/>
    </row>
    <row r="9" spans="1:6" ht="20.45" customHeight="1" x14ac:dyDescent="0.2">
      <c r="A9" s="42" t="s">
        <v>77</v>
      </c>
      <c r="B9" s="36" t="s">
        <v>76</v>
      </c>
      <c r="C9" s="11"/>
      <c r="D9" s="190"/>
      <c r="E9" s="63"/>
      <c r="F9" s="64"/>
    </row>
    <row r="10" spans="1:6" ht="20.45" customHeight="1" x14ac:dyDescent="0.2">
      <c r="A10" s="42" t="s">
        <v>78</v>
      </c>
      <c r="B10" s="36" t="s">
        <v>58</v>
      </c>
      <c r="C10" s="188"/>
      <c r="D10" s="55">
        <f>ROUND(C10*D$9,2)</f>
        <v>0</v>
      </c>
    </row>
    <row r="11" spans="1:6" ht="20.45" customHeight="1" x14ac:dyDescent="0.2">
      <c r="A11" s="42" t="s">
        <v>79</v>
      </c>
      <c r="B11" s="36" t="s">
        <v>59</v>
      </c>
      <c r="C11" s="188"/>
      <c r="D11" s="55">
        <f>ROUND(C11*D$9,2)</f>
        <v>0</v>
      </c>
    </row>
    <row r="12" spans="1:6" ht="20.45" customHeight="1" x14ac:dyDescent="0.2">
      <c r="A12" s="42" t="s">
        <v>80</v>
      </c>
      <c r="B12" s="36" t="s">
        <v>60</v>
      </c>
      <c r="C12" s="188"/>
      <c r="D12" s="55">
        <f>ROUND(C12*D$9,2)</f>
        <v>0</v>
      </c>
    </row>
    <row r="13" spans="1:6" ht="20.45" customHeight="1" x14ac:dyDescent="0.2">
      <c r="A13" s="41"/>
      <c r="B13" s="5" t="s">
        <v>72</v>
      </c>
      <c r="C13" s="11"/>
      <c r="D13" s="56">
        <f>SUM(D9:D12)</f>
        <v>0</v>
      </c>
    </row>
    <row r="14" spans="1:6" ht="20.45" customHeight="1" x14ac:dyDescent="0.2">
      <c r="A14" s="41" t="s">
        <v>29</v>
      </c>
      <c r="B14" s="9" t="s">
        <v>1</v>
      </c>
      <c r="C14" s="4"/>
      <c r="D14" s="4"/>
    </row>
    <row r="15" spans="1:6" ht="20.45" customHeight="1" x14ac:dyDescent="0.2">
      <c r="A15" s="42" t="s">
        <v>30</v>
      </c>
      <c r="B15" s="36" t="s">
        <v>68</v>
      </c>
      <c r="C15" s="188"/>
      <c r="D15" s="55">
        <f>ROUND(C15*D$9,2)</f>
        <v>0</v>
      </c>
    </row>
    <row r="16" spans="1:6" ht="20.45" customHeight="1" x14ac:dyDescent="0.2">
      <c r="A16" s="42" t="s">
        <v>31</v>
      </c>
      <c r="B16" s="36" t="s">
        <v>69</v>
      </c>
      <c r="C16" s="188"/>
      <c r="D16" s="55">
        <f>ROUND(C16*D$9,2)</f>
        <v>0</v>
      </c>
    </row>
    <row r="17" spans="1:4" ht="20.45" customHeight="1" x14ac:dyDescent="0.2">
      <c r="A17" s="42" t="s">
        <v>32</v>
      </c>
      <c r="B17" s="36" t="s">
        <v>70</v>
      </c>
      <c r="C17" s="188"/>
      <c r="D17" s="55">
        <f>ROUND(C17*D$9,2)</f>
        <v>0</v>
      </c>
    </row>
    <row r="18" spans="1:4" ht="30.75" customHeight="1" x14ac:dyDescent="0.2">
      <c r="A18" s="43" t="s">
        <v>33</v>
      </c>
      <c r="B18" s="44" t="s">
        <v>71</v>
      </c>
      <c r="C18" s="188"/>
      <c r="D18" s="55">
        <f>ROUND(C18*D$9,2)</f>
        <v>0</v>
      </c>
    </row>
    <row r="19" spans="1:4" ht="20.45" customHeight="1" x14ac:dyDescent="0.2">
      <c r="A19" s="43" t="s">
        <v>34</v>
      </c>
      <c r="B19" s="8" t="s">
        <v>55</v>
      </c>
      <c r="C19" s="188"/>
      <c r="D19" s="55">
        <f>ROUND(C19*D$9,2)</f>
        <v>0</v>
      </c>
    </row>
    <row r="20" spans="1:4" ht="20.45" customHeight="1" x14ac:dyDescent="0.2">
      <c r="A20" s="41"/>
      <c r="B20" s="5" t="s">
        <v>61</v>
      </c>
      <c r="C20" s="37"/>
      <c r="D20" s="56">
        <f>SUM(D15:D19)</f>
        <v>0</v>
      </c>
    </row>
    <row r="21" spans="1:4" ht="20.45" customHeight="1" x14ac:dyDescent="0.2">
      <c r="A21" s="41" t="s">
        <v>41</v>
      </c>
      <c r="B21" s="45" t="s">
        <v>66</v>
      </c>
      <c r="C21" s="4"/>
      <c r="D21" s="46"/>
    </row>
    <row r="22" spans="1:4" ht="20.45" customHeight="1" x14ac:dyDescent="0.2">
      <c r="A22" s="43" t="s">
        <v>40</v>
      </c>
      <c r="B22" s="36" t="s">
        <v>56</v>
      </c>
      <c r="C22" s="188"/>
      <c r="D22" s="55">
        <f t="shared" ref="D22:D27" si="0">ROUND(C22*(D$9),2)</f>
        <v>0</v>
      </c>
    </row>
    <row r="23" spans="1:4" ht="20.45" customHeight="1" x14ac:dyDescent="0.2">
      <c r="A23" s="43" t="s">
        <v>39</v>
      </c>
      <c r="B23" s="36" t="s">
        <v>84</v>
      </c>
      <c r="C23" s="188"/>
      <c r="D23" s="55">
        <f t="shared" si="0"/>
        <v>0</v>
      </c>
    </row>
    <row r="24" spans="1:4" ht="20.45" customHeight="1" x14ac:dyDescent="0.2">
      <c r="A24" s="43" t="s">
        <v>38</v>
      </c>
      <c r="B24" s="36" t="s">
        <v>85</v>
      </c>
      <c r="C24" s="188"/>
      <c r="D24" s="55">
        <f t="shared" si="0"/>
        <v>0</v>
      </c>
    </row>
    <row r="25" spans="1:4" ht="20.45" customHeight="1" x14ac:dyDescent="0.2">
      <c r="A25" s="43" t="s">
        <v>37</v>
      </c>
      <c r="B25" s="36" t="s">
        <v>86</v>
      </c>
      <c r="C25" s="188"/>
      <c r="D25" s="55">
        <f t="shared" si="0"/>
        <v>0</v>
      </c>
    </row>
    <row r="26" spans="1:4" ht="20.45" customHeight="1" x14ac:dyDescent="0.2">
      <c r="A26" s="43" t="s">
        <v>36</v>
      </c>
      <c r="B26" s="36" t="s">
        <v>26</v>
      </c>
      <c r="C26" s="188"/>
      <c r="D26" s="55">
        <f t="shared" si="0"/>
        <v>0</v>
      </c>
    </row>
    <row r="27" spans="1:4" ht="20.45" customHeight="1" x14ac:dyDescent="0.2">
      <c r="A27" s="43" t="s">
        <v>35</v>
      </c>
      <c r="B27" s="36" t="s">
        <v>20</v>
      </c>
      <c r="C27" s="188"/>
      <c r="D27" s="55">
        <f t="shared" si="0"/>
        <v>0</v>
      </c>
    </row>
    <row r="28" spans="1:4" ht="20.45" customHeight="1" x14ac:dyDescent="0.2">
      <c r="A28" s="42" t="s">
        <v>73</v>
      </c>
      <c r="B28" s="36" t="s">
        <v>83</v>
      </c>
      <c r="C28" s="188"/>
      <c r="D28" s="55">
        <f>ROUND(C28*D$20,2)</f>
        <v>0</v>
      </c>
    </row>
    <row r="29" spans="1:4" ht="20.45" customHeight="1" x14ac:dyDescent="0.2">
      <c r="A29" s="41"/>
      <c r="B29" s="5" t="s">
        <v>62</v>
      </c>
      <c r="C29" s="37"/>
      <c r="D29" s="56">
        <f>SUM(D22:D28)</f>
        <v>0</v>
      </c>
    </row>
    <row r="30" spans="1:4" ht="20.45" customHeight="1" x14ac:dyDescent="0.2">
      <c r="A30" s="41" t="s">
        <v>2</v>
      </c>
      <c r="B30" s="45" t="s">
        <v>42</v>
      </c>
      <c r="C30" s="4"/>
      <c r="D30" s="46"/>
    </row>
    <row r="31" spans="1:4" ht="20.45" customHeight="1" x14ac:dyDescent="0.2">
      <c r="A31" s="43" t="s">
        <v>43</v>
      </c>
      <c r="B31" s="36" t="s">
        <v>63</v>
      </c>
      <c r="C31" s="188"/>
      <c r="D31" s="55">
        <f>ROUND(C31*(D$9+D$20),2)</f>
        <v>0</v>
      </c>
    </row>
    <row r="32" spans="1:4" ht="20.45" customHeight="1" x14ac:dyDescent="0.2">
      <c r="A32" s="43" t="s">
        <v>44</v>
      </c>
      <c r="B32" s="36" t="s">
        <v>64</v>
      </c>
      <c r="C32" s="188"/>
      <c r="D32" s="55">
        <f>ROUND(C32*(D$9+D$20+D$29),2)</f>
        <v>0</v>
      </c>
    </row>
    <row r="33" spans="1:4" ht="20.45" customHeight="1" x14ac:dyDescent="0.2">
      <c r="A33" s="163" t="s">
        <v>45</v>
      </c>
      <c r="B33" s="164"/>
      <c r="C33" s="38"/>
      <c r="D33" s="56">
        <f>D32+D31+D29+D20</f>
        <v>0</v>
      </c>
    </row>
    <row r="34" spans="1:4" ht="30" customHeight="1" x14ac:dyDescent="0.2">
      <c r="A34" s="155" t="s">
        <v>81</v>
      </c>
      <c r="B34" s="155"/>
      <c r="C34" s="37" t="e">
        <f>D34/D9</f>
        <v>#DIV/0!</v>
      </c>
      <c r="D34" s="56">
        <f>D33+D13</f>
        <v>0</v>
      </c>
    </row>
    <row r="35" spans="1:4" ht="21" customHeight="1" x14ac:dyDescent="0.2">
      <c r="A35" s="43"/>
      <c r="B35" s="8"/>
      <c r="C35" s="4" t="s">
        <v>0</v>
      </c>
      <c r="D35" s="4" t="s">
        <v>14</v>
      </c>
    </row>
    <row r="36" spans="1:4" ht="21" customHeight="1" x14ac:dyDescent="0.2">
      <c r="A36" s="43"/>
      <c r="B36" s="5" t="s">
        <v>4</v>
      </c>
      <c r="C36" s="38" t="e">
        <f>C34</f>
        <v>#DIV/0!</v>
      </c>
      <c r="D36" s="56">
        <f>D34</f>
        <v>0</v>
      </c>
    </row>
    <row r="37" spans="1:4" ht="21" customHeight="1" x14ac:dyDescent="0.2">
      <c r="A37" s="41" t="s">
        <v>5</v>
      </c>
      <c r="B37" s="9" t="s">
        <v>75</v>
      </c>
      <c r="C37" s="4"/>
      <c r="D37" s="4"/>
    </row>
    <row r="38" spans="1:4" ht="27.75" customHeight="1" x14ac:dyDescent="0.2">
      <c r="A38" s="43" t="s">
        <v>6</v>
      </c>
      <c r="B38" s="47" t="s">
        <v>52</v>
      </c>
      <c r="C38" s="188"/>
      <c r="D38" s="55">
        <f>ROUND(C38*D$9,2)</f>
        <v>0</v>
      </c>
    </row>
    <row r="39" spans="1:4" ht="20.45" customHeight="1" x14ac:dyDescent="0.2">
      <c r="A39" s="43" t="s">
        <v>7</v>
      </c>
      <c r="B39" s="8" t="s">
        <v>53</v>
      </c>
      <c r="C39" s="188"/>
      <c r="D39" s="55">
        <f t="shared" ref="D39:D48" si="1">ROUND(C39*D$9,2)</f>
        <v>0</v>
      </c>
    </row>
    <row r="40" spans="1:4" ht="20.45" customHeight="1" x14ac:dyDescent="0.2">
      <c r="A40" s="43" t="s">
        <v>8</v>
      </c>
      <c r="B40" s="8" t="s">
        <v>16</v>
      </c>
      <c r="C40" s="188"/>
      <c r="D40" s="55">
        <f t="shared" si="1"/>
        <v>0</v>
      </c>
    </row>
    <row r="41" spans="1:4" ht="21" customHeight="1" x14ac:dyDescent="0.2">
      <c r="A41" s="43" t="s">
        <v>9</v>
      </c>
      <c r="B41" s="8" t="s">
        <v>24</v>
      </c>
      <c r="C41" s="189"/>
      <c r="D41" s="55">
        <f t="shared" si="1"/>
        <v>0</v>
      </c>
    </row>
    <row r="42" spans="1:4" ht="20.45" customHeight="1" x14ac:dyDescent="0.2">
      <c r="A42" s="43" t="s">
        <v>17</v>
      </c>
      <c r="B42" s="8" t="s">
        <v>15</v>
      </c>
      <c r="C42" s="188"/>
      <c r="D42" s="55">
        <f t="shared" si="1"/>
        <v>0</v>
      </c>
    </row>
    <row r="43" spans="1:4" ht="21" customHeight="1" x14ac:dyDescent="0.2">
      <c r="A43" s="43" t="s">
        <v>18</v>
      </c>
      <c r="B43" s="8" t="s">
        <v>25</v>
      </c>
      <c r="C43" s="188"/>
      <c r="D43" s="55">
        <f t="shared" si="1"/>
        <v>0</v>
      </c>
    </row>
    <row r="44" spans="1:4" ht="21" customHeight="1" x14ac:dyDescent="0.2">
      <c r="A44" s="43" t="s">
        <v>19</v>
      </c>
      <c r="B44" s="8" t="s">
        <v>23</v>
      </c>
      <c r="C44" s="188"/>
      <c r="D44" s="55">
        <f t="shared" si="1"/>
        <v>0</v>
      </c>
    </row>
    <row r="45" spans="1:4" ht="21" customHeight="1" x14ac:dyDescent="0.2">
      <c r="A45" s="43" t="s">
        <v>21</v>
      </c>
      <c r="B45" s="8" t="s">
        <v>46</v>
      </c>
      <c r="C45" s="188"/>
      <c r="D45" s="55">
        <f t="shared" si="1"/>
        <v>0</v>
      </c>
    </row>
    <row r="46" spans="1:4" ht="21" customHeight="1" x14ac:dyDescent="0.2">
      <c r="A46" s="43" t="s">
        <v>47</v>
      </c>
      <c r="B46" s="8" t="s">
        <v>22</v>
      </c>
      <c r="C46" s="188"/>
      <c r="D46" s="55">
        <f t="shared" si="1"/>
        <v>0</v>
      </c>
    </row>
    <row r="47" spans="1:4" ht="20.45" customHeight="1" x14ac:dyDescent="0.2">
      <c r="A47" s="43" t="s">
        <v>10</v>
      </c>
      <c r="B47" s="8" t="s">
        <v>3</v>
      </c>
      <c r="C47" s="188"/>
      <c r="D47" s="55">
        <f t="shared" si="1"/>
        <v>0</v>
      </c>
    </row>
    <row r="48" spans="1:4" ht="21" customHeight="1" x14ac:dyDescent="0.2">
      <c r="A48" s="43" t="s">
        <v>48</v>
      </c>
      <c r="B48" s="8" t="s">
        <v>27</v>
      </c>
      <c r="C48" s="188"/>
      <c r="D48" s="55">
        <f t="shared" si="1"/>
        <v>0</v>
      </c>
    </row>
    <row r="49" spans="1:5" ht="21" customHeight="1" x14ac:dyDescent="0.2">
      <c r="A49" s="165" t="s">
        <v>51</v>
      </c>
      <c r="B49" s="166"/>
      <c r="C49" s="48"/>
      <c r="D49" s="56">
        <f>SUM(D38:D48)</f>
        <v>0</v>
      </c>
    </row>
    <row r="50" spans="1:5" ht="21" customHeight="1" x14ac:dyDescent="0.2">
      <c r="A50" s="41" t="s">
        <v>11</v>
      </c>
      <c r="B50" s="9" t="s">
        <v>50</v>
      </c>
      <c r="C50" s="48"/>
      <c r="D50" s="56">
        <f>D49+D36</f>
        <v>0</v>
      </c>
    </row>
    <row r="51" spans="1:5" ht="21" customHeight="1" x14ac:dyDescent="0.2">
      <c r="A51" s="41" t="s">
        <v>49</v>
      </c>
      <c r="B51" s="9" t="s">
        <v>12</v>
      </c>
      <c r="C51" s="188"/>
      <c r="D51" s="55">
        <f>ROUND(C51*D$50,2)</f>
        <v>0</v>
      </c>
      <c r="E51" s="39"/>
    </row>
    <row r="52" spans="1:5" ht="51.75" customHeight="1" x14ac:dyDescent="0.25">
      <c r="A52" s="156" t="s">
        <v>57</v>
      </c>
      <c r="B52" s="157"/>
      <c r="C52" s="38" t="e">
        <f>D52/D9</f>
        <v>#DIV/0!</v>
      </c>
      <c r="D52" s="56">
        <f>SUM(D50:D51)</f>
        <v>0</v>
      </c>
    </row>
    <row r="53" spans="1:5" ht="21" customHeight="1" x14ac:dyDescent="0.25">
      <c r="A53" s="49" t="s">
        <v>13</v>
      </c>
      <c r="B53" s="8"/>
      <c r="C53" s="54" t="e">
        <f>D53/D52</f>
        <v>#DIV/0!</v>
      </c>
      <c r="D53" s="57">
        <f>D36</f>
        <v>0</v>
      </c>
    </row>
    <row r="54" spans="1:5" s="35" customFormat="1" ht="21" customHeight="1" x14ac:dyDescent="0.2">
      <c r="A54" s="50" t="s">
        <v>82</v>
      </c>
      <c r="B54" s="51"/>
      <c r="C54" s="52"/>
      <c r="D54" s="52"/>
    </row>
    <row r="55" spans="1:5" ht="23.25" customHeight="1" x14ac:dyDescent="0.2">
      <c r="A55" s="158" t="s">
        <v>54</v>
      </c>
      <c r="B55" s="158"/>
      <c r="C55" s="158"/>
      <c r="D55" s="158"/>
    </row>
    <row r="56" spans="1:5" s="25" customFormat="1" ht="29.25" customHeight="1" x14ac:dyDescent="0.2">
      <c r="A56" s="159" t="s">
        <v>90</v>
      </c>
      <c r="B56" s="160"/>
      <c r="C56" s="160"/>
      <c r="D56" s="160"/>
    </row>
    <row r="57" spans="1:5" s="34" customFormat="1" ht="66" customHeight="1" thickBot="1" x14ac:dyDescent="0.25">
      <c r="A57" s="161" t="s">
        <v>28</v>
      </c>
      <c r="B57" s="162"/>
      <c r="C57" s="162"/>
      <c r="D57" s="162"/>
    </row>
    <row r="58" spans="1:5" s="34" customFormat="1" ht="24.75" customHeight="1" thickTop="1" x14ac:dyDescent="0.2">
      <c r="A58" s="148"/>
      <c r="B58" s="149"/>
      <c r="C58" s="149"/>
      <c r="D58" s="150"/>
    </row>
    <row r="59" spans="1:5" s="58" customFormat="1" ht="33" customHeight="1" x14ac:dyDescent="0.2">
      <c r="A59" s="128"/>
      <c r="B59" s="167"/>
      <c r="C59" s="168"/>
      <c r="D59" s="131"/>
    </row>
    <row r="60" spans="1:5" s="58" customFormat="1" ht="17.25" customHeight="1" x14ac:dyDescent="0.2">
      <c r="A60" s="147" t="s">
        <v>87</v>
      </c>
      <c r="B60" s="147"/>
      <c r="C60" s="59" t="s">
        <v>88</v>
      </c>
      <c r="D60" s="60"/>
    </row>
    <row r="61" spans="1:5" s="58" customFormat="1" x14ac:dyDescent="0.2">
      <c r="C61" s="61"/>
      <c r="D61" s="62"/>
    </row>
    <row r="62" spans="1:5" ht="20.25" customHeight="1" x14ac:dyDescent="0.2">
      <c r="A62" s="28"/>
      <c r="B62" s="3"/>
      <c r="C62" s="16"/>
      <c r="D62" s="16"/>
    </row>
    <row r="63" spans="1:5" ht="12.75" customHeight="1" x14ac:dyDescent="0.2">
      <c r="A63" s="27"/>
      <c r="B63" s="1"/>
      <c r="C63" s="15"/>
      <c r="D63" s="15"/>
    </row>
    <row r="64" spans="1:5" ht="12.75" customHeight="1" x14ac:dyDescent="0.2">
      <c r="A64" s="27"/>
      <c r="B64" s="1"/>
      <c r="C64" s="15"/>
      <c r="D64" s="15"/>
    </row>
    <row r="65" spans="1:4" ht="12.75" customHeight="1" x14ac:dyDescent="0.2">
      <c r="A65" s="27"/>
      <c r="B65" s="1"/>
      <c r="C65" s="15"/>
      <c r="D65" s="15"/>
    </row>
    <row r="66" spans="1:4" ht="12.75" customHeight="1" x14ac:dyDescent="0.2">
      <c r="A66" s="29"/>
      <c r="B66" s="12"/>
      <c r="C66" s="17"/>
      <c r="D66" s="15"/>
    </row>
    <row r="67" spans="1:4" ht="12.75" customHeight="1" x14ac:dyDescent="0.2">
      <c r="A67" s="29"/>
      <c r="B67" s="12"/>
      <c r="C67" s="17"/>
      <c r="D67" s="15"/>
    </row>
    <row r="68" spans="1:4" ht="12.75" customHeight="1" x14ac:dyDescent="0.2">
      <c r="A68" s="27"/>
      <c r="B68" s="12"/>
      <c r="C68" s="15"/>
      <c r="D68" s="15"/>
    </row>
    <row r="69" spans="1:4" ht="12.75" customHeight="1" x14ac:dyDescent="0.2">
      <c r="A69" s="27"/>
      <c r="B69" s="1"/>
      <c r="C69" s="15"/>
      <c r="D69" s="18"/>
    </row>
    <row r="70" spans="1:4" ht="12.75" customHeight="1" x14ac:dyDescent="0.2">
      <c r="A70" s="27"/>
      <c r="B70" s="1"/>
      <c r="C70" s="15"/>
      <c r="D70" s="18"/>
    </row>
    <row r="71" spans="1:4" ht="12.75" customHeight="1" x14ac:dyDescent="0.2">
      <c r="A71" s="27"/>
      <c r="B71" s="1"/>
      <c r="C71" s="15"/>
      <c r="D71" s="18"/>
    </row>
    <row r="72" spans="1:4" ht="12.75" customHeight="1" x14ac:dyDescent="0.2">
      <c r="A72" s="27"/>
      <c r="B72" s="1"/>
      <c r="C72" s="15"/>
      <c r="D72" s="18"/>
    </row>
    <row r="73" spans="1:4" ht="12.75" customHeight="1" x14ac:dyDescent="0.2">
      <c r="A73" s="27"/>
      <c r="B73" s="3"/>
      <c r="C73" s="15"/>
      <c r="D73" s="18"/>
    </row>
    <row r="74" spans="1:4" ht="12.75" customHeight="1" x14ac:dyDescent="0.2">
      <c r="A74" s="27"/>
      <c r="B74" s="3"/>
      <c r="C74" s="15"/>
      <c r="D74" s="18"/>
    </row>
    <row r="75" spans="1:4" ht="12.75" customHeight="1" x14ac:dyDescent="0.2">
      <c r="A75" s="27"/>
      <c r="B75" s="1"/>
      <c r="C75" s="15"/>
      <c r="D75" s="18"/>
    </row>
    <row r="76" spans="1:4" ht="12.75" customHeight="1" x14ac:dyDescent="0.2">
      <c r="A76" s="27"/>
      <c r="B76" s="1"/>
      <c r="C76" s="15"/>
      <c r="D76" s="18"/>
    </row>
    <row r="77" spans="1:4" ht="12.75" customHeight="1" x14ac:dyDescent="0.2">
      <c r="A77" s="27"/>
      <c r="B77" s="1"/>
      <c r="C77" s="15"/>
      <c r="D77" s="18"/>
    </row>
    <row r="78" spans="1:4" ht="12.75" customHeight="1" x14ac:dyDescent="0.2">
      <c r="A78" s="27"/>
      <c r="B78" s="1"/>
      <c r="C78" s="15"/>
      <c r="D78" s="18"/>
    </row>
    <row r="79" spans="1:4" ht="12.75" customHeight="1" x14ac:dyDescent="0.2">
      <c r="A79" s="27"/>
      <c r="B79" s="1"/>
      <c r="C79" s="15"/>
      <c r="D79" s="18"/>
    </row>
    <row r="80" spans="1:4" ht="12.75" customHeight="1" x14ac:dyDescent="0.2">
      <c r="A80" s="27"/>
      <c r="B80" s="1"/>
      <c r="C80" s="15"/>
      <c r="D80" s="18"/>
    </row>
    <row r="81" spans="1:4" ht="12.75" customHeight="1" x14ac:dyDescent="0.2">
      <c r="A81" s="27"/>
      <c r="B81" s="1"/>
      <c r="C81" s="15"/>
      <c r="D81" s="18"/>
    </row>
    <row r="82" spans="1:4" ht="12.75" customHeight="1" x14ac:dyDescent="0.2">
      <c r="A82" s="30"/>
      <c r="B82" s="1"/>
      <c r="C82" s="15"/>
      <c r="D82" s="18"/>
    </row>
    <row r="83" spans="1:4" ht="12.75" customHeight="1" x14ac:dyDescent="0.2">
      <c r="A83" s="29"/>
      <c r="B83" s="1"/>
      <c r="C83" s="15"/>
      <c r="D83" s="18"/>
    </row>
    <row r="84" spans="1:4" ht="12.75" customHeight="1" x14ac:dyDescent="0.2">
      <c r="A84" s="27"/>
      <c r="B84" s="1"/>
      <c r="C84" s="15"/>
      <c r="D84" s="18"/>
    </row>
    <row r="85" spans="1:4" ht="12.75" customHeight="1" x14ac:dyDescent="0.2">
      <c r="A85" s="27"/>
      <c r="B85" s="1"/>
      <c r="C85" s="15"/>
      <c r="D85" s="18"/>
    </row>
    <row r="86" spans="1:4" ht="12.75" customHeight="1" x14ac:dyDescent="0.2">
      <c r="A86" s="27"/>
      <c r="B86" s="1"/>
      <c r="C86" s="15"/>
      <c r="D86" s="18"/>
    </row>
    <row r="87" spans="1:4" ht="12.75" customHeight="1" x14ac:dyDescent="0.2">
      <c r="A87" s="27"/>
      <c r="B87" s="7"/>
      <c r="C87" s="17"/>
      <c r="D87" s="19"/>
    </row>
    <row r="88" spans="1:4" ht="12.75" customHeight="1" x14ac:dyDescent="0.2">
      <c r="A88" s="27"/>
      <c r="B88" s="7"/>
      <c r="C88" s="17"/>
      <c r="D88" s="19"/>
    </row>
    <row r="89" spans="1:4" ht="12.75" customHeight="1" x14ac:dyDescent="0.2">
      <c r="A89" s="27"/>
      <c r="B89" s="7"/>
      <c r="C89" s="17"/>
      <c r="D89" s="19"/>
    </row>
    <row r="90" spans="1:4" ht="12.75" customHeight="1" x14ac:dyDescent="0.2">
      <c r="A90" s="27"/>
      <c r="B90" s="7"/>
      <c r="C90" s="17"/>
      <c r="D90" s="19"/>
    </row>
    <row r="91" spans="1:4" ht="12.75" customHeight="1" x14ac:dyDescent="0.2">
      <c r="A91" s="27"/>
      <c r="B91" s="7"/>
      <c r="C91" s="17"/>
      <c r="D91" s="19"/>
    </row>
    <row r="92" spans="1:4" ht="12.75" customHeight="1" x14ac:dyDescent="0.2">
      <c r="A92" s="27"/>
      <c r="B92" s="1"/>
      <c r="C92" s="15"/>
      <c r="D92" s="15"/>
    </row>
    <row r="93" spans="1:4" ht="12.75" customHeight="1" x14ac:dyDescent="0.2">
      <c r="A93" s="27"/>
      <c r="B93" s="1"/>
      <c r="C93" s="15"/>
      <c r="D93" s="15"/>
    </row>
    <row r="94" spans="1:4" ht="12.75" customHeight="1" x14ac:dyDescent="0.25">
      <c r="A94" s="27"/>
      <c r="B94" s="7"/>
      <c r="C94" s="20"/>
      <c r="D94" s="21"/>
    </row>
    <row r="95" spans="1:4" ht="12.75" customHeight="1" x14ac:dyDescent="0.25">
      <c r="A95" s="29"/>
      <c r="B95" s="6"/>
      <c r="C95" s="15"/>
      <c r="D95" s="15"/>
    </row>
    <row r="96" spans="1:4" ht="12.75" customHeight="1" x14ac:dyDescent="0.2">
      <c r="A96" s="27"/>
      <c r="B96" s="1"/>
      <c r="C96" s="15"/>
      <c r="D96" s="15"/>
    </row>
    <row r="97" spans="1:4" ht="12.75" customHeight="1" x14ac:dyDescent="0.2">
      <c r="A97" s="27"/>
      <c r="B97" s="1"/>
      <c r="C97" s="15"/>
      <c r="D97" s="18"/>
    </row>
    <row r="98" spans="1:4" ht="12.75" customHeight="1" x14ac:dyDescent="0.2">
      <c r="A98" s="27"/>
      <c r="B98" s="1"/>
      <c r="C98" s="15"/>
      <c r="D98" s="15"/>
    </row>
    <row r="99" spans="1:4" ht="12.75" customHeight="1" x14ac:dyDescent="0.2">
      <c r="A99" s="27"/>
      <c r="B99" s="1"/>
      <c r="C99" s="15"/>
      <c r="D99" s="18"/>
    </row>
    <row r="100" spans="1:4" ht="12.75" customHeight="1" x14ac:dyDescent="0.2">
      <c r="A100" s="27"/>
      <c r="B100" s="1"/>
      <c r="C100" s="15"/>
      <c r="D100" s="18"/>
    </row>
    <row r="101" spans="1:4" ht="12.75" customHeight="1" x14ac:dyDescent="0.25">
      <c r="A101" s="29"/>
      <c r="B101" s="1"/>
      <c r="C101" s="20"/>
      <c r="D101" s="21"/>
    </row>
    <row r="102" spans="1:4" ht="12.75" customHeight="1" x14ac:dyDescent="0.2">
      <c r="A102" s="29"/>
      <c r="B102" s="12"/>
      <c r="C102" s="15"/>
      <c r="D102" s="15"/>
    </row>
    <row r="103" spans="1:4" ht="12.75" customHeight="1" x14ac:dyDescent="0.2">
      <c r="A103" s="27"/>
      <c r="B103" s="1"/>
      <c r="C103" s="15"/>
      <c r="D103" s="18"/>
    </row>
    <row r="104" spans="1:4" ht="12.75" customHeight="1" x14ac:dyDescent="0.2">
      <c r="A104" s="27"/>
      <c r="B104" s="1"/>
      <c r="C104" s="15"/>
      <c r="D104" s="18"/>
    </row>
    <row r="105" spans="1:4" ht="12.75" customHeight="1" x14ac:dyDescent="0.2">
      <c r="A105" s="27"/>
      <c r="B105" s="1"/>
      <c r="C105" s="15"/>
      <c r="D105" s="18"/>
    </row>
    <row r="106" spans="1:4" ht="12.75" customHeight="1" x14ac:dyDescent="0.2">
      <c r="A106" s="27"/>
      <c r="B106" s="1"/>
      <c r="C106" s="15"/>
      <c r="D106" s="18"/>
    </row>
    <row r="107" spans="1:4" ht="12.75" customHeight="1" x14ac:dyDescent="0.2">
      <c r="A107" s="27"/>
      <c r="B107" s="1"/>
      <c r="C107" s="15"/>
      <c r="D107" s="18"/>
    </row>
    <row r="108" spans="1:4" ht="12.75" customHeight="1" x14ac:dyDescent="0.2">
      <c r="A108" s="27"/>
      <c r="B108" s="1"/>
      <c r="C108" s="15"/>
      <c r="D108" s="18"/>
    </row>
    <row r="109" spans="1:4" ht="12.75" customHeight="1" x14ac:dyDescent="0.2">
      <c r="A109" s="27"/>
      <c r="B109" s="1"/>
      <c r="C109" s="15"/>
      <c r="D109" s="18"/>
    </row>
    <row r="110" spans="1:4" ht="12.75" customHeight="1" x14ac:dyDescent="0.2">
      <c r="A110" s="27"/>
      <c r="B110" s="1"/>
      <c r="C110" s="15"/>
      <c r="D110" s="18"/>
    </row>
    <row r="111" spans="1:4" ht="12.75" customHeight="1" x14ac:dyDescent="0.2">
      <c r="A111" s="27"/>
      <c r="B111" s="1"/>
      <c r="C111" s="15"/>
      <c r="D111" s="18"/>
    </row>
    <row r="112" spans="1:4" ht="12.75" customHeight="1" x14ac:dyDescent="0.2">
      <c r="A112" s="27"/>
      <c r="B112" s="1"/>
      <c r="C112" s="15"/>
      <c r="D112" s="18"/>
    </row>
    <row r="113" spans="1:4" ht="12.75" customHeight="1" x14ac:dyDescent="0.2">
      <c r="A113" s="27"/>
      <c r="B113" s="1"/>
      <c r="C113" s="15"/>
      <c r="D113" s="18"/>
    </row>
    <row r="114" spans="1:4" ht="12.75" customHeight="1" x14ac:dyDescent="0.25">
      <c r="A114" s="29"/>
      <c r="B114" s="13"/>
      <c r="C114" s="20"/>
      <c r="D114" s="21"/>
    </row>
    <row r="115" spans="1:4" ht="12.75" customHeight="1" x14ac:dyDescent="0.25">
      <c r="A115" s="29"/>
      <c r="B115" s="12"/>
      <c r="C115" s="20"/>
      <c r="D115" s="21"/>
    </row>
    <row r="116" spans="1:4" ht="12.75" customHeight="1" x14ac:dyDescent="0.2">
      <c r="A116" s="29"/>
      <c r="B116" s="12"/>
      <c r="C116" s="15"/>
      <c r="D116" s="18"/>
    </row>
    <row r="117" spans="1:4" ht="12.75" customHeight="1" x14ac:dyDescent="0.25">
      <c r="A117" s="27"/>
      <c r="B117" s="10"/>
      <c r="C117" s="15"/>
      <c r="D117" s="15"/>
    </row>
    <row r="118" spans="1:4" ht="12.75" customHeight="1" x14ac:dyDescent="0.25">
      <c r="A118" s="27"/>
      <c r="B118" s="10"/>
      <c r="C118" s="22"/>
      <c r="D118" s="23"/>
    </row>
    <row r="119" spans="1:4" ht="12.75" customHeight="1" x14ac:dyDescent="0.25">
      <c r="A119" s="27"/>
      <c r="B119" s="14"/>
      <c r="C119" s="15"/>
      <c r="D119" s="15"/>
    </row>
    <row r="120" spans="1:4" ht="12.75" customHeight="1" x14ac:dyDescent="0.25">
      <c r="A120" s="27"/>
      <c r="B120" s="14"/>
      <c r="C120" s="22"/>
      <c r="D120" s="23"/>
    </row>
    <row r="121" spans="1:4" ht="12.75" customHeight="1" x14ac:dyDescent="0.2">
      <c r="A121" s="27"/>
      <c r="B121" s="1"/>
      <c r="C121" s="15"/>
      <c r="D121" s="15"/>
    </row>
    <row r="122" spans="1:4" ht="12.75" customHeight="1" x14ac:dyDescent="0.25">
      <c r="A122" s="31"/>
      <c r="B122" s="1"/>
      <c r="C122" s="20"/>
      <c r="D122" s="21"/>
    </row>
    <row r="123" spans="1:4" ht="12.75" customHeight="1" x14ac:dyDescent="0.2">
      <c r="A123" s="32"/>
      <c r="B123" s="1"/>
      <c r="C123" s="15"/>
      <c r="D123" s="15"/>
    </row>
    <row r="124" spans="1:4" ht="12.75" customHeight="1" x14ac:dyDescent="0.2">
      <c r="A124" s="27"/>
      <c r="B124" s="1"/>
      <c r="C124" s="15"/>
      <c r="D124" s="15"/>
    </row>
    <row r="125" spans="1:4" ht="12.75" customHeight="1" x14ac:dyDescent="0.2">
      <c r="A125" s="27"/>
      <c r="B125" s="1"/>
      <c r="C125" s="15"/>
      <c r="D125" s="15"/>
    </row>
    <row r="126" spans="1:4" ht="12.75" customHeight="1" x14ac:dyDescent="0.2">
      <c r="A126" s="33"/>
      <c r="B126" s="1"/>
      <c r="C126" s="24"/>
      <c r="D126" s="24"/>
    </row>
    <row r="127" spans="1:4" ht="12.75" customHeight="1" x14ac:dyDescent="0.2">
      <c r="A127" s="27"/>
      <c r="B127" s="1"/>
      <c r="C127" s="24"/>
      <c r="D127" s="24"/>
    </row>
    <row r="128" spans="1:4" ht="12.75" customHeight="1" x14ac:dyDescent="0.2">
      <c r="A128" s="27"/>
      <c r="B128" s="1"/>
      <c r="C128" s="24"/>
      <c r="D128" s="24"/>
    </row>
    <row r="129" spans="1:4" ht="12.75" customHeight="1" x14ac:dyDescent="0.2">
      <c r="A129" s="27"/>
      <c r="B129" s="1"/>
      <c r="C129" s="24"/>
      <c r="D129" s="24"/>
    </row>
    <row r="130" spans="1:4" ht="12.75" customHeight="1" x14ac:dyDescent="0.2">
      <c r="A130" s="27"/>
      <c r="B130" s="1"/>
      <c r="C130" s="24"/>
      <c r="D130" s="24"/>
    </row>
    <row r="131" spans="1:4" ht="12.75" customHeight="1" x14ac:dyDescent="0.2">
      <c r="A131" s="27"/>
      <c r="B131" s="1"/>
      <c r="C131" s="24"/>
      <c r="D131" s="24"/>
    </row>
    <row r="132" spans="1:4" ht="12.75" customHeight="1" x14ac:dyDescent="0.2">
      <c r="A132" s="27"/>
      <c r="B132" s="1"/>
      <c r="C132" s="24"/>
      <c r="D132" s="24"/>
    </row>
    <row r="133" spans="1:4" ht="12.75" customHeight="1" x14ac:dyDescent="0.2">
      <c r="A133" s="27"/>
      <c r="B133" s="1"/>
      <c r="C133" s="24"/>
      <c r="D133" s="24"/>
    </row>
    <row r="134" spans="1:4" ht="12.75" customHeight="1" x14ac:dyDescent="0.2">
      <c r="A134" s="27"/>
      <c r="B134" s="1"/>
      <c r="C134" s="1"/>
      <c r="D134" s="1"/>
    </row>
    <row r="135" spans="1:4" x14ac:dyDescent="0.2">
      <c r="A135" s="27"/>
      <c r="B135" s="1"/>
      <c r="C135" s="1"/>
      <c r="D135" s="1"/>
    </row>
    <row r="136" spans="1:4" x14ac:dyDescent="0.2">
      <c r="A136" s="27"/>
      <c r="B136" s="1"/>
      <c r="C136" s="1"/>
      <c r="D136" s="1"/>
    </row>
    <row r="137" spans="1:4" x14ac:dyDescent="0.2">
      <c r="A137" s="27"/>
      <c r="B137" s="1"/>
      <c r="C137" s="1"/>
      <c r="D137" s="1"/>
    </row>
    <row r="138" spans="1:4" x14ac:dyDescent="0.2">
      <c r="A138" s="27"/>
      <c r="B138" s="1"/>
      <c r="C138" s="1"/>
      <c r="D138" s="1"/>
    </row>
    <row r="139" spans="1:4" x14ac:dyDescent="0.2">
      <c r="A139" s="27"/>
      <c r="B139" s="1"/>
      <c r="C139" s="1"/>
      <c r="D139" s="1"/>
    </row>
    <row r="140" spans="1:4" x14ac:dyDescent="0.2">
      <c r="A140" s="27"/>
      <c r="B140" s="1"/>
      <c r="C140" s="1"/>
      <c r="D140" s="1"/>
    </row>
    <row r="141" spans="1:4" x14ac:dyDescent="0.2">
      <c r="A141" s="27"/>
      <c r="B141" s="1"/>
      <c r="C141" s="1"/>
      <c r="D141" s="1"/>
    </row>
    <row r="142" spans="1:4" x14ac:dyDescent="0.2">
      <c r="A142" s="27"/>
      <c r="B142" s="1"/>
      <c r="C142" s="1"/>
      <c r="D142" s="1"/>
    </row>
    <row r="143" spans="1:4" x14ac:dyDescent="0.2">
      <c r="A143" s="27"/>
      <c r="B143" s="1"/>
      <c r="C143" s="1"/>
      <c r="D143" s="1"/>
    </row>
    <row r="144" spans="1:4" x14ac:dyDescent="0.2">
      <c r="A144" s="27"/>
      <c r="B144" s="1"/>
      <c r="C144" s="1"/>
      <c r="D144" s="1"/>
    </row>
    <row r="145" spans="1:4" x14ac:dyDescent="0.2">
      <c r="A145" s="27"/>
      <c r="B145" s="1"/>
      <c r="C145" s="1"/>
      <c r="D145" s="1"/>
    </row>
    <row r="146" spans="1:4" x14ac:dyDescent="0.2">
      <c r="A146" s="27"/>
      <c r="B146" s="1"/>
      <c r="C146" s="1"/>
      <c r="D146" s="1"/>
    </row>
    <row r="147" spans="1:4" x14ac:dyDescent="0.2">
      <c r="A147" s="27"/>
      <c r="B147" s="1"/>
      <c r="C147" s="1"/>
      <c r="D147" s="1"/>
    </row>
    <row r="148" spans="1:4" x14ac:dyDescent="0.2">
      <c r="A148" s="27"/>
      <c r="B148" s="1"/>
      <c r="C148" s="1"/>
      <c r="D148" s="1"/>
    </row>
    <row r="149" spans="1:4" x14ac:dyDescent="0.2">
      <c r="A149" s="27"/>
      <c r="B149" s="1"/>
      <c r="C149" s="1"/>
      <c r="D149" s="1"/>
    </row>
    <row r="150" spans="1:4" x14ac:dyDescent="0.2">
      <c r="A150" s="27"/>
      <c r="B150" s="1"/>
      <c r="C150" s="1"/>
      <c r="D150" s="1"/>
    </row>
    <row r="151" spans="1:4" x14ac:dyDescent="0.2">
      <c r="A151" s="27"/>
      <c r="B151" s="1"/>
      <c r="C151" s="1"/>
      <c r="D151" s="1"/>
    </row>
    <row r="152" spans="1:4" x14ac:dyDescent="0.2">
      <c r="A152" s="27"/>
      <c r="B152" s="1"/>
      <c r="C152" s="1"/>
      <c r="D152" s="1"/>
    </row>
    <row r="153" spans="1:4" x14ac:dyDescent="0.2">
      <c r="A153" s="27"/>
      <c r="B153" s="1"/>
      <c r="C153" s="1"/>
      <c r="D153" s="1"/>
    </row>
    <row r="154" spans="1:4" x14ac:dyDescent="0.2">
      <c r="A154" s="27"/>
      <c r="B154" s="1"/>
      <c r="C154" s="1"/>
      <c r="D154" s="1"/>
    </row>
    <row r="155" spans="1:4" x14ac:dyDescent="0.2">
      <c r="A155" s="27"/>
      <c r="B155" s="1"/>
      <c r="C155" s="1"/>
      <c r="D155" s="1"/>
    </row>
    <row r="156" spans="1:4" x14ac:dyDescent="0.2">
      <c r="A156" s="27"/>
      <c r="B156" s="1"/>
      <c r="C156" s="1"/>
      <c r="D156" s="1"/>
    </row>
    <row r="157" spans="1:4" x14ac:dyDescent="0.2">
      <c r="A157" s="27"/>
      <c r="B157" s="1"/>
      <c r="C157" s="1"/>
      <c r="D157" s="1"/>
    </row>
    <row r="158" spans="1:4" x14ac:dyDescent="0.2">
      <c r="A158" s="27"/>
      <c r="B158" s="1"/>
      <c r="C158" s="1"/>
      <c r="D158" s="1"/>
    </row>
    <row r="159" spans="1:4" x14ac:dyDescent="0.2">
      <c r="A159" s="27"/>
      <c r="B159" s="1"/>
      <c r="C159" s="1"/>
      <c r="D159" s="1"/>
    </row>
    <row r="160" spans="1:4" x14ac:dyDescent="0.2">
      <c r="A160" s="27"/>
      <c r="B160" s="1"/>
      <c r="C160" s="1"/>
      <c r="D160" s="1"/>
    </row>
    <row r="161" spans="1:4" x14ac:dyDescent="0.2">
      <c r="A161" s="27"/>
      <c r="B161" s="1"/>
      <c r="C161" s="1"/>
      <c r="D161" s="1"/>
    </row>
    <row r="162" spans="1:4" x14ac:dyDescent="0.2">
      <c r="A162" s="27"/>
      <c r="B162" s="1"/>
      <c r="C162" s="1"/>
      <c r="D162" s="1"/>
    </row>
    <row r="163" spans="1:4" x14ac:dyDescent="0.2">
      <c r="A163" s="27"/>
      <c r="B163" s="1"/>
      <c r="C163" s="1"/>
      <c r="D163" s="1"/>
    </row>
    <row r="164" spans="1:4" x14ac:dyDescent="0.2">
      <c r="A164" s="27"/>
      <c r="B164" s="1"/>
      <c r="C164" s="1"/>
      <c r="D164" s="1"/>
    </row>
    <row r="165" spans="1:4" x14ac:dyDescent="0.2">
      <c r="A165" s="27"/>
      <c r="B165" s="1"/>
      <c r="C165" s="1"/>
      <c r="D165" s="1"/>
    </row>
    <row r="166" spans="1:4" x14ac:dyDescent="0.2">
      <c r="A166" s="27"/>
      <c r="B166" s="1"/>
      <c r="C166" s="1"/>
      <c r="D166" s="1"/>
    </row>
    <row r="167" spans="1:4" x14ac:dyDescent="0.2">
      <c r="A167" s="27"/>
      <c r="B167" s="1"/>
      <c r="C167" s="1"/>
      <c r="D167" s="1"/>
    </row>
    <row r="168" spans="1:4" x14ac:dyDescent="0.2">
      <c r="A168" s="27"/>
      <c r="B168" s="1"/>
      <c r="C168" s="1"/>
      <c r="D168" s="1"/>
    </row>
    <row r="169" spans="1:4" x14ac:dyDescent="0.2">
      <c r="A169" s="27"/>
      <c r="B169" s="1"/>
      <c r="C169" s="1"/>
      <c r="D169" s="1"/>
    </row>
    <row r="170" spans="1:4" x14ac:dyDescent="0.2">
      <c r="A170" s="27"/>
      <c r="B170" s="1"/>
      <c r="C170" s="1"/>
      <c r="D170" s="1"/>
    </row>
    <row r="171" spans="1:4" x14ac:dyDescent="0.2">
      <c r="A171" s="27"/>
      <c r="B171" s="1"/>
      <c r="C171" s="1"/>
      <c r="D171" s="1"/>
    </row>
    <row r="172" spans="1:4" x14ac:dyDescent="0.2">
      <c r="A172" s="27"/>
      <c r="B172" s="1"/>
      <c r="C172" s="1"/>
      <c r="D172" s="1"/>
    </row>
    <row r="173" spans="1:4" x14ac:dyDescent="0.2">
      <c r="A173" s="27"/>
      <c r="B173" s="1"/>
      <c r="C173" s="1"/>
      <c r="D173" s="1"/>
    </row>
    <row r="174" spans="1:4" x14ac:dyDescent="0.2">
      <c r="A174" s="27"/>
      <c r="B174" s="1"/>
      <c r="C174" s="1"/>
      <c r="D174" s="1"/>
    </row>
    <row r="175" spans="1:4" x14ac:dyDescent="0.2">
      <c r="A175" s="27"/>
      <c r="B175" s="1"/>
      <c r="C175" s="1"/>
      <c r="D175" s="1"/>
    </row>
    <row r="176" spans="1:4" x14ac:dyDescent="0.2">
      <c r="A176" s="27"/>
      <c r="B176" s="1"/>
      <c r="C176" s="1"/>
      <c r="D176" s="1"/>
    </row>
    <row r="177" spans="1:4" x14ac:dyDescent="0.2">
      <c r="A177" s="27"/>
      <c r="B177" s="1"/>
      <c r="C177" s="1"/>
      <c r="D177" s="1"/>
    </row>
    <row r="178" spans="1:4" x14ac:dyDescent="0.2">
      <c r="A178" s="27"/>
      <c r="B178" s="1"/>
      <c r="C178" s="1"/>
      <c r="D178" s="1"/>
    </row>
    <row r="179" spans="1:4" x14ac:dyDescent="0.2">
      <c r="A179" s="27"/>
      <c r="B179" s="1"/>
      <c r="C179" s="1"/>
      <c r="D179" s="1"/>
    </row>
    <row r="180" spans="1:4" x14ac:dyDescent="0.2">
      <c r="A180" s="27"/>
      <c r="B180" s="1"/>
      <c r="C180" s="1"/>
      <c r="D180" s="1"/>
    </row>
    <row r="181" spans="1:4" x14ac:dyDescent="0.2">
      <c r="A181" s="27"/>
      <c r="B181" s="1"/>
      <c r="C181" s="1"/>
      <c r="D181" s="1"/>
    </row>
    <row r="182" spans="1:4" x14ac:dyDescent="0.2">
      <c r="A182" s="27"/>
      <c r="B182" s="1"/>
      <c r="C182" s="1"/>
      <c r="D182" s="1"/>
    </row>
    <row r="183" spans="1:4" x14ac:dyDescent="0.2">
      <c r="A183" s="27"/>
      <c r="B183" s="1"/>
      <c r="C183" s="1"/>
      <c r="D183" s="1"/>
    </row>
    <row r="184" spans="1:4" x14ac:dyDescent="0.2">
      <c r="A184" s="27"/>
      <c r="B184" s="1"/>
      <c r="C184" s="1"/>
      <c r="D184" s="1"/>
    </row>
    <row r="185" spans="1:4" x14ac:dyDescent="0.2">
      <c r="A185" s="27"/>
      <c r="B185" s="1"/>
      <c r="C185" s="1"/>
      <c r="D185" s="1"/>
    </row>
    <row r="186" spans="1:4" x14ac:dyDescent="0.2">
      <c r="A186" s="27"/>
      <c r="B186" s="1"/>
      <c r="C186" s="1"/>
      <c r="D186" s="1"/>
    </row>
    <row r="187" spans="1:4" x14ac:dyDescent="0.2">
      <c r="A187" s="27"/>
      <c r="B187" s="1"/>
      <c r="C187" s="1"/>
      <c r="D187" s="1"/>
    </row>
    <row r="188" spans="1:4" x14ac:dyDescent="0.2">
      <c r="A188" s="27"/>
      <c r="B188" s="1"/>
      <c r="C188" s="1"/>
      <c r="D188" s="1"/>
    </row>
    <row r="189" spans="1:4" x14ac:dyDescent="0.2">
      <c r="A189" s="27"/>
      <c r="B189" s="1"/>
      <c r="C189" s="1"/>
      <c r="D189" s="1"/>
    </row>
    <row r="190" spans="1:4" x14ac:dyDescent="0.2">
      <c r="A190" s="27"/>
      <c r="B190" s="1"/>
      <c r="C190" s="1"/>
      <c r="D190" s="1"/>
    </row>
    <row r="191" spans="1:4" x14ac:dyDescent="0.2">
      <c r="A191" s="27"/>
      <c r="B191" s="1"/>
      <c r="C191" s="1"/>
      <c r="D191" s="1"/>
    </row>
    <row r="192" spans="1:4" x14ac:dyDescent="0.2">
      <c r="A192" s="27"/>
      <c r="B192" s="1"/>
      <c r="C192" s="1"/>
      <c r="D192" s="1"/>
    </row>
    <row r="193" spans="1:4" x14ac:dyDescent="0.2">
      <c r="A193" s="27"/>
      <c r="B193" s="1"/>
      <c r="C193" s="1"/>
      <c r="D193" s="1"/>
    </row>
    <row r="194" spans="1:4" x14ac:dyDescent="0.2">
      <c r="A194" s="27"/>
      <c r="B194" s="1"/>
      <c r="C194" s="1"/>
      <c r="D194" s="1"/>
    </row>
    <row r="195" spans="1:4" x14ac:dyDescent="0.2">
      <c r="A195" s="27"/>
      <c r="B195" s="1"/>
      <c r="C195" s="1"/>
      <c r="D195" s="1"/>
    </row>
    <row r="196" spans="1:4" x14ac:dyDescent="0.2">
      <c r="A196" s="27"/>
      <c r="B196" s="1"/>
      <c r="C196" s="1"/>
      <c r="D196" s="1"/>
    </row>
    <row r="197" spans="1:4" x14ac:dyDescent="0.2">
      <c r="A197" s="27"/>
      <c r="B197" s="1"/>
      <c r="C197" s="1"/>
      <c r="D197" s="1"/>
    </row>
    <row r="198" spans="1:4" x14ac:dyDescent="0.2">
      <c r="A198" s="27"/>
      <c r="B198" s="1"/>
      <c r="C198" s="1"/>
      <c r="D198" s="1"/>
    </row>
    <row r="199" spans="1:4" x14ac:dyDescent="0.2">
      <c r="A199" s="27"/>
      <c r="B199" s="1"/>
      <c r="C199" s="1"/>
      <c r="D199" s="1"/>
    </row>
    <row r="200" spans="1:4" x14ac:dyDescent="0.2">
      <c r="A200" s="27"/>
      <c r="B200" s="1"/>
      <c r="C200" s="1"/>
      <c r="D200" s="1"/>
    </row>
    <row r="201" spans="1:4" x14ac:dyDescent="0.2">
      <c r="A201" s="27"/>
      <c r="B201" s="1"/>
      <c r="C201" s="1"/>
      <c r="D201" s="1"/>
    </row>
    <row r="202" spans="1:4" x14ac:dyDescent="0.2">
      <c r="A202" s="27"/>
      <c r="B202" s="1"/>
      <c r="C202" s="1"/>
      <c r="D202" s="1"/>
    </row>
    <row r="203" spans="1:4" x14ac:dyDescent="0.2">
      <c r="A203" s="27"/>
      <c r="B203" s="1"/>
      <c r="C203" s="1"/>
      <c r="D203" s="1"/>
    </row>
    <row r="204" spans="1:4" x14ac:dyDescent="0.2">
      <c r="A204" s="27"/>
      <c r="B204" s="1"/>
      <c r="C204" s="1"/>
      <c r="D204" s="1"/>
    </row>
    <row r="205" spans="1:4" x14ac:dyDescent="0.2">
      <c r="A205" s="27"/>
      <c r="B205" s="1"/>
      <c r="C205" s="1"/>
      <c r="D205" s="1"/>
    </row>
    <row r="206" spans="1:4" x14ac:dyDescent="0.2">
      <c r="A206" s="27"/>
      <c r="B206" s="1"/>
      <c r="C206" s="1"/>
      <c r="D206" s="1"/>
    </row>
    <row r="207" spans="1:4" x14ac:dyDescent="0.2">
      <c r="A207" s="27"/>
      <c r="B207" s="1"/>
      <c r="C207" s="1"/>
      <c r="D207" s="1"/>
    </row>
    <row r="208" spans="1:4" x14ac:dyDescent="0.2">
      <c r="A208" s="27"/>
      <c r="B208" s="1"/>
      <c r="C208" s="1"/>
      <c r="D208" s="1"/>
    </row>
    <row r="209" spans="1:4" x14ac:dyDescent="0.2">
      <c r="A209" s="27"/>
      <c r="B209" s="1"/>
      <c r="C209" s="1"/>
      <c r="D209" s="1"/>
    </row>
    <row r="210" spans="1:4" x14ac:dyDescent="0.2">
      <c r="A210" s="27"/>
      <c r="B210" s="1"/>
      <c r="C210" s="1"/>
      <c r="D210" s="1"/>
    </row>
    <row r="211" spans="1:4" x14ac:dyDescent="0.2">
      <c r="A211" s="27"/>
      <c r="B211" s="1"/>
      <c r="C211" s="1"/>
      <c r="D211" s="1"/>
    </row>
    <row r="212" spans="1:4" x14ac:dyDescent="0.2">
      <c r="A212" s="27"/>
      <c r="B212" s="1"/>
      <c r="C212" s="1"/>
      <c r="D212" s="1"/>
    </row>
    <row r="213" spans="1:4" x14ac:dyDescent="0.2">
      <c r="A213" s="27"/>
      <c r="B213" s="1"/>
      <c r="C213" s="1"/>
      <c r="D213" s="1"/>
    </row>
    <row r="214" spans="1:4" x14ac:dyDescent="0.2">
      <c r="A214" s="27"/>
      <c r="B214" s="1"/>
      <c r="C214" s="1"/>
      <c r="D214" s="1"/>
    </row>
    <row r="215" spans="1:4" x14ac:dyDescent="0.2">
      <c r="A215" s="27"/>
      <c r="B215" s="1"/>
      <c r="C215" s="1"/>
      <c r="D215" s="1"/>
    </row>
    <row r="216" spans="1:4" x14ac:dyDescent="0.2">
      <c r="A216" s="27"/>
      <c r="B216" s="1"/>
      <c r="C216" s="1"/>
      <c r="D216" s="1"/>
    </row>
    <row r="217" spans="1:4" x14ac:dyDescent="0.2">
      <c r="A217" s="27"/>
      <c r="B217" s="1"/>
      <c r="C217" s="1"/>
      <c r="D217" s="1"/>
    </row>
    <row r="218" spans="1:4" x14ac:dyDescent="0.2">
      <c r="A218" s="27"/>
      <c r="B218" s="1"/>
      <c r="C218" s="1"/>
      <c r="D218" s="1"/>
    </row>
    <row r="219" spans="1:4" x14ac:dyDescent="0.2">
      <c r="A219" s="27"/>
      <c r="B219" s="1"/>
      <c r="C219" s="1"/>
      <c r="D219" s="1"/>
    </row>
    <row r="220" spans="1:4" x14ac:dyDescent="0.2">
      <c r="A220" s="27"/>
      <c r="B220" s="1"/>
      <c r="C220" s="1"/>
      <c r="D220" s="1"/>
    </row>
    <row r="221" spans="1:4" x14ac:dyDescent="0.2">
      <c r="A221" s="27"/>
      <c r="B221" s="1"/>
      <c r="C221" s="1"/>
      <c r="D221" s="1"/>
    </row>
    <row r="222" spans="1:4" x14ac:dyDescent="0.2">
      <c r="A222" s="27"/>
      <c r="B222" s="1"/>
      <c r="C222" s="1"/>
      <c r="D222" s="1"/>
    </row>
    <row r="223" spans="1:4" x14ac:dyDescent="0.2">
      <c r="A223" s="27"/>
      <c r="B223" s="1"/>
      <c r="C223" s="1"/>
      <c r="D223" s="1"/>
    </row>
    <row r="224" spans="1:4" x14ac:dyDescent="0.2">
      <c r="A224" s="27"/>
      <c r="B224" s="1"/>
      <c r="C224" s="1"/>
      <c r="D224" s="1"/>
    </row>
    <row r="225" spans="1:4" x14ac:dyDescent="0.2">
      <c r="A225" s="27"/>
      <c r="B225" s="1"/>
      <c r="C225" s="1"/>
      <c r="D225" s="1"/>
    </row>
    <row r="226" spans="1:4" x14ac:dyDescent="0.2">
      <c r="A226" s="27"/>
      <c r="B226" s="1"/>
      <c r="C226" s="1"/>
      <c r="D226" s="1"/>
    </row>
    <row r="227" spans="1:4" x14ac:dyDescent="0.2">
      <c r="A227" s="27"/>
      <c r="B227" s="1"/>
      <c r="C227" s="1"/>
      <c r="D227" s="1"/>
    </row>
    <row r="228" spans="1:4" x14ac:dyDescent="0.2">
      <c r="A228" s="27"/>
      <c r="B228" s="1"/>
      <c r="C228" s="1"/>
      <c r="D228" s="1"/>
    </row>
    <row r="229" spans="1:4" x14ac:dyDescent="0.2">
      <c r="A229" s="27"/>
      <c r="B229" s="1"/>
      <c r="C229" s="1"/>
      <c r="D229" s="1"/>
    </row>
    <row r="230" spans="1:4" x14ac:dyDescent="0.2">
      <c r="A230" s="27"/>
      <c r="B230" s="1"/>
      <c r="C230" s="1"/>
      <c r="D230" s="1"/>
    </row>
    <row r="231" spans="1:4" x14ac:dyDescent="0.2">
      <c r="A231" s="27"/>
      <c r="B231" s="1"/>
      <c r="C231" s="1"/>
      <c r="D231" s="1"/>
    </row>
    <row r="232" spans="1:4" x14ac:dyDescent="0.2">
      <c r="A232" s="27"/>
      <c r="B232" s="1"/>
      <c r="C232" s="1"/>
      <c r="D232" s="1"/>
    </row>
    <row r="233" spans="1:4" x14ac:dyDescent="0.2">
      <c r="A233" s="27"/>
      <c r="B233" s="1"/>
      <c r="C233" s="1"/>
      <c r="D233" s="1"/>
    </row>
    <row r="234" spans="1:4" x14ac:dyDescent="0.2">
      <c r="A234" s="27"/>
      <c r="B234" s="1"/>
      <c r="C234" s="1"/>
      <c r="D234" s="1"/>
    </row>
    <row r="235" spans="1:4" x14ac:dyDescent="0.2">
      <c r="A235" s="27"/>
      <c r="B235" s="1"/>
      <c r="C235" s="1"/>
      <c r="D235" s="1"/>
    </row>
    <row r="236" spans="1:4" x14ac:dyDescent="0.2">
      <c r="A236" s="27"/>
      <c r="B236" s="1"/>
      <c r="C236" s="1"/>
      <c r="D236" s="1"/>
    </row>
    <row r="237" spans="1:4" x14ac:dyDescent="0.2">
      <c r="A237" s="27"/>
      <c r="B237" s="1"/>
      <c r="C237" s="1"/>
      <c r="D237" s="1"/>
    </row>
    <row r="238" spans="1:4" x14ac:dyDescent="0.2">
      <c r="A238" s="27"/>
      <c r="B238" s="1"/>
      <c r="C238" s="1"/>
      <c r="D238" s="1"/>
    </row>
    <row r="239" spans="1:4" x14ac:dyDescent="0.2">
      <c r="A239" s="27"/>
      <c r="B239" s="1"/>
      <c r="C239" s="1"/>
      <c r="D239" s="1"/>
    </row>
    <row r="240" spans="1:4" x14ac:dyDescent="0.2">
      <c r="A240" s="27"/>
      <c r="B240" s="1"/>
      <c r="C240" s="1"/>
      <c r="D240" s="1"/>
    </row>
    <row r="241" spans="1:4" x14ac:dyDescent="0.2">
      <c r="A241" s="27"/>
      <c r="B241" s="1"/>
      <c r="C241" s="1"/>
      <c r="D241" s="1"/>
    </row>
    <row r="242" spans="1:4" x14ac:dyDescent="0.2">
      <c r="A242" s="27"/>
      <c r="B242" s="1"/>
      <c r="C242" s="1"/>
      <c r="D242" s="1"/>
    </row>
    <row r="243" spans="1:4" x14ac:dyDescent="0.2">
      <c r="A243" s="27"/>
      <c r="B243" s="1"/>
      <c r="C243" s="1"/>
      <c r="D243" s="1"/>
    </row>
    <row r="244" spans="1:4" x14ac:dyDescent="0.2">
      <c r="A244" s="27"/>
      <c r="B244" s="1"/>
      <c r="C244" s="1"/>
      <c r="D244" s="1"/>
    </row>
    <row r="245" spans="1:4" x14ac:dyDescent="0.2">
      <c r="A245" s="27"/>
      <c r="B245" s="1"/>
      <c r="C245" s="1"/>
      <c r="D245" s="1"/>
    </row>
    <row r="246" spans="1:4" x14ac:dyDescent="0.2">
      <c r="A246" s="27"/>
      <c r="B246" s="1"/>
      <c r="C246" s="1"/>
      <c r="D246" s="1"/>
    </row>
    <row r="247" spans="1:4" x14ac:dyDescent="0.2">
      <c r="A247" s="27"/>
      <c r="B247" s="1"/>
      <c r="C247" s="1"/>
      <c r="D247" s="1"/>
    </row>
    <row r="248" spans="1:4" x14ac:dyDescent="0.2">
      <c r="A248" s="27"/>
      <c r="B248" s="1"/>
      <c r="C248" s="1"/>
      <c r="D248" s="1"/>
    </row>
    <row r="249" spans="1:4" x14ac:dyDescent="0.2">
      <c r="A249" s="27"/>
      <c r="B249" s="1"/>
      <c r="C249" s="1"/>
      <c r="D249" s="1"/>
    </row>
    <row r="250" spans="1:4" x14ac:dyDescent="0.2">
      <c r="A250" s="27"/>
      <c r="B250" s="1"/>
      <c r="C250" s="1"/>
      <c r="D250" s="1"/>
    </row>
    <row r="251" spans="1:4" x14ac:dyDescent="0.2">
      <c r="A251" s="27"/>
      <c r="B251" s="1"/>
      <c r="C251" s="1"/>
      <c r="D251" s="1"/>
    </row>
    <row r="252" spans="1:4" x14ac:dyDescent="0.2">
      <c r="A252" s="27"/>
      <c r="B252" s="1"/>
      <c r="C252" s="1"/>
      <c r="D252" s="1"/>
    </row>
  </sheetData>
  <sheetProtection sheet="1"/>
  <mergeCells count="17">
    <mergeCell ref="A60:B60"/>
    <mergeCell ref="A58:D58"/>
    <mergeCell ref="A6:B7"/>
    <mergeCell ref="A34:B34"/>
    <mergeCell ref="A52:B52"/>
    <mergeCell ref="A55:D55"/>
    <mergeCell ref="A56:D56"/>
    <mergeCell ref="A57:D57"/>
    <mergeCell ref="A33:B33"/>
    <mergeCell ref="A49:B49"/>
    <mergeCell ref="A59:B59"/>
    <mergeCell ref="C59:D59"/>
    <mergeCell ref="A1:D1"/>
    <mergeCell ref="A2:D2"/>
    <mergeCell ref="A3:D3"/>
    <mergeCell ref="A4:D4"/>
    <mergeCell ref="A5:D5"/>
  </mergeCells>
  <printOptions horizontalCentered="1"/>
  <pageMargins left="0.47244094488188981" right="0.47244094488188981" top="1.1811023622047245" bottom="0.9055118110236221" header="0.59055118110236227" footer="0.55118110236220474"/>
  <pageSetup paperSize="9" scale="91" orientation="portrait" r:id="rId1"/>
  <headerFooter alignWithMargins="0">
    <oddHeader>&amp;LLandkreis Oder-Spree
Amt für Innenverwaltung und Finanzen
&amp;CAusschreibung von 
Wachschutzleistungen
&amp;Rfür das Objekt Am Bahnhof 1E,
 15517 Fürstenwalde/Spree</oddHeader>
    <oddFooter>&amp;L&amp;F&amp;C&amp;A&amp;R&amp;P</oddFooter>
  </headerFooter>
  <rowBreaks count="1" manualBreakCount="1">
    <brk id="34"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CB1AB-7C04-45A4-A2FF-58FE1C7A9261}">
  <dimension ref="A1:F134"/>
  <sheetViews>
    <sheetView view="pageBreakPreview" topLeftCell="A48" zoomScale="120" zoomScaleNormal="100" zoomScaleSheetLayoutView="120" workbookViewId="0">
      <selection activeCell="C59" sqref="C59:D59"/>
    </sheetView>
  </sheetViews>
  <sheetFormatPr defaultColWidth="11.42578125" defaultRowHeight="12.75" x14ac:dyDescent="0.2"/>
  <cols>
    <col min="1" max="1" width="7.85546875" style="26" customWidth="1"/>
    <col min="2" max="2" width="57.7109375" customWidth="1"/>
    <col min="3" max="4" width="15.42578125" customWidth="1"/>
  </cols>
  <sheetData>
    <row r="1" spans="1:6" ht="35.25" customHeight="1" x14ac:dyDescent="0.25">
      <c r="A1" s="133" t="s">
        <v>65</v>
      </c>
      <c r="B1" s="134"/>
      <c r="C1" s="134"/>
      <c r="D1" s="135"/>
    </row>
    <row r="2" spans="1:6" ht="10.5" customHeight="1" x14ac:dyDescent="0.25">
      <c r="A2" s="136"/>
      <c r="B2" s="178"/>
      <c r="C2" s="178"/>
      <c r="D2" s="138"/>
    </row>
    <row r="3" spans="1:6" s="40" customFormat="1" ht="19.5" customHeight="1" x14ac:dyDescent="0.25">
      <c r="A3" s="139" t="s">
        <v>133</v>
      </c>
      <c r="B3" s="179"/>
      <c r="C3" s="179"/>
      <c r="D3" s="141"/>
    </row>
    <row r="4" spans="1:6" ht="10.5" customHeight="1" x14ac:dyDescent="0.25">
      <c r="A4" s="180"/>
      <c r="B4" s="181"/>
      <c r="C4" s="181"/>
      <c r="D4" s="182"/>
    </row>
    <row r="5" spans="1:6" ht="39" customHeight="1" x14ac:dyDescent="0.2">
      <c r="A5" s="187" t="s">
        <v>160</v>
      </c>
      <c r="B5" s="145"/>
      <c r="C5" s="145"/>
      <c r="D5" s="146"/>
    </row>
    <row r="6" spans="1:6" ht="5.25" customHeight="1" x14ac:dyDescent="0.2">
      <c r="A6" s="174"/>
      <c r="B6" s="175"/>
      <c r="C6" s="89"/>
      <c r="D6" s="53"/>
    </row>
    <row r="7" spans="1:6" ht="14.25" customHeight="1" x14ac:dyDescent="0.2">
      <c r="A7" s="176"/>
      <c r="B7" s="177"/>
      <c r="C7" s="4" t="s">
        <v>0</v>
      </c>
      <c r="D7" s="4" t="s">
        <v>14</v>
      </c>
    </row>
    <row r="8" spans="1:6" ht="20.45" customHeight="1" x14ac:dyDescent="0.2">
      <c r="A8" s="41" t="s">
        <v>67</v>
      </c>
      <c r="B8" s="9" t="s">
        <v>74</v>
      </c>
      <c r="C8" s="4"/>
      <c r="D8" s="4"/>
    </row>
    <row r="9" spans="1:6" ht="20.45" customHeight="1" x14ac:dyDescent="0.2">
      <c r="A9" s="42" t="s">
        <v>77</v>
      </c>
      <c r="B9" s="36" t="s">
        <v>76</v>
      </c>
      <c r="C9" s="11"/>
      <c r="D9" s="194"/>
      <c r="E9" s="63"/>
      <c r="F9" s="64"/>
    </row>
    <row r="10" spans="1:6" ht="20.45" customHeight="1" x14ac:dyDescent="0.2">
      <c r="A10" s="42" t="s">
        <v>78</v>
      </c>
      <c r="B10" s="36" t="s">
        <v>58</v>
      </c>
      <c r="C10" s="192"/>
      <c r="D10" s="90">
        <f>ROUND(C10*D$9,2)</f>
        <v>0</v>
      </c>
    </row>
    <row r="11" spans="1:6" ht="20.45" customHeight="1" x14ac:dyDescent="0.2">
      <c r="A11" s="42" t="s">
        <v>79</v>
      </c>
      <c r="B11" s="36" t="s">
        <v>59</v>
      </c>
      <c r="C11" s="192"/>
      <c r="D11" s="90">
        <f>ROUND(C11*D$9,2)</f>
        <v>0</v>
      </c>
      <c r="F11" s="191"/>
    </row>
    <row r="12" spans="1:6" ht="20.45" customHeight="1" x14ac:dyDescent="0.2">
      <c r="A12" s="42" t="s">
        <v>80</v>
      </c>
      <c r="B12" s="36" t="s">
        <v>60</v>
      </c>
      <c r="C12" s="192"/>
      <c r="D12" s="90">
        <f>ROUND(C12*D$9,2)</f>
        <v>0</v>
      </c>
    </row>
    <row r="13" spans="1:6" ht="20.45" customHeight="1" x14ac:dyDescent="0.2">
      <c r="A13" s="41"/>
      <c r="B13" s="9" t="s">
        <v>72</v>
      </c>
      <c r="C13" s="11"/>
      <c r="D13" s="91">
        <f>SUM(D9:D12)</f>
        <v>0</v>
      </c>
    </row>
    <row r="14" spans="1:6" ht="20.45" customHeight="1" x14ac:dyDescent="0.2">
      <c r="A14" s="41" t="s">
        <v>29</v>
      </c>
      <c r="B14" s="9" t="s">
        <v>1</v>
      </c>
      <c r="C14" s="4"/>
      <c r="D14" s="4"/>
    </row>
    <row r="15" spans="1:6" ht="20.45" customHeight="1" x14ac:dyDescent="0.2">
      <c r="A15" s="42" t="s">
        <v>30</v>
      </c>
      <c r="B15" s="36" t="s">
        <v>68</v>
      </c>
      <c r="C15" s="192"/>
      <c r="D15" s="90">
        <f>ROUND(C15*D$9,2)</f>
        <v>0</v>
      </c>
    </row>
    <row r="16" spans="1:6" ht="20.45" customHeight="1" x14ac:dyDescent="0.2">
      <c r="A16" s="42" t="s">
        <v>31</v>
      </c>
      <c r="B16" s="36" t="s">
        <v>69</v>
      </c>
      <c r="C16" s="192"/>
      <c r="D16" s="90">
        <f>ROUND(C16*D$9,2)</f>
        <v>0</v>
      </c>
    </row>
    <row r="17" spans="1:4" ht="20.45" customHeight="1" x14ac:dyDescent="0.2">
      <c r="A17" s="42" t="s">
        <v>32</v>
      </c>
      <c r="B17" s="36" t="s">
        <v>70</v>
      </c>
      <c r="C17" s="192"/>
      <c r="D17" s="90">
        <f>ROUND(C17*D$9,2)</f>
        <v>0</v>
      </c>
    </row>
    <row r="18" spans="1:4" ht="28.5" customHeight="1" x14ac:dyDescent="0.2">
      <c r="A18" s="43" t="s">
        <v>33</v>
      </c>
      <c r="B18" s="44" t="s">
        <v>71</v>
      </c>
      <c r="C18" s="192"/>
      <c r="D18" s="90">
        <f>ROUND(C18*D$9,2)</f>
        <v>0</v>
      </c>
    </row>
    <row r="19" spans="1:4" ht="20.45" customHeight="1" x14ac:dyDescent="0.2">
      <c r="A19" s="43" t="s">
        <v>34</v>
      </c>
      <c r="B19" s="8" t="s">
        <v>55</v>
      </c>
      <c r="C19" s="192"/>
      <c r="D19" s="90">
        <f>ROUND(C19*D$9,2)</f>
        <v>0</v>
      </c>
    </row>
    <row r="20" spans="1:4" ht="20.45" customHeight="1" x14ac:dyDescent="0.2">
      <c r="A20" s="41"/>
      <c r="B20" s="9" t="s">
        <v>61</v>
      </c>
      <c r="C20" s="37"/>
      <c r="D20" s="91">
        <f>SUM(D15:D19)</f>
        <v>0</v>
      </c>
    </row>
    <row r="21" spans="1:4" ht="20.45" customHeight="1" x14ac:dyDescent="0.2">
      <c r="A21" s="41" t="s">
        <v>41</v>
      </c>
      <c r="B21" s="45" t="s">
        <v>66</v>
      </c>
      <c r="C21" s="4"/>
      <c r="D21" s="46"/>
    </row>
    <row r="22" spans="1:4" ht="20.45" customHeight="1" x14ac:dyDescent="0.2">
      <c r="A22" s="43" t="s">
        <v>40</v>
      </c>
      <c r="B22" s="36" t="s">
        <v>56</v>
      </c>
      <c r="C22" s="192"/>
      <c r="D22" s="90">
        <f t="shared" ref="D22:D27" si="0">ROUND(C22*(D$9),2)</f>
        <v>0</v>
      </c>
    </row>
    <row r="23" spans="1:4" ht="20.45" customHeight="1" x14ac:dyDescent="0.2">
      <c r="A23" s="43" t="s">
        <v>39</v>
      </c>
      <c r="B23" s="36" t="s">
        <v>84</v>
      </c>
      <c r="C23" s="192"/>
      <c r="D23" s="90">
        <f t="shared" si="0"/>
        <v>0</v>
      </c>
    </row>
    <row r="24" spans="1:4" ht="20.45" customHeight="1" x14ac:dyDescent="0.2">
      <c r="A24" s="43" t="s">
        <v>38</v>
      </c>
      <c r="B24" s="36" t="s">
        <v>85</v>
      </c>
      <c r="C24" s="192"/>
      <c r="D24" s="90">
        <f t="shared" si="0"/>
        <v>0</v>
      </c>
    </row>
    <row r="25" spans="1:4" ht="20.45" customHeight="1" x14ac:dyDescent="0.2">
      <c r="A25" s="43" t="s">
        <v>37</v>
      </c>
      <c r="B25" s="36" t="s">
        <v>86</v>
      </c>
      <c r="C25" s="192"/>
      <c r="D25" s="90">
        <f t="shared" si="0"/>
        <v>0</v>
      </c>
    </row>
    <row r="26" spans="1:4" ht="20.45" customHeight="1" x14ac:dyDescent="0.2">
      <c r="A26" s="43" t="s">
        <v>36</v>
      </c>
      <c r="B26" s="36" t="s">
        <v>26</v>
      </c>
      <c r="C26" s="192"/>
      <c r="D26" s="90">
        <f t="shared" si="0"/>
        <v>0</v>
      </c>
    </row>
    <row r="27" spans="1:4" ht="20.45" customHeight="1" x14ac:dyDescent="0.2">
      <c r="A27" s="43" t="s">
        <v>35</v>
      </c>
      <c r="B27" s="36" t="s">
        <v>20</v>
      </c>
      <c r="C27" s="192"/>
      <c r="D27" s="90">
        <f t="shared" si="0"/>
        <v>0</v>
      </c>
    </row>
    <row r="28" spans="1:4" ht="20.45" customHeight="1" x14ac:dyDescent="0.2">
      <c r="A28" s="42" t="s">
        <v>73</v>
      </c>
      <c r="B28" s="36" t="s">
        <v>83</v>
      </c>
      <c r="C28" s="192"/>
      <c r="D28" s="90">
        <f>ROUND(C28*D$20,2)</f>
        <v>0</v>
      </c>
    </row>
    <row r="29" spans="1:4" ht="20.45" customHeight="1" x14ac:dyDescent="0.2">
      <c r="A29" s="41"/>
      <c r="B29" s="9" t="s">
        <v>62</v>
      </c>
      <c r="C29" s="37"/>
      <c r="D29" s="91">
        <f>SUM(D22:D28)</f>
        <v>0</v>
      </c>
    </row>
    <row r="30" spans="1:4" ht="20.45" customHeight="1" x14ac:dyDescent="0.2">
      <c r="A30" s="41" t="s">
        <v>2</v>
      </c>
      <c r="B30" s="45" t="s">
        <v>42</v>
      </c>
      <c r="C30" s="4"/>
      <c r="D30" s="46"/>
    </row>
    <row r="31" spans="1:4" ht="20.45" customHeight="1" x14ac:dyDescent="0.2">
      <c r="A31" s="43" t="s">
        <v>43</v>
      </c>
      <c r="B31" s="36" t="s">
        <v>63</v>
      </c>
      <c r="C31" s="192"/>
      <c r="D31" s="90">
        <f>ROUND(C31*(D$9+D$20),2)</f>
        <v>0</v>
      </c>
    </row>
    <row r="32" spans="1:4" ht="20.45" customHeight="1" x14ac:dyDescent="0.2">
      <c r="A32" s="43" t="s">
        <v>44</v>
      </c>
      <c r="B32" s="36" t="s">
        <v>64</v>
      </c>
      <c r="C32" s="192"/>
      <c r="D32" s="90">
        <f>ROUND(C32*(D$9+D$20+D$29),2)</f>
        <v>0</v>
      </c>
    </row>
    <row r="33" spans="1:4" ht="20.45" customHeight="1" x14ac:dyDescent="0.2">
      <c r="A33" s="92" t="s">
        <v>45</v>
      </c>
      <c r="B33" s="8"/>
      <c r="C33" s="93"/>
      <c r="D33" s="91">
        <f>D32+D31+D29+D20</f>
        <v>0</v>
      </c>
    </row>
    <row r="34" spans="1:4" ht="30" customHeight="1" x14ac:dyDescent="0.2">
      <c r="A34" s="155" t="s">
        <v>81</v>
      </c>
      <c r="B34" s="155"/>
      <c r="C34" s="37" t="e">
        <f>D34/D9</f>
        <v>#DIV/0!</v>
      </c>
      <c r="D34" s="91">
        <f>D33+D13</f>
        <v>0</v>
      </c>
    </row>
    <row r="35" spans="1:4" ht="21" customHeight="1" x14ac:dyDescent="0.2">
      <c r="A35" s="43"/>
      <c r="B35" s="8"/>
      <c r="C35" s="4" t="s">
        <v>0</v>
      </c>
      <c r="D35" s="4" t="s">
        <v>14</v>
      </c>
    </row>
    <row r="36" spans="1:4" ht="21" customHeight="1" x14ac:dyDescent="0.2">
      <c r="A36" s="43"/>
      <c r="B36" s="5" t="s">
        <v>4</v>
      </c>
      <c r="C36" s="93" t="e">
        <f>C34</f>
        <v>#DIV/0!</v>
      </c>
      <c r="D36" s="91">
        <f>D34</f>
        <v>0</v>
      </c>
    </row>
    <row r="37" spans="1:4" ht="21" customHeight="1" x14ac:dyDescent="0.2">
      <c r="A37" s="41" t="s">
        <v>5</v>
      </c>
      <c r="B37" s="9" t="s">
        <v>75</v>
      </c>
      <c r="C37" s="4"/>
      <c r="D37" s="4"/>
    </row>
    <row r="38" spans="1:4" ht="27.75" customHeight="1" x14ac:dyDescent="0.2">
      <c r="A38" s="43" t="s">
        <v>6</v>
      </c>
      <c r="B38" s="47" t="s">
        <v>134</v>
      </c>
      <c r="C38" s="192"/>
      <c r="D38" s="90">
        <f>ROUND(C38*D$9,2)</f>
        <v>0</v>
      </c>
    </row>
    <row r="39" spans="1:4" ht="20.45" customHeight="1" x14ac:dyDescent="0.2">
      <c r="A39" s="43" t="s">
        <v>7</v>
      </c>
      <c r="B39" s="8" t="s">
        <v>135</v>
      </c>
      <c r="C39" s="192"/>
      <c r="D39" s="90">
        <f t="shared" ref="D39:D48" si="1">ROUND(C39*D$9,2)</f>
        <v>0</v>
      </c>
    </row>
    <row r="40" spans="1:4" ht="20.45" customHeight="1" x14ac:dyDescent="0.2">
      <c r="A40" s="43" t="s">
        <v>8</v>
      </c>
      <c r="B40" s="8" t="s">
        <v>16</v>
      </c>
      <c r="C40" s="192"/>
      <c r="D40" s="90">
        <f t="shared" si="1"/>
        <v>0</v>
      </c>
    </row>
    <row r="41" spans="1:4" ht="21" customHeight="1" x14ac:dyDescent="0.2">
      <c r="A41" s="43" t="s">
        <v>9</v>
      </c>
      <c r="B41" s="8" t="s">
        <v>24</v>
      </c>
      <c r="C41" s="193"/>
      <c r="D41" s="90">
        <f t="shared" si="1"/>
        <v>0</v>
      </c>
    </row>
    <row r="42" spans="1:4" ht="20.45" customHeight="1" x14ac:dyDescent="0.2">
      <c r="A42" s="43" t="s">
        <v>17</v>
      </c>
      <c r="B42" s="8" t="s">
        <v>15</v>
      </c>
      <c r="C42" s="192"/>
      <c r="D42" s="90">
        <f t="shared" si="1"/>
        <v>0</v>
      </c>
    </row>
    <row r="43" spans="1:4" ht="21" customHeight="1" x14ac:dyDescent="0.2">
      <c r="A43" s="43" t="s">
        <v>18</v>
      </c>
      <c r="B43" s="8" t="s">
        <v>25</v>
      </c>
      <c r="C43" s="192"/>
      <c r="D43" s="90">
        <f t="shared" si="1"/>
        <v>0</v>
      </c>
    </row>
    <row r="44" spans="1:4" ht="21" customHeight="1" x14ac:dyDescent="0.2">
      <c r="A44" s="43" t="s">
        <v>19</v>
      </c>
      <c r="B44" s="8" t="s">
        <v>23</v>
      </c>
      <c r="C44" s="192"/>
      <c r="D44" s="90">
        <f t="shared" si="1"/>
        <v>0</v>
      </c>
    </row>
    <row r="45" spans="1:4" ht="21" customHeight="1" x14ac:dyDescent="0.2">
      <c r="A45" s="43" t="s">
        <v>21</v>
      </c>
      <c r="B45" s="8" t="s">
        <v>46</v>
      </c>
      <c r="C45" s="192"/>
      <c r="D45" s="90">
        <f t="shared" si="1"/>
        <v>0</v>
      </c>
    </row>
    <row r="46" spans="1:4" ht="21" customHeight="1" x14ac:dyDescent="0.2">
      <c r="A46" s="43" t="s">
        <v>47</v>
      </c>
      <c r="B46" s="8" t="s">
        <v>22</v>
      </c>
      <c r="C46" s="192"/>
      <c r="D46" s="90">
        <f t="shared" si="1"/>
        <v>0</v>
      </c>
    </row>
    <row r="47" spans="1:4" ht="20.45" customHeight="1" x14ac:dyDescent="0.2">
      <c r="A47" s="43" t="s">
        <v>10</v>
      </c>
      <c r="B47" s="8" t="s">
        <v>3</v>
      </c>
      <c r="C47" s="192"/>
      <c r="D47" s="90">
        <f t="shared" si="1"/>
        <v>0</v>
      </c>
    </row>
    <row r="48" spans="1:4" ht="21" customHeight="1" x14ac:dyDescent="0.2">
      <c r="A48" s="43" t="s">
        <v>48</v>
      </c>
      <c r="B48" s="8" t="s">
        <v>27</v>
      </c>
      <c r="C48" s="192"/>
      <c r="D48" s="90">
        <f t="shared" si="1"/>
        <v>0</v>
      </c>
    </row>
    <row r="49" spans="1:5" ht="21" customHeight="1" x14ac:dyDescent="0.2">
      <c r="A49" s="41" t="s">
        <v>51</v>
      </c>
      <c r="B49" s="36"/>
      <c r="C49" s="94"/>
      <c r="D49" s="91">
        <f>SUM(D38:D48)</f>
        <v>0</v>
      </c>
    </row>
    <row r="50" spans="1:5" ht="21" customHeight="1" x14ac:dyDescent="0.2">
      <c r="A50" s="41" t="s">
        <v>11</v>
      </c>
      <c r="B50" s="9" t="s">
        <v>50</v>
      </c>
      <c r="C50" s="94"/>
      <c r="D50" s="91">
        <f>D49+D36</f>
        <v>0</v>
      </c>
    </row>
    <row r="51" spans="1:5" ht="21" customHeight="1" x14ac:dyDescent="0.2">
      <c r="A51" s="41" t="s">
        <v>49</v>
      </c>
      <c r="B51" s="9" t="s">
        <v>12</v>
      </c>
      <c r="C51" s="192"/>
      <c r="D51" s="90">
        <f>ROUND(C51*D$50,2)</f>
        <v>0</v>
      </c>
      <c r="E51" s="39"/>
    </row>
    <row r="52" spans="1:5" ht="51.75" customHeight="1" x14ac:dyDescent="0.25">
      <c r="A52" s="156" t="s">
        <v>57</v>
      </c>
      <c r="B52" s="157"/>
      <c r="C52" s="93" t="e">
        <f>D52/D9</f>
        <v>#DIV/0!</v>
      </c>
      <c r="D52" s="91">
        <f>SUM(D50:D51)</f>
        <v>0</v>
      </c>
    </row>
    <row r="53" spans="1:5" ht="21" customHeight="1" x14ac:dyDescent="0.25">
      <c r="A53" s="49" t="s">
        <v>13</v>
      </c>
      <c r="B53" s="8"/>
      <c r="C53" s="95" t="e">
        <f>D53/D52</f>
        <v>#DIV/0!</v>
      </c>
      <c r="D53" s="96">
        <f>D36</f>
        <v>0</v>
      </c>
    </row>
    <row r="54" spans="1:5" s="35" customFormat="1" ht="21" customHeight="1" x14ac:dyDescent="0.2">
      <c r="A54" s="50" t="s">
        <v>82</v>
      </c>
      <c r="B54" s="51"/>
      <c r="C54" s="52"/>
      <c r="D54" s="52"/>
    </row>
    <row r="55" spans="1:5" ht="23.25" customHeight="1" x14ac:dyDescent="0.2">
      <c r="A55" s="158" t="s">
        <v>54</v>
      </c>
      <c r="B55" s="158"/>
      <c r="C55" s="158"/>
      <c r="D55" s="158"/>
    </row>
    <row r="56" spans="1:5" ht="29.25" customHeight="1" x14ac:dyDescent="0.2">
      <c r="A56" s="169" t="s">
        <v>90</v>
      </c>
      <c r="B56" s="170"/>
      <c r="C56" s="170"/>
      <c r="D56" s="170"/>
    </row>
    <row r="57" spans="1:5" s="97" customFormat="1" ht="66" customHeight="1" thickBot="1" x14ac:dyDescent="0.25">
      <c r="A57" s="169" t="s">
        <v>28</v>
      </c>
      <c r="B57" s="170"/>
      <c r="C57" s="170"/>
      <c r="D57" s="170"/>
    </row>
    <row r="58" spans="1:5" s="97" customFormat="1" ht="24.75" customHeight="1" thickTop="1" x14ac:dyDescent="0.2">
      <c r="A58" s="171"/>
      <c r="B58" s="172"/>
      <c r="C58" s="172"/>
      <c r="D58" s="173"/>
    </row>
    <row r="59" spans="1:5" s="58" customFormat="1" ht="33" customHeight="1" x14ac:dyDescent="0.2">
      <c r="A59" s="128"/>
      <c r="B59" s="167"/>
      <c r="C59" s="168"/>
      <c r="D59" s="131"/>
    </row>
    <row r="60" spans="1:5" s="58" customFormat="1" ht="17.25" customHeight="1" x14ac:dyDescent="0.2">
      <c r="A60" s="147" t="s">
        <v>87</v>
      </c>
      <c r="B60" s="147"/>
      <c r="C60" s="59" t="s">
        <v>88</v>
      </c>
      <c r="D60" s="60"/>
    </row>
    <row r="61" spans="1:5" s="58" customFormat="1" x14ac:dyDescent="0.2">
      <c r="C61" s="61"/>
      <c r="D61" s="62"/>
    </row>
    <row r="62" spans="1:5" ht="20.25" customHeight="1" x14ac:dyDescent="0.2">
      <c r="A62" s="98"/>
      <c r="B62" s="99"/>
      <c r="C62" s="100"/>
      <c r="D62" s="100"/>
    </row>
    <row r="63" spans="1:5" ht="12.75" customHeight="1" x14ac:dyDescent="0.2">
      <c r="C63" s="89"/>
      <c r="D63" s="89"/>
    </row>
    <row r="64" spans="1:5" ht="12.75" customHeight="1" x14ac:dyDescent="0.2">
      <c r="C64" s="89"/>
      <c r="D64" s="89"/>
    </row>
    <row r="65" spans="1:4" ht="12.75" customHeight="1" x14ac:dyDescent="0.2">
      <c r="C65" s="89"/>
      <c r="D65" s="89"/>
    </row>
    <row r="66" spans="1:4" ht="12.75" customHeight="1" x14ac:dyDescent="0.2">
      <c r="A66" s="101"/>
      <c r="B66" s="102"/>
      <c r="C66" s="103"/>
      <c r="D66" s="89"/>
    </row>
    <row r="67" spans="1:4" ht="12.75" customHeight="1" x14ac:dyDescent="0.2">
      <c r="A67" s="101"/>
      <c r="B67" s="102"/>
      <c r="C67" s="103"/>
      <c r="D67" s="89"/>
    </row>
    <row r="68" spans="1:4" ht="12.75" customHeight="1" x14ac:dyDescent="0.2">
      <c r="B68" s="102"/>
      <c r="C68" s="89"/>
      <c r="D68" s="89"/>
    </row>
    <row r="69" spans="1:4" ht="12.75" customHeight="1" x14ac:dyDescent="0.2">
      <c r="C69" s="89"/>
      <c r="D69" s="104"/>
    </row>
    <row r="70" spans="1:4" ht="12.75" customHeight="1" x14ac:dyDescent="0.2">
      <c r="C70" s="89"/>
      <c r="D70" s="104"/>
    </row>
    <row r="71" spans="1:4" ht="12.75" customHeight="1" x14ac:dyDescent="0.2">
      <c r="C71" s="89"/>
      <c r="D71" s="104"/>
    </row>
    <row r="72" spans="1:4" ht="12.75" customHeight="1" x14ac:dyDescent="0.2">
      <c r="C72" s="89"/>
      <c r="D72" s="104"/>
    </row>
    <row r="73" spans="1:4" ht="12.75" customHeight="1" x14ac:dyDescent="0.2">
      <c r="B73" s="99"/>
      <c r="C73" s="89"/>
      <c r="D73" s="104"/>
    </row>
    <row r="74" spans="1:4" ht="12.75" customHeight="1" x14ac:dyDescent="0.2">
      <c r="B74" s="99"/>
      <c r="C74" s="89"/>
      <c r="D74" s="104"/>
    </row>
    <row r="75" spans="1:4" ht="12.75" customHeight="1" x14ac:dyDescent="0.2">
      <c r="C75" s="89"/>
      <c r="D75" s="104"/>
    </row>
    <row r="76" spans="1:4" ht="12.75" customHeight="1" x14ac:dyDescent="0.2">
      <c r="C76" s="89"/>
      <c r="D76" s="104"/>
    </row>
    <row r="77" spans="1:4" ht="12.75" customHeight="1" x14ac:dyDescent="0.2">
      <c r="C77" s="89"/>
      <c r="D77" s="104"/>
    </row>
    <row r="78" spans="1:4" ht="12.75" customHeight="1" x14ac:dyDescent="0.2">
      <c r="C78" s="89"/>
      <c r="D78" s="104"/>
    </row>
    <row r="79" spans="1:4" ht="12.75" customHeight="1" x14ac:dyDescent="0.2">
      <c r="C79" s="89"/>
      <c r="D79" s="104"/>
    </row>
    <row r="80" spans="1:4" ht="12.75" customHeight="1" x14ac:dyDescent="0.2">
      <c r="C80" s="89"/>
      <c r="D80" s="104"/>
    </row>
    <row r="81" spans="1:4" ht="12.75" customHeight="1" x14ac:dyDescent="0.2">
      <c r="C81" s="89"/>
      <c r="D81" s="104"/>
    </row>
    <row r="82" spans="1:4" ht="12.75" customHeight="1" x14ac:dyDescent="0.2">
      <c r="A82" s="105"/>
      <c r="C82" s="89"/>
      <c r="D82" s="104"/>
    </row>
    <row r="83" spans="1:4" ht="12.75" customHeight="1" x14ac:dyDescent="0.2">
      <c r="A83" s="101"/>
      <c r="C83" s="89"/>
      <c r="D83" s="104"/>
    </row>
    <row r="84" spans="1:4" ht="12.75" customHeight="1" x14ac:dyDescent="0.2">
      <c r="C84" s="89"/>
      <c r="D84" s="104"/>
    </row>
    <row r="85" spans="1:4" ht="12.75" customHeight="1" x14ac:dyDescent="0.2">
      <c r="C85" s="89"/>
      <c r="D85" s="104"/>
    </row>
    <row r="86" spans="1:4" ht="12.75" customHeight="1" x14ac:dyDescent="0.2">
      <c r="C86" s="89"/>
      <c r="D86" s="104"/>
    </row>
    <row r="87" spans="1:4" ht="12.75" customHeight="1" x14ac:dyDescent="0.2">
      <c r="B87" s="106"/>
      <c r="C87" s="103"/>
      <c r="D87" s="107"/>
    </row>
    <row r="88" spans="1:4" ht="12.75" customHeight="1" x14ac:dyDescent="0.2">
      <c r="B88" s="106"/>
      <c r="C88" s="103"/>
      <c r="D88" s="107"/>
    </row>
    <row r="89" spans="1:4" ht="12.75" customHeight="1" x14ac:dyDescent="0.2">
      <c r="B89" s="106"/>
      <c r="C89" s="103"/>
      <c r="D89" s="107"/>
    </row>
    <row r="90" spans="1:4" ht="12.75" customHeight="1" x14ac:dyDescent="0.2">
      <c r="B90" s="106"/>
      <c r="C90" s="103"/>
      <c r="D90" s="107"/>
    </row>
    <row r="91" spans="1:4" ht="12.75" customHeight="1" x14ac:dyDescent="0.2">
      <c r="B91" s="106"/>
      <c r="C91" s="103"/>
      <c r="D91" s="107"/>
    </row>
    <row r="92" spans="1:4" ht="12.75" customHeight="1" x14ac:dyDescent="0.2">
      <c r="C92" s="89"/>
      <c r="D92" s="89"/>
    </row>
    <row r="93" spans="1:4" ht="12.75" customHeight="1" x14ac:dyDescent="0.2">
      <c r="C93" s="89"/>
      <c r="D93" s="89"/>
    </row>
    <row r="94" spans="1:4" ht="12.75" customHeight="1" x14ac:dyDescent="0.25">
      <c r="B94" s="106"/>
      <c r="C94" s="108"/>
      <c r="D94" s="109"/>
    </row>
    <row r="95" spans="1:4" ht="12.75" customHeight="1" x14ac:dyDescent="0.25">
      <c r="A95" s="101"/>
      <c r="B95" s="110"/>
      <c r="C95" s="89"/>
      <c r="D95" s="89"/>
    </row>
    <row r="96" spans="1:4" ht="12.75" customHeight="1" x14ac:dyDescent="0.2">
      <c r="C96" s="89"/>
      <c r="D96" s="89"/>
    </row>
    <row r="97" spans="1:4" ht="12.75" customHeight="1" x14ac:dyDescent="0.2">
      <c r="C97" s="89"/>
      <c r="D97" s="104"/>
    </row>
    <row r="98" spans="1:4" ht="12.75" customHeight="1" x14ac:dyDescent="0.2">
      <c r="C98" s="89"/>
      <c r="D98" s="89"/>
    </row>
    <row r="99" spans="1:4" ht="12.75" customHeight="1" x14ac:dyDescent="0.2">
      <c r="C99" s="89"/>
      <c r="D99" s="104"/>
    </row>
    <row r="100" spans="1:4" ht="12.75" customHeight="1" x14ac:dyDescent="0.2">
      <c r="C100" s="89"/>
      <c r="D100" s="104"/>
    </row>
    <row r="101" spans="1:4" ht="12.75" customHeight="1" x14ac:dyDescent="0.25">
      <c r="A101" s="101"/>
      <c r="C101" s="108"/>
      <c r="D101" s="109"/>
    </row>
    <row r="102" spans="1:4" ht="12.75" customHeight="1" x14ac:dyDescent="0.2">
      <c r="A102" s="101"/>
      <c r="B102" s="102"/>
      <c r="C102" s="89"/>
      <c r="D102" s="89"/>
    </row>
    <row r="103" spans="1:4" ht="12.75" customHeight="1" x14ac:dyDescent="0.2">
      <c r="C103" s="89"/>
      <c r="D103" s="104"/>
    </row>
    <row r="104" spans="1:4" ht="12.75" customHeight="1" x14ac:dyDescent="0.2">
      <c r="C104" s="89"/>
      <c r="D104" s="104"/>
    </row>
    <row r="105" spans="1:4" ht="12.75" customHeight="1" x14ac:dyDescent="0.2">
      <c r="C105" s="89"/>
      <c r="D105" s="104"/>
    </row>
    <row r="106" spans="1:4" ht="12.75" customHeight="1" x14ac:dyDescent="0.2">
      <c r="C106" s="89"/>
      <c r="D106" s="104"/>
    </row>
    <row r="107" spans="1:4" ht="12.75" customHeight="1" x14ac:dyDescent="0.2">
      <c r="C107" s="89"/>
      <c r="D107" s="104"/>
    </row>
    <row r="108" spans="1:4" ht="12.75" customHeight="1" x14ac:dyDescent="0.2">
      <c r="C108" s="89"/>
      <c r="D108" s="104"/>
    </row>
    <row r="109" spans="1:4" ht="12.75" customHeight="1" x14ac:dyDescent="0.2">
      <c r="C109" s="89"/>
      <c r="D109" s="104"/>
    </row>
    <row r="110" spans="1:4" ht="12.75" customHeight="1" x14ac:dyDescent="0.2">
      <c r="C110" s="89"/>
      <c r="D110" s="104"/>
    </row>
    <row r="111" spans="1:4" ht="12.75" customHeight="1" x14ac:dyDescent="0.2">
      <c r="C111" s="89"/>
      <c r="D111" s="104"/>
    </row>
    <row r="112" spans="1:4" ht="12.75" customHeight="1" x14ac:dyDescent="0.2">
      <c r="C112" s="89"/>
      <c r="D112" s="104"/>
    </row>
    <row r="113" spans="1:4" ht="12.75" customHeight="1" x14ac:dyDescent="0.2">
      <c r="C113" s="89"/>
      <c r="D113" s="104"/>
    </row>
    <row r="114" spans="1:4" ht="12.75" customHeight="1" x14ac:dyDescent="0.25">
      <c r="A114" s="101"/>
      <c r="B114" s="65"/>
      <c r="C114" s="108"/>
      <c r="D114" s="109"/>
    </row>
    <row r="115" spans="1:4" ht="12.75" customHeight="1" x14ac:dyDescent="0.25">
      <c r="A115" s="101"/>
      <c r="B115" s="102"/>
      <c r="C115" s="108"/>
      <c r="D115" s="109"/>
    </row>
    <row r="116" spans="1:4" ht="12.75" customHeight="1" x14ac:dyDescent="0.2">
      <c r="A116" s="101"/>
      <c r="B116" s="102"/>
      <c r="C116" s="89"/>
      <c r="D116" s="104"/>
    </row>
    <row r="117" spans="1:4" ht="12.75" customHeight="1" x14ac:dyDescent="0.25">
      <c r="B117" s="111"/>
      <c r="C117" s="89"/>
      <c r="D117" s="89"/>
    </row>
    <row r="118" spans="1:4" ht="12.75" customHeight="1" x14ac:dyDescent="0.25">
      <c r="B118" s="111"/>
      <c r="C118" s="112"/>
      <c r="D118" s="113"/>
    </row>
    <row r="119" spans="1:4" ht="12.75" customHeight="1" x14ac:dyDescent="0.25">
      <c r="B119" s="114"/>
      <c r="C119" s="89"/>
      <c r="D119" s="89"/>
    </row>
    <row r="120" spans="1:4" ht="12.75" customHeight="1" x14ac:dyDescent="0.25">
      <c r="B120" s="114"/>
      <c r="C120" s="112"/>
      <c r="D120" s="113"/>
    </row>
    <row r="121" spans="1:4" ht="12.75" customHeight="1" x14ac:dyDescent="0.2">
      <c r="C121" s="89"/>
      <c r="D121" s="89"/>
    </row>
    <row r="122" spans="1:4" ht="12.75" customHeight="1" x14ac:dyDescent="0.25">
      <c r="A122" s="115"/>
      <c r="C122" s="108"/>
      <c r="D122" s="109"/>
    </row>
    <row r="123" spans="1:4" ht="12.75" customHeight="1" x14ac:dyDescent="0.2">
      <c r="A123" s="116"/>
      <c r="C123" s="89"/>
      <c r="D123" s="89"/>
    </row>
    <row r="124" spans="1:4" ht="12.75" customHeight="1" x14ac:dyDescent="0.2">
      <c r="C124" s="89"/>
      <c r="D124" s="89"/>
    </row>
    <row r="125" spans="1:4" ht="12.75" customHeight="1" x14ac:dyDescent="0.2">
      <c r="C125" s="89"/>
      <c r="D125" s="89"/>
    </row>
    <row r="126" spans="1:4" ht="12.75" customHeight="1" x14ac:dyDescent="0.2">
      <c r="A126" s="117"/>
    </row>
    <row r="127" spans="1:4" ht="12.75" customHeight="1" x14ac:dyDescent="0.2"/>
    <row r="128" spans="1:4"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sheetData>
  <sheetProtection sheet="1"/>
  <mergeCells count="15">
    <mergeCell ref="A6:B7"/>
    <mergeCell ref="A1:D1"/>
    <mergeCell ref="A2:D2"/>
    <mergeCell ref="A3:D3"/>
    <mergeCell ref="A4:D4"/>
    <mergeCell ref="A5:D5"/>
    <mergeCell ref="A59:B59"/>
    <mergeCell ref="C59:D59"/>
    <mergeCell ref="A60:B60"/>
    <mergeCell ref="A34:B34"/>
    <mergeCell ref="A52:B52"/>
    <mergeCell ref="A55:D55"/>
    <mergeCell ref="A56:D56"/>
    <mergeCell ref="A57:D57"/>
    <mergeCell ref="A58:D58"/>
  </mergeCells>
  <printOptions horizontalCentered="1"/>
  <pageMargins left="0.59055118110236227" right="0.59055118110236227" top="1.1811023622047245" bottom="0.9055118110236221" header="0.59055118110236227" footer="0.55118110236220474"/>
  <pageSetup paperSize="9" scale="91" orientation="portrait" r:id="rId1"/>
  <headerFooter alignWithMargins="0">
    <oddHeader>&amp;LLandkreis Oder-Spree, 
Amt für Innenverwaltung und Finanzen&amp;CAusschreibung von 
Wachschutzleistungen
&amp;Rfür das Objekt Am Bahnhof 1E,
 15517 Fürstenwalde/Spree</oddHeader>
    <oddFooter>&amp;L&amp;F&amp;C&amp;A&amp;R&amp;P</oddFooter>
  </headerFooter>
  <rowBreaks count="1" manualBreakCount="1">
    <brk id="34" max="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454F6-A314-4D9D-BD60-636991D61ACA}">
  <dimension ref="A1:E135"/>
  <sheetViews>
    <sheetView view="pageBreakPreview" zoomScale="120" zoomScaleNormal="100" zoomScaleSheetLayoutView="120" workbookViewId="0">
      <selection activeCell="F58" sqref="F58"/>
    </sheetView>
  </sheetViews>
  <sheetFormatPr defaultColWidth="11.42578125" defaultRowHeight="12.75" x14ac:dyDescent="0.2"/>
  <cols>
    <col min="1" max="1" width="7.85546875" style="26" customWidth="1"/>
    <col min="2" max="2" width="57.7109375" customWidth="1"/>
    <col min="3" max="4" width="15.42578125" customWidth="1"/>
  </cols>
  <sheetData>
    <row r="1" spans="1:4" ht="35.25" customHeight="1" x14ac:dyDescent="0.25">
      <c r="A1" s="133" t="s">
        <v>65</v>
      </c>
      <c r="B1" s="134"/>
      <c r="C1" s="134"/>
      <c r="D1" s="135"/>
    </row>
    <row r="2" spans="1:4" ht="10.5" customHeight="1" x14ac:dyDescent="0.25">
      <c r="A2" s="136"/>
      <c r="B2" s="178"/>
      <c r="C2" s="178"/>
      <c r="D2" s="138"/>
    </row>
    <row r="3" spans="1:4" s="40" customFormat="1" ht="19.5" customHeight="1" x14ac:dyDescent="0.25">
      <c r="A3" s="139" t="s">
        <v>136</v>
      </c>
      <c r="B3" s="179"/>
      <c r="C3" s="179"/>
      <c r="D3" s="141"/>
    </row>
    <row r="4" spans="1:4" ht="21" customHeight="1" x14ac:dyDescent="0.25">
      <c r="A4" s="183" t="s">
        <v>137</v>
      </c>
      <c r="B4" s="181"/>
      <c r="C4" s="181"/>
      <c r="D4" s="182"/>
    </row>
    <row r="5" spans="1:4" ht="21" customHeight="1" x14ac:dyDescent="0.25">
      <c r="A5" s="195"/>
      <c r="B5" s="196"/>
      <c r="C5" s="196"/>
      <c r="D5" s="197"/>
    </row>
    <row r="6" spans="1:4" ht="46.5" customHeight="1" x14ac:dyDescent="0.2">
      <c r="A6" s="187" t="s">
        <v>160</v>
      </c>
      <c r="B6" s="145"/>
      <c r="C6" s="145"/>
      <c r="D6" s="146"/>
    </row>
    <row r="7" spans="1:4" ht="5.25" customHeight="1" x14ac:dyDescent="0.2">
      <c r="A7" s="174"/>
      <c r="B7" s="175"/>
      <c r="C7" s="89"/>
      <c r="D7" s="53"/>
    </row>
    <row r="8" spans="1:4" ht="14.25" customHeight="1" x14ac:dyDescent="0.2">
      <c r="A8" s="176"/>
      <c r="B8" s="177"/>
      <c r="C8" s="4" t="s">
        <v>0</v>
      </c>
      <c r="D8" s="4" t="s">
        <v>14</v>
      </c>
    </row>
    <row r="9" spans="1:4" ht="20.45" customHeight="1" x14ac:dyDescent="0.2">
      <c r="A9" s="41" t="s">
        <v>67</v>
      </c>
      <c r="B9" s="9" t="s">
        <v>74</v>
      </c>
      <c r="C9" s="4"/>
      <c r="D9" s="4"/>
    </row>
    <row r="10" spans="1:4" ht="20.45" customHeight="1" x14ac:dyDescent="0.2">
      <c r="A10" s="42" t="s">
        <v>77</v>
      </c>
      <c r="B10" s="36" t="s">
        <v>76</v>
      </c>
      <c r="C10" s="11"/>
      <c r="D10" s="198"/>
    </row>
    <row r="11" spans="1:4" ht="20.45" customHeight="1" x14ac:dyDescent="0.2">
      <c r="A11" s="42" t="s">
        <v>78</v>
      </c>
      <c r="B11" s="36" t="s">
        <v>58</v>
      </c>
      <c r="C11" s="188"/>
      <c r="D11" s="118">
        <f>ROUND(C11*D$10,2)</f>
        <v>0</v>
      </c>
    </row>
    <row r="12" spans="1:4" ht="20.45" customHeight="1" x14ac:dyDescent="0.2">
      <c r="A12" s="42" t="s">
        <v>79</v>
      </c>
      <c r="B12" s="36" t="s">
        <v>59</v>
      </c>
      <c r="C12" s="188"/>
      <c r="D12" s="118">
        <f>ROUND(C12*D$10,2)</f>
        <v>0</v>
      </c>
    </row>
    <row r="13" spans="1:4" ht="20.45" customHeight="1" x14ac:dyDescent="0.2">
      <c r="A13" s="42" t="s">
        <v>80</v>
      </c>
      <c r="B13" s="36" t="s">
        <v>60</v>
      </c>
      <c r="C13" s="188"/>
      <c r="D13" s="118">
        <f>ROUND(C13*D$10,2)</f>
        <v>0</v>
      </c>
    </row>
    <row r="14" spans="1:4" ht="20.45" customHeight="1" x14ac:dyDescent="0.2">
      <c r="A14" s="41"/>
      <c r="B14" s="9" t="s">
        <v>72</v>
      </c>
      <c r="C14" s="11"/>
      <c r="D14" s="119">
        <f>SUM(D10:D13)</f>
        <v>0</v>
      </c>
    </row>
    <row r="15" spans="1:4" ht="20.45" customHeight="1" x14ac:dyDescent="0.2">
      <c r="A15" s="41" t="s">
        <v>29</v>
      </c>
      <c r="B15" s="9" t="s">
        <v>1</v>
      </c>
      <c r="C15" s="4"/>
      <c r="D15" s="4"/>
    </row>
    <row r="16" spans="1:4" ht="20.45" customHeight="1" x14ac:dyDescent="0.2">
      <c r="A16" s="42" t="s">
        <v>30</v>
      </c>
      <c r="B16" s="36" t="s">
        <v>68</v>
      </c>
      <c r="C16" s="188"/>
      <c r="D16" s="118">
        <f>ROUND(C16*D$10,2)</f>
        <v>0</v>
      </c>
    </row>
    <row r="17" spans="1:4" ht="20.45" customHeight="1" x14ac:dyDescent="0.2">
      <c r="A17" s="42" t="s">
        <v>31</v>
      </c>
      <c r="B17" s="36" t="s">
        <v>69</v>
      </c>
      <c r="C17" s="188"/>
      <c r="D17" s="118">
        <f>ROUND(C17*D$10,2)</f>
        <v>0</v>
      </c>
    </row>
    <row r="18" spans="1:4" ht="20.45" customHeight="1" x14ac:dyDescent="0.2">
      <c r="A18" s="42" t="s">
        <v>32</v>
      </c>
      <c r="B18" s="36" t="s">
        <v>70</v>
      </c>
      <c r="C18" s="188"/>
      <c r="D18" s="118">
        <f>ROUND(C18*D$10,2)</f>
        <v>0</v>
      </c>
    </row>
    <row r="19" spans="1:4" ht="28.5" customHeight="1" x14ac:dyDescent="0.2">
      <c r="A19" s="43" t="s">
        <v>33</v>
      </c>
      <c r="B19" s="44" t="s">
        <v>71</v>
      </c>
      <c r="C19" s="188"/>
      <c r="D19" s="118">
        <f>ROUND(C19*D$10,2)</f>
        <v>0</v>
      </c>
    </row>
    <row r="20" spans="1:4" ht="20.45" customHeight="1" x14ac:dyDescent="0.2">
      <c r="A20" s="43" t="s">
        <v>34</v>
      </c>
      <c r="B20" s="8" t="s">
        <v>55</v>
      </c>
      <c r="C20" s="188"/>
      <c r="D20" s="118">
        <f>ROUND(C20*D$10,2)</f>
        <v>0</v>
      </c>
    </row>
    <row r="21" spans="1:4" ht="20.45" customHeight="1" x14ac:dyDescent="0.2">
      <c r="A21" s="41"/>
      <c r="B21" s="9" t="s">
        <v>61</v>
      </c>
      <c r="C21" s="37"/>
      <c r="D21" s="119">
        <f>SUM(D16:D20)</f>
        <v>0</v>
      </c>
    </row>
    <row r="22" spans="1:4" ht="20.45" customHeight="1" x14ac:dyDescent="0.2">
      <c r="A22" s="41" t="s">
        <v>41</v>
      </c>
      <c r="B22" s="45" t="s">
        <v>66</v>
      </c>
      <c r="C22" s="4"/>
      <c r="D22" s="46"/>
    </row>
    <row r="23" spans="1:4" ht="20.45" customHeight="1" x14ac:dyDescent="0.2">
      <c r="A23" s="43" t="s">
        <v>40</v>
      </c>
      <c r="B23" s="36" t="s">
        <v>56</v>
      </c>
      <c r="C23" s="188"/>
      <c r="D23" s="118">
        <f t="shared" ref="D23:D28" si="0">ROUND(C23*(D$10),2)</f>
        <v>0</v>
      </c>
    </row>
    <row r="24" spans="1:4" ht="20.45" customHeight="1" x14ac:dyDescent="0.2">
      <c r="A24" s="43" t="s">
        <v>39</v>
      </c>
      <c r="B24" s="36" t="s">
        <v>84</v>
      </c>
      <c r="C24" s="188"/>
      <c r="D24" s="118">
        <f t="shared" si="0"/>
        <v>0</v>
      </c>
    </row>
    <row r="25" spans="1:4" ht="20.45" customHeight="1" x14ac:dyDescent="0.2">
      <c r="A25" s="43" t="s">
        <v>38</v>
      </c>
      <c r="B25" s="36" t="s">
        <v>85</v>
      </c>
      <c r="C25" s="188"/>
      <c r="D25" s="118">
        <f t="shared" si="0"/>
        <v>0</v>
      </c>
    </row>
    <row r="26" spans="1:4" ht="20.45" customHeight="1" x14ac:dyDescent="0.2">
      <c r="A26" s="43" t="s">
        <v>37</v>
      </c>
      <c r="B26" s="36" t="s">
        <v>86</v>
      </c>
      <c r="C26" s="188"/>
      <c r="D26" s="118">
        <f t="shared" si="0"/>
        <v>0</v>
      </c>
    </row>
    <row r="27" spans="1:4" ht="20.45" customHeight="1" x14ac:dyDescent="0.2">
      <c r="A27" s="43" t="s">
        <v>36</v>
      </c>
      <c r="B27" s="36" t="s">
        <v>26</v>
      </c>
      <c r="C27" s="188"/>
      <c r="D27" s="118">
        <f t="shared" si="0"/>
        <v>0</v>
      </c>
    </row>
    <row r="28" spans="1:4" ht="20.45" customHeight="1" x14ac:dyDescent="0.2">
      <c r="A28" s="43" t="s">
        <v>35</v>
      </c>
      <c r="B28" s="36" t="s">
        <v>20</v>
      </c>
      <c r="C28" s="188"/>
      <c r="D28" s="118">
        <f t="shared" si="0"/>
        <v>0</v>
      </c>
    </row>
    <row r="29" spans="1:4" ht="20.45" customHeight="1" x14ac:dyDescent="0.2">
      <c r="A29" s="42" t="s">
        <v>73</v>
      </c>
      <c r="B29" s="36" t="s">
        <v>83</v>
      </c>
      <c r="C29" s="188"/>
      <c r="D29" s="118">
        <f>ROUND(C29*D$21,2)</f>
        <v>0</v>
      </c>
    </row>
    <row r="30" spans="1:4" ht="20.45" customHeight="1" x14ac:dyDescent="0.2">
      <c r="A30" s="41"/>
      <c r="B30" s="9" t="s">
        <v>62</v>
      </c>
      <c r="C30" s="37"/>
      <c r="D30" s="119">
        <f>SUM(D23:D29)</f>
        <v>0</v>
      </c>
    </row>
    <row r="31" spans="1:4" ht="20.45" customHeight="1" x14ac:dyDescent="0.2">
      <c r="A31" s="41" t="s">
        <v>2</v>
      </c>
      <c r="B31" s="45" t="s">
        <v>42</v>
      </c>
      <c r="C31" s="4"/>
      <c r="D31" s="46"/>
    </row>
    <row r="32" spans="1:4" ht="20.45" customHeight="1" x14ac:dyDescent="0.2">
      <c r="A32" s="43" t="s">
        <v>43</v>
      </c>
      <c r="B32" s="36" t="s">
        <v>63</v>
      </c>
      <c r="C32" s="188"/>
      <c r="D32" s="118">
        <f>ROUND(C32*(D$10+D$21),2)</f>
        <v>0</v>
      </c>
    </row>
    <row r="33" spans="1:4" ht="20.45" customHeight="1" x14ac:dyDescent="0.2">
      <c r="A33" s="43" t="s">
        <v>44</v>
      </c>
      <c r="B33" s="36" t="s">
        <v>64</v>
      </c>
      <c r="C33" s="188"/>
      <c r="D33" s="118">
        <f>ROUND(C33*(D$10+D$21+D$30),2)</f>
        <v>0</v>
      </c>
    </row>
    <row r="34" spans="1:4" ht="20.45" customHeight="1" x14ac:dyDescent="0.2">
      <c r="A34" s="92" t="s">
        <v>45</v>
      </c>
      <c r="B34" s="8"/>
      <c r="C34" s="38"/>
      <c r="D34" s="119">
        <f>D33+D32+D30+D21</f>
        <v>0</v>
      </c>
    </row>
    <row r="35" spans="1:4" ht="30" customHeight="1" x14ac:dyDescent="0.2">
      <c r="A35" s="155" t="s">
        <v>81</v>
      </c>
      <c r="B35" s="155"/>
      <c r="C35" s="37" t="e">
        <f>D35/D10</f>
        <v>#DIV/0!</v>
      </c>
      <c r="D35" s="119">
        <f>D34+D14</f>
        <v>0</v>
      </c>
    </row>
    <row r="36" spans="1:4" ht="21" customHeight="1" x14ac:dyDescent="0.2">
      <c r="A36" s="43"/>
      <c r="B36" s="8"/>
      <c r="C36" s="4" t="s">
        <v>0</v>
      </c>
      <c r="D36" s="4" t="s">
        <v>14</v>
      </c>
    </row>
    <row r="37" spans="1:4" ht="21" customHeight="1" x14ac:dyDescent="0.2">
      <c r="A37" s="43"/>
      <c r="B37" s="5" t="s">
        <v>4</v>
      </c>
      <c r="C37" s="38" t="e">
        <f>C35</f>
        <v>#DIV/0!</v>
      </c>
      <c r="D37" s="119">
        <f>D35</f>
        <v>0</v>
      </c>
    </row>
    <row r="38" spans="1:4" ht="21" customHeight="1" x14ac:dyDescent="0.2">
      <c r="A38" s="41" t="s">
        <v>5</v>
      </c>
      <c r="B38" s="9" t="s">
        <v>75</v>
      </c>
      <c r="C38" s="4"/>
      <c r="D38" s="4"/>
    </row>
    <row r="39" spans="1:4" ht="27.75" customHeight="1" x14ac:dyDescent="0.2">
      <c r="A39" s="43" t="s">
        <v>6</v>
      </c>
      <c r="B39" s="47" t="s">
        <v>52</v>
      </c>
      <c r="C39" s="188"/>
      <c r="D39" s="118">
        <f>ROUND(C39*D$10,2)</f>
        <v>0</v>
      </c>
    </row>
    <row r="40" spans="1:4" ht="20.45" customHeight="1" x14ac:dyDescent="0.2">
      <c r="A40" s="43" t="s">
        <v>7</v>
      </c>
      <c r="B40" s="8" t="s">
        <v>53</v>
      </c>
      <c r="C40" s="188"/>
      <c r="D40" s="118">
        <f t="shared" ref="D40:D49" si="1">ROUND(C40*D$10,2)</f>
        <v>0</v>
      </c>
    </row>
    <row r="41" spans="1:4" ht="20.45" customHeight="1" x14ac:dyDescent="0.2">
      <c r="A41" s="43" t="s">
        <v>8</v>
      </c>
      <c r="B41" s="8" t="s">
        <v>16</v>
      </c>
      <c r="C41" s="188"/>
      <c r="D41" s="118">
        <f t="shared" si="1"/>
        <v>0</v>
      </c>
    </row>
    <row r="42" spans="1:4" ht="21" customHeight="1" x14ac:dyDescent="0.2">
      <c r="A42" s="43" t="s">
        <v>9</v>
      </c>
      <c r="B42" s="8" t="s">
        <v>24</v>
      </c>
      <c r="C42" s="189"/>
      <c r="D42" s="118">
        <f t="shared" si="1"/>
        <v>0</v>
      </c>
    </row>
    <row r="43" spans="1:4" ht="20.45" customHeight="1" x14ac:dyDescent="0.2">
      <c r="A43" s="43" t="s">
        <v>17</v>
      </c>
      <c r="B43" s="8" t="s">
        <v>15</v>
      </c>
      <c r="C43" s="188"/>
      <c r="D43" s="118">
        <f t="shared" si="1"/>
        <v>0</v>
      </c>
    </row>
    <row r="44" spans="1:4" ht="21" customHeight="1" x14ac:dyDescent="0.2">
      <c r="A44" s="43" t="s">
        <v>18</v>
      </c>
      <c r="B44" s="8" t="s">
        <v>25</v>
      </c>
      <c r="C44" s="188"/>
      <c r="D44" s="118">
        <f t="shared" si="1"/>
        <v>0</v>
      </c>
    </row>
    <row r="45" spans="1:4" ht="21" customHeight="1" x14ac:dyDescent="0.2">
      <c r="A45" s="43" t="s">
        <v>19</v>
      </c>
      <c r="B45" s="8" t="s">
        <v>23</v>
      </c>
      <c r="C45" s="188"/>
      <c r="D45" s="118">
        <f t="shared" si="1"/>
        <v>0</v>
      </c>
    </row>
    <row r="46" spans="1:4" ht="21" customHeight="1" x14ac:dyDescent="0.2">
      <c r="A46" s="43" t="s">
        <v>21</v>
      </c>
      <c r="B46" s="8" t="s">
        <v>46</v>
      </c>
      <c r="C46" s="188"/>
      <c r="D46" s="118">
        <f t="shared" si="1"/>
        <v>0</v>
      </c>
    </row>
    <row r="47" spans="1:4" ht="21" customHeight="1" x14ac:dyDescent="0.2">
      <c r="A47" s="43" t="s">
        <v>47</v>
      </c>
      <c r="B47" s="8" t="s">
        <v>22</v>
      </c>
      <c r="C47" s="188"/>
      <c r="D47" s="118">
        <f t="shared" si="1"/>
        <v>0</v>
      </c>
    </row>
    <row r="48" spans="1:4" ht="20.45" customHeight="1" x14ac:dyDescent="0.2">
      <c r="A48" s="43" t="s">
        <v>10</v>
      </c>
      <c r="B48" s="8" t="s">
        <v>3</v>
      </c>
      <c r="C48" s="188"/>
      <c r="D48" s="118">
        <f t="shared" si="1"/>
        <v>0</v>
      </c>
    </row>
    <row r="49" spans="1:5" ht="21" customHeight="1" x14ac:dyDescent="0.2">
      <c r="A49" s="43" t="s">
        <v>48</v>
      </c>
      <c r="B49" s="8" t="s">
        <v>27</v>
      </c>
      <c r="C49" s="188"/>
      <c r="D49" s="118">
        <f t="shared" si="1"/>
        <v>0</v>
      </c>
    </row>
    <row r="50" spans="1:5" ht="21" customHeight="1" x14ac:dyDescent="0.2">
      <c r="A50" s="41" t="s">
        <v>51</v>
      </c>
      <c r="B50" s="36"/>
      <c r="C50" s="48"/>
      <c r="D50" s="119">
        <f>SUM(D39:D49)</f>
        <v>0</v>
      </c>
    </row>
    <row r="51" spans="1:5" ht="21" customHeight="1" x14ac:dyDescent="0.2">
      <c r="A51" s="41" t="s">
        <v>11</v>
      </c>
      <c r="B51" s="9" t="s">
        <v>50</v>
      </c>
      <c r="C51" s="48"/>
      <c r="D51" s="119">
        <f>D50+D37</f>
        <v>0</v>
      </c>
    </row>
    <row r="52" spans="1:5" ht="21" customHeight="1" x14ac:dyDescent="0.2">
      <c r="A52" s="41" t="s">
        <v>49</v>
      </c>
      <c r="B52" s="9" t="s">
        <v>12</v>
      </c>
      <c r="C52" s="188"/>
      <c r="D52" s="118">
        <f>ROUND(C52*D$51,2)</f>
        <v>0</v>
      </c>
      <c r="E52" s="39"/>
    </row>
    <row r="53" spans="1:5" ht="51.75" customHeight="1" x14ac:dyDescent="0.25">
      <c r="A53" s="156" t="s">
        <v>57</v>
      </c>
      <c r="B53" s="157"/>
      <c r="C53" s="38" t="e">
        <f>D53/D10</f>
        <v>#DIV/0!</v>
      </c>
      <c r="D53" s="119">
        <f>SUM(D51:D52)</f>
        <v>0</v>
      </c>
    </row>
    <row r="54" spans="1:5" ht="21" customHeight="1" x14ac:dyDescent="0.25">
      <c r="A54" s="49" t="s">
        <v>13</v>
      </c>
      <c r="B54" s="8"/>
      <c r="C54" s="38" t="e">
        <f>D54/D53</f>
        <v>#DIV/0!</v>
      </c>
      <c r="D54" s="119">
        <f>D37</f>
        <v>0</v>
      </c>
    </row>
    <row r="55" spans="1:5" s="35" customFormat="1" ht="21" customHeight="1" x14ac:dyDescent="0.2">
      <c r="A55" s="50" t="s">
        <v>82</v>
      </c>
      <c r="B55" s="51"/>
      <c r="C55" s="52"/>
      <c r="D55" s="52"/>
    </row>
    <row r="56" spans="1:5" ht="23.25" customHeight="1" x14ac:dyDescent="0.2">
      <c r="A56" s="158" t="s">
        <v>54</v>
      </c>
      <c r="B56" s="158"/>
      <c r="C56" s="158"/>
      <c r="D56" s="158"/>
    </row>
    <row r="57" spans="1:5" ht="29.25" customHeight="1" x14ac:dyDescent="0.2">
      <c r="A57" s="169" t="s">
        <v>138</v>
      </c>
      <c r="B57" s="170"/>
      <c r="C57" s="170"/>
      <c r="D57" s="170"/>
    </row>
    <row r="58" spans="1:5" s="97" customFormat="1" ht="66" customHeight="1" thickBot="1" x14ac:dyDescent="0.25">
      <c r="A58" s="169" t="s">
        <v>28</v>
      </c>
      <c r="B58" s="170"/>
      <c r="C58" s="170"/>
      <c r="D58" s="170"/>
    </row>
    <row r="59" spans="1:5" s="97" customFormat="1" ht="24.75" customHeight="1" thickTop="1" x14ac:dyDescent="0.2">
      <c r="A59" s="171"/>
      <c r="B59" s="172"/>
      <c r="C59" s="172"/>
      <c r="D59" s="173"/>
    </row>
    <row r="60" spans="1:5" s="58" customFormat="1" ht="33" customHeight="1" x14ac:dyDescent="0.2">
      <c r="A60" s="128"/>
      <c r="B60" s="167"/>
      <c r="C60" s="168"/>
      <c r="D60" s="131"/>
    </row>
    <row r="61" spans="1:5" s="58" customFormat="1" ht="17.25" customHeight="1" x14ac:dyDescent="0.2">
      <c r="A61" s="147" t="s">
        <v>87</v>
      </c>
      <c r="B61" s="147"/>
      <c r="C61" s="59" t="s">
        <v>88</v>
      </c>
      <c r="D61" s="60"/>
    </row>
    <row r="62" spans="1:5" s="58" customFormat="1" x14ac:dyDescent="0.2">
      <c r="C62" s="61"/>
      <c r="D62" s="62"/>
    </row>
    <row r="63" spans="1:5" ht="20.25" customHeight="1" x14ac:dyDescent="0.2">
      <c r="A63" s="98"/>
      <c r="B63" s="99"/>
      <c r="C63" s="100"/>
      <c r="D63" s="100"/>
    </row>
    <row r="64" spans="1:5" ht="12.75" customHeight="1" x14ac:dyDescent="0.2">
      <c r="C64" s="89"/>
      <c r="D64" s="89"/>
    </row>
    <row r="65" spans="1:4" ht="12.75" customHeight="1" x14ac:dyDescent="0.2">
      <c r="C65" s="89"/>
      <c r="D65" s="89"/>
    </row>
    <row r="66" spans="1:4" ht="12.75" customHeight="1" x14ac:dyDescent="0.2">
      <c r="C66" s="89"/>
      <c r="D66" s="89"/>
    </row>
    <row r="67" spans="1:4" ht="12.75" customHeight="1" x14ac:dyDescent="0.2">
      <c r="A67" s="101"/>
      <c r="B67" s="102"/>
      <c r="C67" s="103"/>
      <c r="D67" s="89"/>
    </row>
    <row r="68" spans="1:4" ht="12.75" customHeight="1" x14ac:dyDescent="0.2">
      <c r="A68" s="101"/>
      <c r="B68" s="102"/>
      <c r="C68" s="103"/>
      <c r="D68" s="89"/>
    </row>
    <row r="69" spans="1:4" ht="12.75" customHeight="1" x14ac:dyDescent="0.2">
      <c r="B69" s="102"/>
      <c r="C69" s="89"/>
      <c r="D69" s="89"/>
    </row>
    <row r="70" spans="1:4" ht="12.75" customHeight="1" x14ac:dyDescent="0.2">
      <c r="C70" s="89"/>
      <c r="D70" s="104"/>
    </row>
    <row r="71" spans="1:4" ht="12.75" customHeight="1" x14ac:dyDescent="0.2">
      <c r="C71" s="89"/>
      <c r="D71" s="104"/>
    </row>
    <row r="72" spans="1:4" ht="12.75" customHeight="1" x14ac:dyDescent="0.2">
      <c r="C72" s="89"/>
      <c r="D72" s="104"/>
    </row>
    <row r="73" spans="1:4" ht="12.75" customHeight="1" x14ac:dyDescent="0.2">
      <c r="C73" s="89"/>
      <c r="D73" s="104"/>
    </row>
    <row r="74" spans="1:4" ht="12.75" customHeight="1" x14ac:dyDescent="0.2">
      <c r="B74" s="99"/>
      <c r="C74" s="89"/>
      <c r="D74" s="104"/>
    </row>
    <row r="75" spans="1:4" ht="12.75" customHeight="1" x14ac:dyDescent="0.2">
      <c r="B75" s="99"/>
      <c r="C75" s="89"/>
      <c r="D75" s="104"/>
    </row>
    <row r="76" spans="1:4" ht="12.75" customHeight="1" x14ac:dyDescent="0.2">
      <c r="C76" s="89"/>
      <c r="D76" s="104"/>
    </row>
    <row r="77" spans="1:4" ht="12.75" customHeight="1" x14ac:dyDescent="0.2">
      <c r="C77" s="89"/>
      <c r="D77" s="104"/>
    </row>
    <row r="78" spans="1:4" ht="12.75" customHeight="1" x14ac:dyDescent="0.2">
      <c r="C78" s="89"/>
      <c r="D78" s="104"/>
    </row>
    <row r="79" spans="1:4" ht="12.75" customHeight="1" x14ac:dyDescent="0.2">
      <c r="C79" s="89"/>
      <c r="D79" s="104"/>
    </row>
    <row r="80" spans="1:4" ht="12.75" customHeight="1" x14ac:dyDescent="0.2">
      <c r="C80" s="89"/>
      <c r="D80" s="104"/>
    </row>
    <row r="81" spans="1:4" ht="12.75" customHeight="1" x14ac:dyDescent="0.2">
      <c r="C81" s="89"/>
      <c r="D81" s="104"/>
    </row>
    <row r="82" spans="1:4" ht="12.75" customHeight="1" x14ac:dyDescent="0.2">
      <c r="C82" s="89"/>
      <c r="D82" s="104"/>
    </row>
    <row r="83" spans="1:4" ht="12.75" customHeight="1" x14ac:dyDescent="0.2">
      <c r="A83" s="105"/>
      <c r="C83" s="89"/>
      <c r="D83" s="104"/>
    </row>
    <row r="84" spans="1:4" ht="12.75" customHeight="1" x14ac:dyDescent="0.2">
      <c r="A84" s="101"/>
      <c r="C84" s="89"/>
      <c r="D84" s="104"/>
    </row>
    <row r="85" spans="1:4" ht="12.75" customHeight="1" x14ac:dyDescent="0.2">
      <c r="C85" s="89"/>
      <c r="D85" s="104"/>
    </row>
    <row r="86" spans="1:4" ht="12.75" customHeight="1" x14ac:dyDescent="0.2">
      <c r="C86" s="89"/>
      <c r="D86" s="104"/>
    </row>
    <row r="87" spans="1:4" ht="12.75" customHeight="1" x14ac:dyDescent="0.2">
      <c r="C87" s="89"/>
      <c r="D87" s="104"/>
    </row>
    <row r="88" spans="1:4" ht="12.75" customHeight="1" x14ac:dyDescent="0.2">
      <c r="B88" s="106"/>
      <c r="C88" s="103"/>
      <c r="D88" s="107"/>
    </row>
    <row r="89" spans="1:4" ht="12.75" customHeight="1" x14ac:dyDescent="0.2">
      <c r="B89" s="106"/>
      <c r="C89" s="103"/>
      <c r="D89" s="107"/>
    </row>
    <row r="90" spans="1:4" ht="12.75" customHeight="1" x14ac:dyDescent="0.2">
      <c r="B90" s="106"/>
      <c r="C90" s="103"/>
      <c r="D90" s="107"/>
    </row>
    <row r="91" spans="1:4" ht="12.75" customHeight="1" x14ac:dyDescent="0.2">
      <c r="B91" s="106"/>
      <c r="C91" s="103"/>
      <c r="D91" s="107"/>
    </row>
    <row r="92" spans="1:4" ht="12.75" customHeight="1" x14ac:dyDescent="0.2">
      <c r="B92" s="106"/>
      <c r="C92" s="103"/>
      <c r="D92" s="107"/>
    </row>
    <row r="93" spans="1:4" ht="12.75" customHeight="1" x14ac:dyDescent="0.2">
      <c r="C93" s="89"/>
      <c r="D93" s="89"/>
    </row>
    <row r="94" spans="1:4" ht="12.75" customHeight="1" x14ac:dyDescent="0.2">
      <c r="C94" s="89"/>
      <c r="D94" s="89"/>
    </row>
    <row r="95" spans="1:4" ht="12.75" customHeight="1" x14ac:dyDescent="0.25">
      <c r="B95" s="106"/>
      <c r="C95" s="108"/>
      <c r="D95" s="109"/>
    </row>
    <row r="96" spans="1:4" ht="12.75" customHeight="1" x14ac:dyDescent="0.25">
      <c r="A96" s="101"/>
      <c r="B96" s="110"/>
      <c r="C96" s="89"/>
      <c r="D96" s="89"/>
    </row>
    <row r="97" spans="1:4" ht="12.75" customHeight="1" x14ac:dyDescent="0.2">
      <c r="C97" s="89"/>
      <c r="D97" s="89"/>
    </row>
    <row r="98" spans="1:4" ht="12.75" customHeight="1" x14ac:dyDescent="0.2">
      <c r="C98" s="89"/>
      <c r="D98" s="104"/>
    </row>
    <row r="99" spans="1:4" ht="12.75" customHeight="1" x14ac:dyDescent="0.2">
      <c r="C99" s="89"/>
      <c r="D99" s="89"/>
    </row>
    <row r="100" spans="1:4" ht="12.75" customHeight="1" x14ac:dyDescent="0.2">
      <c r="C100" s="89"/>
      <c r="D100" s="104"/>
    </row>
    <row r="101" spans="1:4" ht="12.75" customHeight="1" x14ac:dyDescent="0.2">
      <c r="C101" s="89"/>
      <c r="D101" s="104"/>
    </row>
    <row r="102" spans="1:4" ht="12.75" customHeight="1" x14ac:dyDescent="0.25">
      <c r="A102" s="101"/>
      <c r="C102" s="108"/>
      <c r="D102" s="109"/>
    </row>
    <row r="103" spans="1:4" ht="12.75" customHeight="1" x14ac:dyDescent="0.2">
      <c r="A103" s="101"/>
      <c r="B103" s="102"/>
      <c r="C103" s="89"/>
      <c r="D103" s="89"/>
    </row>
    <row r="104" spans="1:4" ht="12.75" customHeight="1" x14ac:dyDescent="0.2">
      <c r="C104" s="89"/>
      <c r="D104" s="104"/>
    </row>
    <row r="105" spans="1:4" ht="12.75" customHeight="1" x14ac:dyDescent="0.2">
      <c r="C105" s="89"/>
      <c r="D105" s="104"/>
    </row>
    <row r="106" spans="1:4" ht="12.75" customHeight="1" x14ac:dyDescent="0.2">
      <c r="C106" s="89"/>
      <c r="D106" s="104"/>
    </row>
    <row r="107" spans="1:4" ht="12.75" customHeight="1" x14ac:dyDescent="0.2">
      <c r="C107" s="89"/>
      <c r="D107" s="104"/>
    </row>
    <row r="108" spans="1:4" ht="12.75" customHeight="1" x14ac:dyDescent="0.2">
      <c r="C108" s="89"/>
      <c r="D108" s="104"/>
    </row>
    <row r="109" spans="1:4" ht="12.75" customHeight="1" x14ac:dyDescent="0.2">
      <c r="C109" s="89"/>
      <c r="D109" s="104"/>
    </row>
    <row r="110" spans="1:4" ht="12.75" customHeight="1" x14ac:dyDescent="0.2">
      <c r="C110" s="89"/>
      <c r="D110" s="104"/>
    </row>
    <row r="111" spans="1:4" ht="12.75" customHeight="1" x14ac:dyDescent="0.2">
      <c r="C111" s="89"/>
      <c r="D111" s="104"/>
    </row>
    <row r="112" spans="1:4" ht="12.75" customHeight="1" x14ac:dyDescent="0.2">
      <c r="C112" s="89"/>
      <c r="D112" s="104"/>
    </row>
    <row r="113" spans="1:4" ht="12.75" customHeight="1" x14ac:dyDescent="0.2">
      <c r="C113" s="89"/>
      <c r="D113" s="104"/>
    </row>
    <row r="114" spans="1:4" ht="12.75" customHeight="1" x14ac:dyDescent="0.2">
      <c r="C114" s="89"/>
      <c r="D114" s="104"/>
    </row>
    <row r="115" spans="1:4" ht="12.75" customHeight="1" x14ac:dyDescent="0.25">
      <c r="A115" s="101"/>
      <c r="B115" s="65"/>
      <c r="C115" s="108"/>
      <c r="D115" s="109"/>
    </row>
    <row r="116" spans="1:4" ht="12.75" customHeight="1" x14ac:dyDescent="0.25">
      <c r="A116" s="101"/>
      <c r="B116" s="102"/>
      <c r="C116" s="108"/>
      <c r="D116" s="109"/>
    </row>
    <row r="117" spans="1:4" ht="12.75" customHeight="1" x14ac:dyDescent="0.2">
      <c r="A117" s="101"/>
      <c r="B117" s="102"/>
      <c r="C117" s="89"/>
      <c r="D117" s="104"/>
    </row>
    <row r="118" spans="1:4" ht="12.75" customHeight="1" x14ac:dyDescent="0.25">
      <c r="B118" s="111"/>
      <c r="C118" s="89"/>
      <c r="D118" s="89"/>
    </row>
    <row r="119" spans="1:4" ht="12.75" customHeight="1" x14ac:dyDescent="0.25">
      <c r="B119" s="111"/>
      <c r="C119" s="112"/>
      <c r="D119" s="113"/>
    </row>
    <row r="120" spans="1:4" ht="12.75" customHeight="1" x14ac:dyDescent="0.25">
      <c r="B120" s="114"/>
      <c r="C120" s="89"/>
      <c r="D120" s="89"/>
    </row>
    <row r="121" spans="1:4" ht="12.75" customHeight="1" x14ac:dyDescent="0.25">
      <c r="B121" s="114"/>
      <c r="C121" s="112"/>
      <c r="D121" s="113"/>
    </row>
    <row r="122" spans="1:4" ht="12.75" customHeight="1" x14ac:dyDescent="0.2">
      <c r="C122" s="89"/>
      <c r="D122" s="89"/>
    </row>
    <row r="123" spans="1:4" ht="12.75" customHeight="1" x14ac:dyDescent="0.25">
      <c r="A123" s="115"/>
      <c r="C123" s="108"/>
      <c r="D123" s="109"/>
    </row>
    <row r="124" spans="1:4" ht="12.75" customHeight="1" x14ac:dyDescent="0.2">
      <c r="A124" s="116"/>
      <c r="C124" s="89"/>
      <c r="D124" s="89"/>
    </row>
    <row r="125" spans="1:4" ht="12.75" customHeight="1" x14ac:dyDescent="0.2">
      <c r="C125" s="89"/>
      <c r="D125" s="89"/>
    </row>
    <row r="126" spans="1:4" ht="12.75" customHeight="1" x14ac:dyDescent="0.2">
      <c r="C126" s="89"/>
      <c r="D126" s="89"/>
    </row>
    <row r="127" spans="1:4" ht="12.75" customHeight="1" x14ac:dyDescent="0.2">
      <c r="A127" s="117"/>
    </row>
    <row r="128" spans="1:4"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sheetData>
  <sheetProtection sheet="1"/>
  <mergeCells count="16">
    <mergeCell ref="A6:D6"/>
    <mergeCell ref="A1:D1"/>
    <mergeCell ref="A2:D2"/>
    <mergeCell ref="A3:D3"/>
    <mergeCell ref="A4:D4"/>
    <mergeCell ref="A5:D5"/>
    <mergeCell ref="A59:D59"/>
    <mergeCell ref="A60:B60"/>
    <mergeCell ref="C60:D60"/>
    <mergeCell ref="A61:B61"/>
    <mergeCell ref="A7:B8"/>
    <mergeCell ref="A35:B35"/>
    <mergeCell ref="A53:B53"/>
    <mergeCell ref="A56:D56"/>
    <mergeCell ref="A57:D57"/>
    <mergeCell ref="A58:D58"/>
  </mergeCells>
  <printOptions horizontalCentered="1"/>
  <pageMargins left="0.59055118110236227" right="0.59055118110236227" top="1.1811023622047245" bottom="0.9055118110236221" header="0.47244094488188981" footer="0.55118110236220474"/>
  <pageSetup paperSize="9" scale="91" orientation="portrait" r:id="rId1"/>
  <headerFooter alignWithMargins="0">
    <oddHeader>&amp;LLandkreis Oder-Spree,
Amt für Innenverwaltung und Finanzen&amp;12
&amp;CAusschreibung von 
Wachschutzleistungen
&amp;Rfür das Objekt Am Bahnhof 1E,
 15517 Fürstenwalde/Spree</oddHeader>
    <oddFooter>&amp;L&amp;F&amp;C&amp;A&amp;R&amp;P</oddFooter>
  </headerFooter>
  <rowBreaks count="1" manualBreakCount="1">
    <brk id="35" max="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Preisblatt</vt:lpstr>
      <vt:lpstr>SVS Objektschutz</vt:lpstr>
      <vt:lpstr>SVS Revierdienst</vt:lpstr>
      <vt:lpstr>SVS optional</vt:lpstr>
      <vt:lpstr>'SVS Objektschutz'!Print_Area</vt:lpstr>
      <vt:lpstr>'SVS optional'!Print_Area</vt:lpstr>
      <vt:lpstr>'SVS Revierdienst'!Print_Area</vt:lpstr>
      <vt:lpstr>Preisblatt!Print_Titles</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FHuth</cp:lastModifiedBy>
  <cp:lastPrinted>2026-02-27T10:37:36Z</cp:lastPrinted>
  <dcterms:created xsi:type="dcterms:W3CDTF">2007-06-14T09:12:12Z</dcterms:created>
  <dcterms:modified xsi:type="dcterms:W3CDTF">2026-03-05T09:28:31Z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647493531</vt:i4>
  </property>
  <property fmtid="{D5CDD505-2E9C-101B-9397-08002B2CF9AE}" pid="3" name="_EmailSubject">
    <vt:lpwstr/>
  </property>
  <property fmtid="{D5CDD505-2E9C-101B-9397-08002B2CF9AE}" pid="4" name="_AuthorEmail">
    <vt:lpwstr>hoenicke-gr@t-online.de</vt:lpwstr>
  </property>
  <property fmtid="{D5CDD505-2E9C-101B-9397-08002B2CF9AE}" pid="5" name="_AuthorEmailDisplayName">
    <vt:lpwstr>Hönicke GmbH</vt:lpwstr>
  </property>
  <property fmtid="{D5CDD505-2E9C-101B-9397-08002B2CF9AE}" pid="6" name="_ReviewingToolsShownOnce">
    <vt:lpwstr/>
  </property>
</Properties>
</file>