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AUFTRÄGE\Lehnigk\8277-TE-V2002-25_RV für die Reinigung der RLT-Anlagen-MUL-CT----06.2025---\"/>
    </mc:Choice>
  </mc:AlternateContent>
  <xr:revisionPtr revIDLastSave="0" documentId="13_ncr:1_{EFF63C76-E0D8-4EAE-BD7F-95AB43AD50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V" sheetId="4" r:id="rId1"/>
    <sheet name="Anl. spz. Leistungs-Pauschalen" sheetId="6" r:id="rId2"/>
    <sheet name="Materialbedarf Filter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D92" i="7"/>
  <c r="I89" i="7"/>
  <c r="I85" i="7"/>
  <c r="I80" i="7"/>
  <c r="I81" i="7"/>
  <c r="I79" i="7"/>
  <c r="I74" i="7"/>
  <c r="I71" i="7"/>
  <c r="I72" i="7"/>
  <c r="I70" i="7"/>
  <c r="I68" i="7"/>
  <c r="I65" i="7"/>
  <c r="I64" i="7"/>
  <c r="I55" i="7"/>
  <c r="I56" i="7"/>
  <c r="I57" i="7"/>
  <c r="I58" i="7"/>
  <c r="I59" i="7"/>
  <c r="I54" i="7"/>
  <c r="I49" i="7"/>
  <c r="I48" i="7"/>
  <c r="I43" i="7"/>
  <c r="I44" i="7"/>
  <c r="I42" i="7"/>
  <c r="I38" i="7"/>
  <c r="I36" i="7"/>
  <c r="I32" i="7"/>
  <c r="I31" i="7"/>
  <c r="I27" i="7"/>
  <c r="I26" i="7"/>
  <c r="I21" i="7"/>
  <c r="I22" i="7"/>
  <c r="I20" i="7"/>
  <c r="I18" i="7"/>
  <c r="I14" i="7"/>
  <c r="I12" i="7"/>
  <c r="I8" i="7"/>
  <c r="I92" i="7" l="1"/>
  <c r="G24" i="4"/>
  <c r="G19" i="4"/>
  <c r="D94" i="7"/>
  <c r="D93" i="7"/>
  <c r="F17" i="6"/>
  <c r="F15" i="6" s="1"/>
  <c r="F238" i="6" s="1"/>
  <c r="F12" i="6"/>
  <c r="F10" i="6"/>
  <c r="F224" i="6"/>
  <c r="F13" i="4" l="1"/>
  <c r="I2" i="7"/>
  <c r="F8" i="6"/>
  <c r="F237" i="6" s="1"/>
  <c r="F222" i="6"/>
  <c r="F220" i="6"/>
  <c r="F229" i="6"/>
  <c r="F230" i="6"/>
  <c r="F231" i="6"/>
  <c r="I3" i="7" l="1"/>
  <c r="I4" i="7" s="1"/>
  <c r="F218" i="6"/>
  <c r="F247" i="6" s="1"/>
  <c r="F227" i="6"/>
  <c r="F248" i="6" s="1"/>
  <c r="F215" i="6"/>
  <c r="F213" i="6"/>
  <c r="F211" i="6"/>
  <c r="F209" i="6"/>
  <c r="F207" i="6"/>
  <c r="F205" i="6"/>
  <c r="F203" i="6"/>
  <c r="F201" i="6"/>
  <c r="F194" i="6"/>
  <c r="F175" i="6"/>
  <c r="F156" i="6"/>
  <c r="F199" i="6" l="1"/>
  <c r="F246" i="6" s="1"/>
  <c r="F158" i="6"/>
  <c r="F154" i="6"/>
  <c r="F152" i="6"/>
  <c r="F150" i="6"/>
  <c r="F148" i="6"/>
  <c r="F146" i="6"/>
  <c r="F144" i="6"/>
  <c r="F196" i="6"/>
  <c r="F192" i="6"/>
  <c r="F190" i="6"/>
  <c r="F188" i="6"/>
  <c r="F186" i="6"/>
  <c r="F184" i="6"/>
  <c r="F182" i="6"/>
  <c r="F177" i="6"/>
  <c r="F173" i="6"/>
  <c r="F171" i="6"/>
  <c r="F169" i="6"/>
  <c r="F167" i="6"/>
  <c r="F165" i="6"/>
  <c r="F163" i="6"/>
  <c r="B239" i="6"/>
  <c r="F137" i="6"/>
  <c r="F139" i="6"/>
  <c r="F128" i="6"/>
  <c r="F130" i="6"/>
  <c r="F161" i="6" l="1"/>
  <c r="F244" i="6" s="1"/>
  <c r="F142" i="6"/>
  <c r="F243" i="6" s="1"/>
  <c r="F180" i="6"/>
  <c r="F245" i="6" s="1"/>
  <c r="F126" i="6"/>
  <c r="F241" i="6" s="1"/>
  <c r="G13" i="4" l="1"/>
  <c r="F135" i="6"/>
  <c r="F133" i="6" s="1"/>
  <c r="F242" i="6" s="1"/>
  <c r="F12" i="4" s="1"/>
  <c r="G12" i="4" s="1"/>
  <c r="B237" i="6"/>
  <c r="B238" i="6"/>
  <c r="B240" i="6"/>
  <c r="B248" i="6"/>
  <c r="F123" i="6"/>
  <c r="F121" i="6"/>
  <c r="F119" i="6"/>
  <c r="F117" i="6"/>
  <c r="F115" i="6"/>
  <c r="F113" i="6"/>
  <c r="F111" i="6"/>
  <c r="F109" i="6"/>
  <c r="F107" i="6"/>
  <c r="F105" i="6"/>
  <c r="F103" i="6"/>
  <c r="F101" i="6"/>
  <c r="F99" i="6"/>
  <c r="F97" i="6"/>
  <c r="F95" i="6"/>
  <c r="F93" i="6"/>
  <c r="F91" i="6"/>
  <c r="F89" i="6"/>
  <c r="F87" i="6"/>
  <c r="F85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 l="1"/>
  <c r="F239" i="6" s="1"/>
  <c r="F55" i="6"/>
  <c r="F240" i="6" s="1"/>
  <c r="F251" i="6" l="1"/>
  <c r="F2" i="6" s="1"/>
  <c r="G23" i="4"/>
  <c r="F22" i="4"/>
  <c r="G22" i="4" s="1"/>
  <c r="G21" i="4"/>
  <c r="F21" i="4"/>
  <c r="F20" i="4"/>
  <c r="G20" i="4" s="1"/>
  <c r="F3" i="6" l="1"/>
  <c r="F4" i="6" s="1"/>
  <c r="F11" i="4"/>
  <c r="G11" i="4" s="1"/>
  <c r="G9" i="4" s="1"/>
  <c r="G4" i="4" s="1"/>
  <c r="G5" i="4" s="1"/>
  <c r="G6" i="4" s="1"/>
</calcChain>
</file>

<file path=xl/sharedStrings.xml><?xml version="1.0" encoding="utf-8"?>
<sst xmlns="http://schemas.openxmlformats.org/spreadsheetml/2006/main" count="570" uniqueCount="284">
  <si>
    <t>Summe netto</t>
  </si>
  <si>
    <t>Mehrwertsteuer</t>
  </si>
  <si>
    <t>Brutto gesamt</t>
  </si>
  <si>
    <t>Stichwort</t>
  </si>
  <si>
    <t>Einheit</t>
  </si>
  <si>
    <t>Gesamt-Preis</t>
  </si>
  <si>
    <t>%</t>
  </si>
  <si>
    <t>EP</t>
  </si>
  <si>
    <t>2</t>
  </si>
  <si>
    <t>2.1</t>
  </si>
  <si>
    <t>h</t>
  </si>
  <si>
    <t>2.2</t>
  </si>
  <si>
    <t>Auftraggeber: Medizinische Universität Lausitz - Carl Thiem, Thiemstraße 111, 03048 Cottbus</t>
  </si>
  <si>
    <t>Stundenverrechnungssätze</t>
  </si>
  <si>
    <t>Reisekostenpauschale</t>
  </si>
  <si>
    <t>Übernachtungskostenpauschale</t>
  </si>
  <si>
    <t>d</t>
  </si>
  <si>
    <t>Zuschlag Überstunde (in %)</t>
  </si>
  <si>
    <t>Zuschlag Spätarbeit (in %)</t>
  </si>
  <si>
    <t>Sonstige Leistungen gemäß Leistungsbeschreibung</t>
  </si>
  <si>
    <t>Pos.</t>
  </si>
  <si>
    <t>1</t>
  </si>
  <si>
    <t>Menge</t>
  </si>
  <si>
    <t>2.1.1</t>
  </si>
  <si>
    <t>2.1.2</t>
  </si>
  <si>
    <t>2.1.3</t>
  </si>
  <si>
    <t>2.3</t>
  </si>
  <si>
    <t>Zuschlag Samstagarbeit (in %)</t>
  </si>
  <si>
    <t>2.1.4</t>
  </si>
  <si>
    <t>Haus 33</t>
  </si>
  <si>
    <t>Haus 41</t>
  </si>
  <si>
    <t>ME</t>
  </si>
  <si>
    <t>Reinigungsintervall: monatlich</t>
  </si>
  <si>
    <t>Haus 12 Küche - Fettfangfilter</t>
  </si>
  <si>
    <t>Reinigungsintervall: zweimonatlich</t>
  </si>
  <si>
    <t>Haus 0 - Versorgungscenter Ebene 1 - 5</t>
  </si>
  <si>
    <t>Reinigungsintervall: vierteljährlich</t>
  </si>
  <si>
    <t>Haus 2- IMC 2</t>
  </si>
  <si>
    <t>Haus 3 - Intensiv 1 und 2 / Ebene 2</t>
  </si>
  <si>
    <t>Haus 3 / Ebene 2 - Arztdienst</t>
  </si>
  <si>
    <t>Haus 3 - Notaufnahme</t>
  </si>
  <si>
    <t>Haus 3 - Nukleare Bettenstation</t>
  </si>
  <si>
    <t>Haus 4 - Ebene 2 / IMC 1 und 2</t>
  </si>
  <si>
    <t>Haus 4 - ZSVA</t>
  </si>
  <si>
    <t>Haus 12 - Personalküche - Hauben</t>
  </si>
  <si>
    <t>Haus 12 - Zentralküche - Hauben + Wandabzugsh.</t>
  </si>
  <si>
    <t>Haus 15 - LB 1 u. 2</t>
  </si>
  <si>
    <t>Haus 16 - Servicesteuerung (ehem. Dipsatcher)</t>
  </si>
  <si>
    <t>Haus 44/45 - Augen-OP</t>
  </si>
  <si>
    <t>Haus 65 / Hybrid-OP</t>
  </si>
  <si>
    <t>Reinigungsintervall: halbjährlich</t>
  </si>
  <si>
    <t xml:space="preserve">Ansaugbauwerke Haus 1 bis Haus 62/63 </t>
  </si>
  <si>
    <t>Haus 1 - Ebene 1-5</t>
  </si>
  <si>
    <t>Haus 1 - K5 u. K6</t>
  </si>
  <si>
    <t>Haus 2 - Ebene 2-5</t>
  </si>
  <si>
    <t>Haus 3 - ZOP 1</t>
  </si>
  <si>
    <t>Haus 4 - Urologie</t>
  </si>
  <si>
    <t>Haus 4 - Endoskopie</t>
  </si>
  <si>
    <t>Gang 10  - Aufwachraum</t>
  </si>
  <si>
    <t>Haus 5 - Röntgen</t>
  </si>
  <si>
    <t>Haus 5 - Ebene 1 - Arztdienst</t>
  </si>
  <si>
    <t>Haus 5 - Nuklearmedizin</t>
  </si>
  <si>
    <t>Deckenluftdurchlässe quadratisch: verschiedene Größen (400-625 mm)
Zu- und Ablufttellerventile: alle Größen
Anzahl Zu- und Abluftauslässe: 42 Stk.</t>
  </si>
  <si>
    <t>Haus 6 - Ebene 0,2,3,4</t>
  </si>
  <si>
    <t>Haus 7 - Physiotherapie Ebene 0</t>
  </si>
  <si>
    <t>Haus 7 - MVZ  Ebene 1</t>
  </si>
  <si>
    <t>Haus 7 - Zahnmediz. Zentrum Ebene 3</t>
  </si>
  <si>
    <t>Haus 7 - Schlaflabor Ebene 3</t>
  </si>
  <si>
    <t>Haus 12 - Ebene 1 und 2 - Abluft</t>
  </si>
  <si>
    <t>Haus 12 - Speisesaal</t>
  </si>
  <si>
    <t>Haus 12 - Küche - Metalldecke</t>
  </si>
  <si>
    <t>Haus 42-43</t>
  </si>
  <si>
    <t>Haus 46 - 3 Etagen</t>
  </si>
  <si>
    <t>Haus 47 - Ebene 1 - 4</t>
  </si>
  <si>
    <t>Haus 48 - Ebene 0 - 3</t>
  </si>
  <si>
    <t>Haus 48 - MRT</t>
  </si>
  <si>
    <t>Haus 49 - Ebene 0 - 3</t>
  </si>
  <si>
    <t>Haus 60 - Toiletten und Nebenräume</t>
  </si>
  <si>
    <t>Haus 62-63 Ebene 0 - 4</t>
  </si>
  <si>
    <t>Haus 62 - Cafeteria</t>
  </si>
  <si>
    <t>Haus 4 - AEMP</t>
  </si>
  <si>
    <t>Haus 60 - Apotheke - Ebene 1</t>
  </si>
  <si>
    <t>Haus 65 - Hybrid - OP</t>
  </si>
  <si>
    <t>Haus 2 - MKG - OP</t>
  </si>
  <si>
    <t>Haus 5 - Gyn.-OP</t>
  </si>
  <si>
    <t>Summe aller Aufwendungen (netto) in Euro</t>
  </si>
  <si>
    <t>verschiedene Ansauggitter ( 1000 -2000 mm ) 
Ansaugbauwerke : 6 Stck. a 2 Ansauggitter</t>
  </si>
  <si>
    <t>Pauschalen für Anlagenmehrung</t>
  </si>
  <si>
    <t>Einzelpreis in EUR</t>
  </si>
  <si>
    <t>Je weitere Zu- oder Abluftöffnung (Anlagenmehrung)</t>
  </si>
  <si>
    <t>Haus 69 Küche - Fettfangfilter</t>
  </si>
  <si>
    <t>Haus 69 - Zentral Küche</t>
  </si>
  <si>
    <t>je weiterer Raum Anlagenmehrung</t>
  </si>
  <si>
    <t>1.1</t>
  </si>
  <si>
    <t>Leistungpauschalen (siehe zweiten Reiter Anl. spz. Leistungs-Pauschale )</t>
  </si>
  <si>
    <t>Ort</t>
  </si>
  <si>
    <t>Typ</t>
  </si>
  <si>
    <t>Klasse</t>
  </si>
  <si>
    <t>Anzahl</t>
  </si>
  <si>
    <t>Bezeichnung</t>
  </si>
  <si>
    <t>fälliger Filterwechsel</t>
  </si>
  <si>
    <t>Haus 2 - HNO Funktionsraum</t>
  </si>
  <si>
    <t>OP-Saal</t>
  </si>
  <si>
    <t>Schwebstofffilter</t>
  </si>
  <si>
    <t>305x305x78</t>
  </si>
  <si>
    <t>2026 alle 5 Jahre</t>
  </si>
  <si>
    <t>Vorraum</t>
  </si>
  <si>
    <t>Zuluftgerät</t>
  </si>
  <si>
    <t>305x610x292</t>
  </si>
  <si>
    <t>2026 alle 3 Jahre</t>
  </si>
  <si>
    <t>Abluftgerät</t>
  </si>
  <si>
    <t>610x610x292</t>
  </si>
  <si>
    <t>Aktivkohlezelle</t>
  </si>
  <si>
    <t>610x610x292 Schichtdicke 50mm</t>
  </si>
  <si>
    <t>Haus 3 - Dachgeschoß</t>
  </si>
  <si>
    <t>OP - 9 bis 16</t>
  </si>
  <si>
    <t>H14</t>
  </si>
  <si>
    <t>1425x560x91</t>
  </si>
  <si>
    <t>2028 alle 5 Jahre</t>
  </si>
  <si>
    <t>1180x457x91</t>
  </si>
  <si>
    <t>Haus 4 - Dachgeschoß</t>
  </si>
  <si>
    <t>OP - 1 bis 8</t>
  </si>
  <si>
    <t>H13</t>
  </si>
  <si>
    <t>Anl. 4.1  K -  Urologie</t>
  </si>
  <si>
    <t>2030 alle 5 Jahre</t>
  </si>
  <si>
    <t>Vorbereitung</t>
  </si>
  <si>
    <t>Anl. 4.2 K - ZSVA Rein AEMP</t>
  </si>
  <si>
    <t>557x557x78</t>
  </si>
  <si>
    <t>2028 alle 3 Jahre</t>
  </si>
  <si>
    <t>457x457x78</t>
  </si>
  <si>
    <t>Anl. 6.2 RK II, RK Ib</t>
  </si>
  <si>
    <t>Zuluft Links-Herz-Katheter</t>
  </si>
  <si>
    <t>610x305x78</t>
  </si>
  <si>
    <t>Anl. 5.4 Gyn-OP</t>
  </si>
  <si>
    <t>Zuluft</t>
  </si>
  <si>
    <t>Erstversorgung 5.3.02</t>
  </si>
  <si>
    <t>305x305x75</t>
  </si>
  <si>
    <t>Geräte 5.3.33</t>
  </si>
  <si>
    <t>Waschen 5.3.35</t>
  </si>
  <si>
    <t>Umkleiden 5.3.36</t>
  </si>
  <si>
    <t>Sektion OP 5.3.37</t>
  </si>
  <si>
    <t>610x610x75</t>
  </si>
  <si>
    <t>Vorbereitung 5.3.39</t>
  </si>
  <si>
    <t>575x575x90</t>
  </si>
  <si>
    <t xml:space="preserve">Anl. 6.4 S3 - Labor </t>
  </si>
  <si>
    <t>S3-Labor</t>
  </si>
  <si>
    <t>610x610x78</t>
  </si>
  <si>
    <t>S3-Schleuse</t>
  </si>
  <si>
    <t>Abluft</t>
  </si>
  <si>
    <t xml:space="preserve"> </t>
  </si>
  <si>
    <t>Toxikologie</t>
  </si>
  <si>
    <t>Kanal-Schwebstofffilter</t>
  </si>
  <si>
    <t>610x610x92</t>
  </si>
  <si>
    <t>S3-Laborraum</t>
  </si>
  <si>
    <t>6.4-2 S3-Sonderabluft</t>
  </si>
  <si>
    <t>1220x610x0090</t>
  </si>
  <si>
    <t>305x610x150</t>
  </si>
  <si>
    <t>S3-APL-Haube</t>
  </si>
  <si>
    <t>Anl. 44.3 Augen OP 1</t>
  </si>
  <si>
    <t>Umluft</t>
  </si>
  <si>
    <t>OP 1/44.2.14</t>
  </si>
  <si>
    <t>575x575x102</t>
  </si>
  <si>
    <t>2027 alle 5 Jahre</t>
  </si>
  <si>
    <t>OP 2/44.2.17</t>
  </si>
  <si>
    <t>OP 3/44.2.21</t>
  </si>
  <si>
    <t>Anl. 65.3 Hybrid OP 1</t>
  </si>
  <si>
    <t>OP 1/65.1.04</t>
  </si>
  <si>
    <t>457x457x75</t>
  </si>
  <si>
    <t>2029 alle 5 Jahre</t>
  </si>
  <si>
    <t>Anl. 65.4 Hybrid OP 2</t>
  </si>
  <si>
    <t>Einzelpreis netto</t>
  </si>
  <si>
    <t>Gesamtpreis netto</t>
  </si>
  <si>
    <t>Summe H13</t>
  </si>
  <si>
    <t>Summe H14</t>
  </si>
  <si>
    <t>Summe Aktivkohle</t>
  </si>
  <si>
    <t>&gt;2%KJ</t>
  </si>
  <si>
    <t>Beispiel</t>
  </si>
  <si>
    <t xml:space="preserve"> - Demontage H14-Filter
 - Fach- und Sachgerechte Entsorgung H14-Filter enschließlich Nachweisprotokoll
 - Montage des neu gelieferten H14-Filter</t>
  </si>
  <si>
    <t>Austausch Filter (De-/ Montageleistung ohne Material)</t>
  </si>
  <si>
    <t>Haus 3 - Zentral-OP</t>
  </si>
  <si>
    <t>Haus 4 - Zentral-OP</t>
  </si>
  <si>
    <t>der OP-Säle gem. DIN 1946 Teil 4</t>
  </si>
  <si>
    <t>Haus 6 - LHK 2 - OP</t>
  </si>
  <si>
    <t>Hygienebegehung je Raum  gem. DIN 1946 Teil 4</t>
  </si>
  <si>
    <t>Prüfung je Raum  gem. DIN 1946 Teil 4</t>
  </si>
  <si>
    <t>Strömungs-/Visuelle-Prüfung je Raum  gem. DIN 1946 Teil 4</t>
  </si>
  <si>
    <t>Erholzeitmessung je Raum  gem. DIN 1946 Teil 4</t>
  </si>
  <si>
    <t xml:space="preserve">der Reinräume gem.  EU-GMP-Annex 1 und DIN  ISO 14644-3 </t>
  </si>
  <si>
    <t>Requalifizierung gem. DIN ISO 14644-3 und EU-GMP-Annixe 1</t>
  </si>
  <si>
    <t>Laminor Flow - OP Decke reinigen</t>
  </si>
  <si>
    <t>Laminor Flow - OP Decke Austausch</t>
  </si>
  <si>
    <t xml:space="preserve">- Demontage der Laminor Flow - OP Decke: 3,2m x 3,2m
 - Reinigung der Decke im ausgebauten Zustand
 - vor Ort bespannen und montieren der Laminor Flow - OP Decke: 3,2m x 3,2m                     </t>
  </si>
  <si>
    <t xml:space="preserve"> - defekte Laminor Flow - OP Decke instandsetzen / Austausch
 - Lieferung Bedarfs-Material / Spanndecke Laminor Flow (zweiseitig bespannt)
 - Demontage der Laminor Flow - OP Decke: 3,2m x 3,2m
 - vor Ort bespannen und montieren der Laminor Flow - OP Decke: 3,2m x 3,2m</t>
  </si>
  <si>
    <t>detailierter Leistungsinhalt</t>
  </si>
  <si>
    <t xml:space="preserve">Leistungs-Pos. </t>
  </si>
  <si>
    <t>Abruf pro Jahr</t>
  </si>
  <si>
    <t>der 8 OP-Säle gem. DIN 1946 Teil 4</t>
  </si>
  <si>
    <t>der 3 OP-Säle gem. DIN 1946 Teil 4</t>
  </si>
  <si>
    <t>der 2 OP-Säle gem. DIN 1946 Teil 4</t>
  </si>
  <si>
    <t>des OP-Saales gem. DIN 1946 Teil 4</t>
  </si>
  <si>
    <t>Gesamtpreis /a
in EUR</t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</si>
  <si>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64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</si>
  <si>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88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</si>
  <si>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24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</si>
  <si>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72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</si>
  <si>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18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</si>
  <si>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111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</si>
  <si>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68</t>
    </r>
    <r>
      <rPr>
        <sz val="9"/>
        <rFont val="Roboto"/>
      </rPr>
      <t xml:space="preserve"> Stk.  </t>
    </r>
  </si>
  <si>
    <r>
      <rPr>
        <b/>
        <sz val="9"/>
        <color theme="1"/>
        <rFont val="Roboto"/>
      </rPr>
      <t>Haus 5 - Neonatologie</t>
    </r>
    <r>
      <rPr>
        <sz val="9"/>
        <rFont val="Roboto"/>
      </rPr>
      <t xml:space="preserve">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</si>
  <si>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65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</si>
  <si>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48</t>
    </r>
    <r>
      <rPr>
        <sz val="9"/>
        <rFont val="Roboto"/>
      </rPr>
      <t xml:space="preserve"> Stk.  </t>
    </r>
  </si>
  <si>
    <r>
      <t>pro Haube: je 10 Stck Wirbelstromfettfangfilter  quadratisch in verschiedenen Größen:  (200-625 mm)
Anzahl Hauben:</t>
    </r>
    <r>
      <rPr>
        <b/>
        <sz val="9"/>
        <rFont val="Roboto"/>
      </rPr>
      <t xml:space="preserve"> 4</t>
    </r>
    <r>
      <rPr>
        <sz val="9"/>
        <rFont val="Roboto"/>
      </rPr>
      <t xml:space="preserve"> Stk.</t>
    </r>
  </si>
  <si>
    <r>
      <t xml:space="preserve">Reinigung Hauben und Fettfangrinne, ohne Reinigung Fettfangfilter
Anzahl Ablufthauben: </t>
    </r>
    <r>
      <rPr>
        <b/>
        <sz val="9"/>
        <rFont val="Roboto"/>
      </rPr>
      <t>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</si>
  <si>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30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</si>
  <si>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17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</si>
  <si>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25</t>
    </r>
    <r>
      <rPr>
        <sz val="9"/>
        <rFont val="Roboto"/>
      </rPr>
      <t xml:space="preserve"> Stk.  </t>
    </r>
  </si>
  <si>
    <r>
      <rPr>
        <b/>
        <sz val="9"/>
        <color theme="1"/>
        <rFont val="Roboto"/>
      </rPr>
      <t>Haus 60 - Stationsküchen</t>
    </r>
    <r>
      <rPr>
        <sz val="9"/>
        <rFont val="Roboto"/>
      </rPr>
      <t xml:space="preserve"> </t>
    </r>
  </si>
  <si>
    <r>
      <t xml:space="preserve">Deckenluftauslässe rund und quadratisch: verschiedene Größen (200-625 mm)
Zu- und Ablufttellerventile: alle Größen
Anzahl Zu- und Abluftauslässe: </t>
    </r>
    <r>
      <rPr>
        <b/>
        <sz val="9"/>
        <rFont val="Roboto"/>
      </rPr>
      <t>16</t>
    </r>
    <r>
      <rPr>
        <sz val="9"/>
        <rFont val="Roboto"/>
      </rPr>
      <t xml:space="preserve"> Stk.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</si>
  <si>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45</t>
    </r>
    <r>
      <rPr>
        <sz val="9"/>
        <rFont val="Roboto"/>
      </rPr>
      <t xml:space="preserve"> Stk. 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</si>
  <si>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210</t>
    </r>
    <r>
      <rPr>
        <sz val="9"/>
        <rFont val="Roboto"/>
      </rPr>
      <t xml:space="preserve"> Stk.</t>
    </r>
  </si>
  <si>
    <r>
      <t>Deckenluftdurchlässe quadratisch: verschiedene Größen (400-625 mm)
Zu- und Ablufttellerventile: alle Größen
Anzahl Zu- und Abluftauslässe:</t>
    </r>
    <r>
      <rPr>
        <b/>
        <sz val="9"/>
        <rFont val="Roboto"/>
      </rPr>
      <t xml:space="preserve"> 57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</si>
  <si>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156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</si>
  <si>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40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</si>
  <si>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35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</si>
  <si>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50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</si>
  <si>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52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</si>
  <si>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</si>
  <si>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102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</si>
  <si>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</si>
  <si>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308</t>
    </r>
    <r>
      <rPr>
        <sz val="9"/>
        <rFont val="Roboto"/>
      </rPr>
      <t xml:space="preserve"> Stk.</t>
    </r>
  </si>
  <si>
    <r>
      <t>Deckenluftdurchlässe quadratisch: verschiedene Größen (400-625 mm)
Zu- und Ablufttellerventile: alle Größen
Anzahl Zu- und Abluftauslässe:</t>
    </r>
    <r>
      <rPr>
        <b/>
        <sz val="9"/>
        <rFont val="Roboto"/>
      </rPr>
      <t xml:space="preserve"> 110</t>
    </r>
    <r>
      <rPr>
        <sz val="9"/>
        <rFont val="Roboto"/>
      </rPr>
      <t xml:space="preserve"> Stk.</t>
    </r>
  </si>
  <si>
    <r>
      <t>Deckenluftdurchlässe quadratisch: verschiedene Größen (400-625 mm)
Zu- und Ablufttellerventile: alle Größen
Anzahl Zu- und Abluftauslässe:</t>
    </r>
    <r>
      <rPr>
        <b/>
        <sz val="9"/>
        <rFont val="Roboto"/>
      </rPr>
      <t xml:space="preserve"> 40</t>
    </r>
    <r>
      <rPr>
        <sz val="9"/>
        <rFont val="Roboto"/>
      </rPr>
      <t xml:space="preserve"> Stk.</t>
    </r>
  </si>
  <si>
    <r>
      <t>Deckenluftdurchlässe quadratisch: verschiedene Größen (400-625 mm)
Zu- und Ablufttellerventile: alle Größen
Anzahl Zu- und Abluftauslässe:</t>
    </r>
    <r>
      <rPr>
        <b/>
        <sz val="9"/>
        <rFont val="Roboto"/>
      </rPr>
      <t xml:space="preserve"> 96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</si>
  <si>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28</t>
    </r>
    <r>
      <rPr>
        <sz val="9"/>
        <rFont val="Roboto"/>
      </rPr>
      <t xml:space="preserve"> Stk. 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</si>
  <si>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20</t>
    </r>
    <r>
      <rPr>
        <sz val="9"/>
        <rFont val="Roboto"/>
      </rPr>
      <t xml:space="preserve"> Stk.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</si>
  <si>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65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</si>
  <si>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48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</si>
  <si>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105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</si>
  <si>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92</t>
    </r>
    <r>
      <rPr>
        <sz val="9"/>
        <rFont val="Roboto"/>
      </rPr>
      <t xml:space="preserve"> Stk.  </t>
    </r>
  </si>
  <si>
    <r>
      <t>Lüftungsgitter: verschiedene Größen
Zu- und Ablufttellerventile: alle Größen
Anzahl Zu- und Abluftauslässe:</t>
    </r>
    <r>
      <rPr>
        <b/>
        <sz val="9"/>
        <rFont val="Roboto"/>
      </rPr>
      <t xml:space="preserve"> 71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</si>
  <si>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17</t>
    </r>
    <r>
      <rPr>
        <sz val="9"/>
        <rFont val="Roboto"/>
      </rPr>
      <t xml:space="preserve"> Stk.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</si>
  <si>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12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</si>
  <si>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93</t>
    </r>
    <r>
      <rPr>
        <sz val="9"/>
        <rFont val="Roboto"/>
      </rPr>
      <t xml:space="preserve"> Stk.  </t>
    </r>
  </si>
  <si>
    <r>
      <t xml:space="preserve">Lüftungsgitter: verschiedene Größen
Zu- und Ablufttellerventile: alle Größen
Anzahl Zu- und Abluftauslässe: </t>
    </r>
    <r>
      <rPr>
        <b/>
        <sz val="9"/>
        <rFont val="Roboto"/>
      </rPr>
      <t>236</t>
    </r>
    <r>
      <rPr>
        <sz val="9"/>
        <rFont val="Roboto"/>
      </rPr>
      <t xml:space="preserve"> Stk.</t>
    </r>
  </si>
  <si>
    <r>
      <t xml:space="preserve">Deckenluftdurchlässe quadratisch: verschiedene Größen (400-625 mm)
Zu- und Ablufttellerventile: alle Größen
Anzahl Zu- und Abluftauslässe: </t>
    </r>
    <r>
      <rPr>
        <b/>
        <sz val="9"/>
        <rFont val="Roboto"/>
      </rPr>
      <t>480</t>
    </r>
    <r>
      <rPr>
        <sz val="9"/>
        <rFont val="Roboto"/>
      </rPr>
      <t xml:space="preserve"> Stk.</t>
    </r>
  </si>
  <si>
    <r>
      <t>Deckenluftauslässe rund und quadratisch: verschiedene Größen (200-625 mm)
Zu- und Ablufttellerventile: alle Größen
Anzahl Zu- und Abluftauslässe:</t>
    </r>
    <r>
      <rPr>
        <b/>
        <sz val="9"/>
        <rFont val="Roboto"/>
      </rPr>
      <t xml:space="preserve"> 8 </t>
    </r>
    <r>
      <rPr>
        <sz val="9"/>
        <rFont val="Roboto"/>
      </rPr>
      <t xml:space="preserve">Stk.  </t>
    </r>
  </si>
  <si>
    <r>
      <t>Deckenluftauslässe rund und quadratisch: verschiedene Größen (100-625 mm)
Zu- und Ablufttellerventile: alle Größen
Anzahl Zu- und Abluftauslässe:</t>
    </r>
    <r>
      <rPr>
        <b/>
        <sz val="9"/>
        <rFont val="Roboto"/>
      </rPr>
      <t xml:space="preserve"> 60</t>
    </r>
    <r>
      <rPr>
        <b/>
        <sz val="9"/>
        <color rgb="FFFF0000"/>
        <rFont val="Roboto"/>
      </rPr>
      <t xml:space="preserve"> </t>
    </r>
    <r>
      <rPr>
        <sz val="9"/>
        <rFont val="Roboto"/>
      </rPr>
      <t xml:space="preserve">Stk.                                                                                                  K-2000 System-Decke (gemäß DIN EN 16282) </t>
    </r>
    <r>
      <rPr>
        <b/>
        <sz val="9"/>
        <rFont val="Roboto"/>
      </rPr>
      <t>293</t>
    </r>
    <r>
      <rPr>
        <sz val="9"/>
        <rFont val="Roboto"/>
      </rPr>
      <t>m³
Anzahl Lüftungsdecke : 3Stk. (9,0m x 15,0m; 7,5m x 14m; 7,5m x 7,0m)</t>
    </r>
  </si>
  <si>
    <r>
      <t>Decken-/Wandluftauslässe rund und quadratisch: verschiedene Größen (400-625 mm)
Zu- und Ablufttellerventile: alle Größen
Anzahl Zu- und Abluftauslässe:</t>
    </r>
    <r>
      <rPr>
        <b/>
        <sz val="9"/>
        <rFont val="Roboto"/>
      </rPr>
      <t xml:space="preserve"> 1 </t>
    </r>
    <r>
      <rPr>
        <sz val="9"/>
        <rFont val="Roboto"/>
      </rPr>
      <t>Stk.</t>
    </r>
  </si>
  <si>
    <r>
      <t>Decken-/Wandluftauslässe rund und quadratisch: verschiedene Größen (200-625 mm)
Zu- und Ablufttellerventile: alle Größen
Anzahl Zu- und Abluftauslässe:</t>
    </r>
    <r>
      <rPr>
        <b/>
        <sz val="9"/>
        <rFont val="Roboto"/>
      </rPr>
      <t xml:space="preserve"> 1 </t>
    </r>
    <r>
      <rPr>
        <sz val="9"/>
        <rFont val="Roboto"/>
      </rPr>
      <t xml:space="preserve">Stk.  </t>
    </r>
  </si>
  <si>
    <r>
      <t xml:space="preserve">Wirbelstromfettfangfilter-Edelstahl 300x500
Anzahl Fettfangfilter oder Zu- und Abluftauslässe: </t>
    </r>
    <r>
      <rPr>
        <b/>
        <sz val="9"/>
        <rFont val="Roboto"/>
      </rPr>
      <t>6</t>
    </r>
    <r>
      <rPr>
        <sz val="9"/>
        <rFont val="Roboto"/>
      </rPr>
      <t xml:space="preserve"> Stk.</t>
    </r>
  </si>
  <si>
    <t>Stk.</t>
  </si>
  <si>
    <r>
      <t xml:space="preserve">Wirbelstromfettfangfilter-Edelstahl 250x500 : </t>
    </r>
    <r>
      <rPr>
        <b/>
        <sz val="9"/>
        <rFont val="Roboto"/>
      </rPr>
      <t>20</t>
    </r>
    <r>
      <rPr>
        <sz val="9"/>
        <rFont val="Roboto"/>
      </rPr>
      <t xml:space="preserve"> Stk. 
Wirbelstromfettfangfilter-Edelstahl 500x500 : </t>
    </r>
    <r>
      <rPr>
        <b/>
        <sz val="9"/>
        <rFont val="Roboto"/>
      </rPr>
      <t>5</t>
    </r>
    <r>
      <rPr>
        <sz val="9"/>
        <rFont val="Roboto"/>
      </rPr>
      <t xml:space="preserve"> Stk. 
Zuluftdecke 1500x2000 : </t>
    </r>
    <r>
      <rPr>
        <b/>
        <sz val="9"/>
        <rFont val="Roboto"/>
      </rPr>
      <t>5</t>
    </r>
    <r>
      <rPr>
        <sz val="9"/>
        <rFont val="Roboto"/>
      </rPr>
      <t xml:space="preserve"> Stk.</t>
    </r>
  </si>
  <si>
    <t>Haus 8 / Ebene 0-4 - Aufzugsvorräume</t>
  </si>
  <si>
    <t>Haus 3  - OP - Abluftreinigung</t>
  </si>
  <si>
    <t>Haus 4  - OP - Abluftreinigung</t>
  </si>
  <si>
    <t>Haus 30 - Ebene 0 - 4</t>
  </si>
  <si>
    <t xml:space="preserve"> - Demontage H13-Filter
 - fach- und sachgerechte Entsorgung H13-Filter enschließlich Nachweisprotokoll
 - Montage des neu gelieferten H13-Filter</t>
  </si>
  <si>
    <t>Aktivkohlefilter wechseln</t>
  </si>
  <si>
    <t>H14-Filter wechseln</t>
  </si>
  <si>
    <t>H13-Filter wechseln</t>
  </si>
  <si>
    <t xml:space="preserve"> - Demontage Aktivkohlezelle-Filter
 - Fach- und Sachgerechte Entsorgung Aktivkohlezelle- Filter enschließlich Nachweisprotokoll
 - Montage des neu gelieferten Aktivkohlezelle-Filter</t>
  </si>
  <si>
    <r>
      <t xml:space="preserve">LB 1.3. 	Periodische Prüfung im Betrieb entsprechen DIN 1946 Teil 4
</t>
    </r>
    <r>
      <rPr>
        <i/>
        <sz val="9"/>
        <rFont val="Roboto"/>
      </rPr>
      <t>Technische Prüfung der definierten Luftbilanz / Strömungsrichtung mit visueller Prüfung 
(&lt; 12 Monate)</t>
    </r>
  </si>
  <si>
    <r>
      <t xml:space="preserve">LB 1.3. Periodische Prüfung im Betrieb entsprechen DIN 1946 Teil 4
</t>
    </r>
    <r>
      <rPr>
        <i/>
        <sz val="9"/>
        <rFont val="Roboto"/>
      </rPr>
      <t>Hygienebegehung gemäß Hygieneprüfung  ( &lt; 36 Monate)</t>
    </r>
  </si>
  <si>
    <r>
      <rPr>
        <b/>
        <i/>
        <sz val="9"/>
        <rFont val="Roboto"/>
      </rPr>
      <t>LB 1.3. Periodische Prüfung im Betrieb entsprechen DIN 1946 Teil 4</t>
    </r>
    <r>
      <rPr>
        <b/>
        <i/>
        <sz val="9"/>
        <color rgb="FF0070C0"/>
        <rFont val="Roboto"/>
      </rPr>
      <t xml:space="preserve">
</t>
    </r>
    <r>
      <rPr>
        <i/>
        <sz val="9"/>
        <rFont val="Roboto"/>
      </rPr>
      <t>Prüfpauschale für Anordnung, Dichtsitz, Leckagefreiheit,
Überprüfung der Prüfeinrichtung der Schwebstofffilter 
gemäß Hygieneprüfung  ( &lt; 24 Monate)</t>
    </r>
  </si>
  <si>
    <r>
      <rPr>
        <b/>
        <i/>
        <sz val="9"/>
        <rFont val="Roboto"/>
      </rPr>
      <t>LB 1.4. Requalifizierung entsprechen  DIN ISO 14644-3 und EU-GMP-Annex 1 
(alle 6/12 Monate)</t>
    </r>
    <r>
      <rPr>
        <b/>
        <i/>
        <sz val="9"/>
        <color rgb="FF0070C0"/>
        <rFont val="Roboto"/>
      </rPr>
      <t xml:space="preserve">
</t>
    </r>
    <r>
      <rPr>
        <i/>
        <sz val="9"/>
        <rFont val="Roboto"/>
      </rPr>
      <t>Zählung der lufteingetragenen Partikel, Strömungsprüfung, Differenzialdruck der Luft, Leckprüfung der eingebaute Filter, Prüfung mit Sichtbarmachung der Strömung, Prüfung auf gleichmäßige Temperatur und Feuchte, Prüfung der Erholzeit, mikrobiologische Keimzahlbestimmung</t>
    </r>
  </si>
  <si>
    <r>
      <rPr>
        <b/>
        <i/>
        <sz val="9"/>
        <rFont val="Roboto"/>
      </rPr>
      <t>LB 1.3. Periodische Prüfung im Betrieb entsprechen DIN 1946 Teil 4</t>
    </r>
    <r>
      <rPr>
        <b/>
        <i/>
        <sz val="9"/>
        <color rgb="FF0070C0"/>
        <rFont val="Roboto"/>
      </rPr>
      <t xml:space="preserve">
</t>
    </r>
    <r>
      <rPr>
        <i/>
        <sz val="9"/>
        <rFont val="Roboto"/>
      </rPr>
      <t>Prüfung der Erholzeit ( &lt; 24 Monate)</t>
    </r>
  </si>
  <si>
    <t>Sterilgutlager</t>
  </si>
  <si>
    <t xml:space="preserve">Leistung: Rahmenbetriebsvereinbarung zur Reinigung/Prüfung der Zu- und Abluftauslässe an Lüftungs- und Klimaanlagen, RE-Qualifizierung der Reinräume und intervallmäßiger Filtertausch der H13/H14-Filter
</t>
  </si>
  <si>
    <t>Servicetechniker/Monteur (Regelarbeitszeit)</t>
  </si>
  <si>
    <t>Material Zu/Abschlag für alle Materialien, welche nicht im Reiter Materialbedarf Filter aufgeführt sind</t>
  </si>
  <si>
    <t>2.4</t>
  </si>
  <si>
    <t>1.2</t>
  </si>
  <si>
    <t xml:space="preserve">Laminor Flow - OP </t>
  </si>
  <si>
    <t>Haus 3 - St. 21a / NUK</t>
  </si>
  <si>
    <t>Zusammenstellung / Leistungsübersicht</t>
  </si>
  <si>
    <t>LB 1.3. 	Periodische Prüfung im Betrieb entsprechen DIN 1946 Teil 4
Technische Prüfung der definierten Luftbilanz / Strömungsrichtung mit visueller Prüfung 
(&lt; 12 Monate)</t>
  </si>
  <si>
    <t>LB 1.3. Periodische Prüfung im Betrieb entsprechen DIN 1946 Teil 4
Hygienebegehung gemäß Hygieneprüfung  ( &lt; 36 Monate)</t>
  </si>
  <si>
    <t>LB 1.3. Periodische Prüfung im Betrieb entsprechen DIN 1946 Teil 4
Prüfpauschale für Anordnung, Dichtsitz, Leckagefreiheit,
Überprüfung der Prüfeinrichtung der Schwebstofffilter 
gemäß Hygieneprüfung  ( &lt; 24 Monate)</t>
  </si>
  <si>
    <t>LB 1.3. Periodische Prüfung im Betrieb entsprechen DIN 1946 Teil 4
Prüfung der Erholzeit ( &lt; 24 Monate)</t>
  </si>
  <si>
    <t>LB 1.4. Requalifizierung entsprechen  DIN ISO 14644-3 und EU-GMP-Annex 1 
(alle 6/12 Monate)
Zählung der lufteingetragenen Partikel, Strömungsprüfung, Differenzialdruck der Luft, Leckprüfung der eingebaute Filter, Prüfung mit Sichtbarmachung der Strömung, Prüfung auf gleichmäßige Temperatur und Feuchte, Prüfung der Erholzeit, mikrobiologische Keimzahlbestimmung</t>
  </si>
  <si>
    <t>Summe aller Aufwendungen (netto) in Euro:</t>
  </si>
  <si>
    <t>Beschaffung Ersatzfilter (siehe dritten Reiter Materialbedarf Filter)</t>
  </si>
  <si>
    <t>Filterwechsel (siehe zweiten Reiter/einmaliger Wechsel in der Laufzeit)</t>
  </si>
  <si>
    <t>wartungsspezifische Leistungspauschalen (siehe zweiten Reiter Anl. spz. Leistungs-Pauschale/ohne Filterwechsel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</si>
</sst>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#,##0.00_ ;\-#,##0.00\ "/>
    <numFmt numFmtId="165" formatCode="#,##0.00\ &quot;€&quot;"/>
    <numFmt numFmtId="166" formatCode="#,##0.00\ _€"/>
  </numFmts>
  <fonts count="35">
    <font>
      <sz val="11"/>
      <name val="Calibri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Roboto"/>
    </font>
    <font>
      <b/>
      <sz val="12"/>
      <name val="Roboto"/>
    </font>
    <font>
      <sz val="8"/>
      <name val="Calibri"/>
      <family val="2"/>
    </font>
    <font>
      <b/>
      <sz val="10"/>
      <name val="Roboto"/>
    </font>
    <font>
      <b/>
      <sz val="9"/>
      <name val="Roboto"/>
    </font>
    <font>
      <sz val="9"/>
      <name val="Roboto"/>
    </font>
    <font>
      <b/>
      <i/>
      <sz val="9"/>
      <color theme="1"/>
      <name val="Roboto"/>
    </font>
    <font>
      <b/>
      <sz val="9"/>
      <color theme="1"/>
      <name val="Roboto"/>
    </font>
    <font>
      <b/>
      <sz val="9"/>
      <color rgb="FFFF0000"/>
      <name val="Roboto"/>
    </font>
    <font>
      <b/>
      <i/>
      <sz val="9"/>
      <name val="Roboto"/>
    </font>
    <font>
      <b/>
      <sz val="9"/>
      <color rgb="FF0070C0"/>
      <name val="Roboto"/>
    </font>
    <font>
      <sz val="9"/>
      <color rgb="FFFF0000"/>
      <name val="Roboto"/>
    </font>
    <font>
      <i/>
      <sz val="9"/>
      <color theme="1"/>
      <name val="Roboto"/>
    </font>
    <font>
      <i/>
      <sz val="9"/>
      <name val="Roboto"/>
    </font>
    <font>
      <b/>
      <i/>
      <sz val="9"/>
      <color rgb="FF0070C0"/>
      <name val="Roboto"/>
    </font>
    <font>
      <b/>
      <sz val="8"/>
      <color indexed="8"/>
      <name val="Roboto"/>
    </font>
    <font>
      <sz val="8"/>
      <color indexed="8"/>
      <name val="Roboto"/>
    </font>
    <font>
      <b/>
      <sz val="8"/>
      <color theme="1"/>
      <name val="Roboto"/>
    </font>
    <font>
      <b/>
      <sz val="8"/>
      <name val="Roboto"/>
    </font>
    <font>
      <sz val="8"/>
      <color rgb="FF00B0F0"/>
      <name val="Roboto"/>
    </font>
    <font>
      <sz val="8"/>
      <color theme="1"/>
      <name val="Roboto"/>
    </font>
    <font>
      <sz val="8"/>
      <color rgb="FF000000"/>
      <name val="Roboto"/>
    </font>
    <font>
      <sz val="8"/>
      <name val="Roboto"/>
    </font>
    <font>
      <sz val="8"/>
      <color rgb="FFFF0000"/>
      <name val="Roboto"/>
    </font>
    <font>
      <u/>
      <sz val="8"/>
      <color rgb="FF00B0F0"/>
      <name val="Roboto"/>
    </font>
    <font>
      <b/>
      <sz val="9"/>
      <color indexed="8"/>
      <name val="Roboto"/>
    </font>
    <font>
      <sz val="10"/>
      <name val="Roboto"/>
    </font>
    <font>
      <b/>
      <sz val="10"/>
      <color theme="1"/>
      <name val="Roboto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63">
    <xf numFmtId="0" fontId="0" fillId="0" borderId="0" xfId="0"/>
    <xf numFmtId="49" fontId="0" fillId="0" borderId="0" xfId="0" applyNumberFormat="1"/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" fontId="0" fillId="0" borderId="0" xfId="0" applyNumberFormat="1"/>
    <xf numFmtId="49" fontId="3" fillId="0" borderId="0" xfId="0" applyNumberFormat="1" applyFont="1"/>
    <xf numFmtId="0" fontId="0" fillId="0" borderId="0" xfId="0" applyFill="1"/>
    <xf numFmtId="0" fontId="2" fillId="0" borderId="0" xfId="0" applyFont="1"/>
    <xf numFmtId="0" fontId="3" fillId="0" borderId="0" xfId="0" applyFont="1"/>
    <xf numFmtId="44" fontId="0" fillId="0" borderId="0" xfId="1" applyFont="1"/>
    <xf numFmtId="44" fontId="0" fillId="0" borderId="0" xfId="0" applyNumberFormat="1"/>
    <xf numFmtId="10" fontId="1" fillId="0" borderId="0" xfId="0" applyNumberFormat="1" applyFont="1" applyFill="1" applyAlignment="1" applyProtection="1">
      <alignment horizontal="right"/>
      <protection locked="0"/>
    </xf>
    <xf numFmtId="10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/>
    <xf numFmtId="49" fontId="0" fillId="0" borderId="0" xfId="0" applyNumberFormat="1" applyAlignment="1">
      <alignment vertical="top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Alignment="1">
      <alignment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166" fontId="11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0" fontId="1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2" fillId="0" borderId="3" xfId="0" applyFont="1" applyBorder="1" applyProtection="1"/>
    <xf numFmtId="165" fontId="9" fillId="0" borderId="6" xfId="1" applyNumberFormat="1" applyFont="1" applyBorder="1" applyAlignment="1" applyProtection="1">
      <alignment horizontal="right"/>
    </xf>
    <xf numFmtId="49" fontId="9" fillId="0" borderId="0" xfId="0" applyNumberFormat="1" applyFont="1" applyBorder="1" applyProtection="1"/>
    <xf numFmtId="0" fontId="32" fillId="0" borderId="0" xfId="0" applyFont="1" applyBorder="1" applyProtection="1"/>
    <xf numFmtId="10" fontId="9" fillId="0" borderId="0" xfId="0" applyNumberFormat="1" applyFont="1" applyBorder="1" applyAlignment="1" applyProtection="1">
      <alignment horizontal="right"/>
    </xf>
    <xf numFmtId="165" fontId="9" fillId="0" borderId="7" xfId="1" applyNumberFormat="1" applyFont="1" applyBorder="1" applyAlignment="1" applyProtection="1">
      <alignment horizontal="right"/>
    </xf>
    <xf numFmtId="49" fontId="32" fillId="0" borderId="1" xfId="0" applyNumberFormat="1" applyFont="1" applyBorder="1" applyProtection="1"/>
    <xf numFmtId="44" fontId="9" fillId="0" borderId="7" xfId="1" applyFont="1" applyBorder="1" applyAlignment="1" applyProtection="1">
      <alignment horizontal="right"/>
    </xf>
    <xf numFmtId="49" fontId="9" fillId="0" borderId="1" xfId="0" applyNumberFormat="1" applyFont="1" applyBorder="1" applyProtection="1"/>
    <xf numFmtId="49" fontId="9" fillId="0" borderId="0" xfId="0" applyNumberFormat="1" applyFont="1" applyBorder="1" applyAlignment="1" applyProtection="1">
      <alignment horizontal="right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0" xfId="0" applyNumberFormat="1" applyFont="1" applyFill="1" applyBorder="1" applyProtection="1"/>
    <xf numFmtId="0" fontId="32" fillId="0" borderId="0" xfId="0" applyFont="1" applyFill="1" applyBorder="1" applyProtection="1"/>
    <xf numFmtId="44" fontId="32" fillId="0" borderId="0" xfId="1" applyFont="1" applyFill="1" applyBorder="1" applyProtection="1"/>
    <xf numFmtId="165" fontId="9" fillId="0" borderId="7" xfId="1" applyNumberFormat="1" applyFont="1" applyFill="1" applyBorder="1" applyAlignment="1" applyProtection="1">
      <alignment horizontal="right"/>
    </xf>
    <xf numFmtId="0" fontId="32" fillId="0" borderId="1" xfId="0" applyFont="1" applyFill="1" applyBorder="1" applyProtection="1"/>
    <xf numFmtId="44" fontId="9" fillId="0" borderId="7" xfId="1" applyFont="1" applyFill="1" applyBorder="1" applyAlignment="1" applyProtection="1">
      <alignment horizontal="right"/>
    </xf>
    <xf numFmtId="49" fontId="32" fillId="0" borderId="0" xfId="0" applyNumberFormat="1" applyFont="1" applyFill="1" applyBorder="1" applyAlignment="1" applyProtection="1">
      <alignment vertical="center"/>
    </xf>
    <xf numFmtId="1" fontId="32" fillId="0" borderId="0" xfId="0" applyNumberFormat="1" applyFont="1" applyFill="1" applyBorder="1" applyAlignment="1" applyProtection="1">
      <alignment vertical="center"/>
    </xf>
    <xf numFmtId="165" fontId="32" fillId="0" borderId="7" xfId="1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Protection="1"/>
    <xf numFmtId="49" fontId="32" fillId="0" borderId="1" xfId="0" applyNumberFormat="1" applyFont="1" applyBorder="1" applyAlignment="1" applyProtection="1">
      <alignment vertical="center"/>
    </xf>
    <xf numFmtId="49" fontId="32" fillId="0" borderId="0" xfId="0" applyNumberFormat="1" applyFont="1" applyFill="1" applyBorder="1" applyAlignment="1" applyProtection="1">
      <alignment wrapText="1"/>
    </xf>
    <xf numFmtId="44" fontId="32" fillId="0" borderId="7" xfId="1" applyFont="1" applyFill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/>
    </xf>
    <xf numFmtId="165" fontId="32" fillId="0" borderId="7" xfId="1" applyNumberFormat="1" applyFont="1" applyBorder="1" applyProtection="1"/>
    <xf numFmtId="49" fontId="32" fillId="0" borderId="0" xfId="0" applyNumberFormat="1" applyFont="1" applyBorder="1" applyAlignment="1" applyProtection="1">
      <alignment vertical="center" wrapText="1"/>
    </xf>
    <xf numFmtId="49" fontId="32" fillId="0" borderId="0" xfId="0" applyNumberFormat="1" applyFont="1" applyBorder="1" applyAlignment="1" applyProtection="1">
      <alignment horizontal="right" vertical="center"/>
    </xf>
    <xf numFmtId="165" fontId="32" fillId="0" borderId="7" xfId="1" applyNumberFormat="1" applyFont="1" applyBorder="1" applyAlignment="1" applyProtection="1"/>
    <xf numFmtId="165" fontId="32" fillId="0" borderId="0" xfId="1" applyNumberFormat="1" applyFont="1" applyFill="1" applyBorder="1" applyAlignment="1" applyProtection="1">
      <alignment horizontal="right" vertical="center"/>
    </xf>
    <xf numFmtId="49" fontId="32" fillId="0" borderId="0" xfId="0" applyNumberFormat="1" applyFont="1" applyBorder="1" applyAlignment="1" applyProtection="1">
      <alignment wrapText="1"/>
    </xf>
    <xf numFmtId="0" fontId="32" fillId="0" borderId="0" xfId="0" applyNumberFormat="1" applyFont="1" applyBorder="1" applyAlignment="1" applyProtection="1">
      <alignment horizontal="right"/>
    </xf>
    <xf numFmtId="1" fontId="32" fillId="0" borderId="0" xfId="0" applyNumberFormat="1" applyFont="1" applyBorder="1" applyProtection="1"/>
    <xf numFmtId="0" fontId="32" fillId="0" borderId="0" xfId="0" applyNumberFormat="1" applyFont="1" applyBorder="1" applyAlignment="1" applyProtection="1">
      <alignment horizontal="right" vertical="center"/>
    </xf>
    <xf numFmtId="49" fontId="9" fillId="0" borderId="4" xfId="0" applyNumberFormat="1" applyFont="1" applyBorder="1" applyProtection="1"/>
    <xf numFmtId="49" fontId="32" fillId="0" borderId="5" xfId="0" applyNumberFormat="1" applyFont="1" applyBorder="1" applyProtection="1"/>
    <xf numFmtId="49" fontId="32" fillId="0" borderId="5" xfId="0" applyNumberFormat="1" applyFont="1" applyBorder="1" applyAlignment="1" applyProtection="1">
      <alignment horizontal="right" vertical="center"/>
    </xf>
    <xf numFmtId="1" fontId="32" fillId="0" borderId="5" xfId="0" applyNumberFormat="1" applyFont="1" applyBorder="1" applyProtection="1"/>
    <xf numFmtId="165" fontId="32" fillId="0" borderId="5" xfId="1" applyNumberFormat="1" applyFont="1" applyFill="1" applyBorder="1" applyAlignment="1" applyProtection="1">
      <alignment horizontal="right" vertical="center"/>
    </xf>
    <xf numFmtId="165" fontId="32" fillId="0" borderId="8" xfId="1" applyNumberFormat="1" applyFont="1" applyBorder="1" applyAlignment="1" applyProtection="1"/>
    <xf numFmtId="166" fontId="11" fillId="3" borderId="20" xfId="0" applyNumberFormat="1" applyFont="1" applyFill="1" applyBorder="1" applyAlignment="1" applyProtection="1">
      <alignment horizontal="right" vertical="center"/>
      <protection locked="0"/>
    </xf>
    <xf numFmtId="44" fontId="11" fillId="3" borderId="20" xfId="1" applyFont="1" applyFill="1" applyBorder="1" applyAlignment="1" applyProtection="1">
      <alignment horizontal="right" vertical="center"/>
      <protection locked="0"/>
    </xf>
    <xf numFmtId="166" fontId="13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 wrapText="1"/>
    </xf>
    <xf numFmtId="1" fontId="25" fillId="0" borderId="0" xfId="0" applyNumberFormat="1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center"/>
    </xf>
    <xf numFmtId="165" fontId="25" fillId="0" borderId="0" xfId="0" applyNumberFormat="1" applyFont="1" applyAlignment="1" applyProtection="1">
      <alignment horizontal="center" vertical="center"/>
    </xf>
    <xf numFmtId="1" fontId="25" fillId="0" borderId="0" xfId="1" applyNumberFormat="1" applyFont="1" applyAlignment="1" applyProtection="1">
      <alignment horizontal="center"/>
    </xf>
    <xf numFmtId="44" fontId="25" fillId="3" borderId="20" xfId="1" applyFont="1" applyFill="1" applyBorder="1" applyProtection="1"/>
    <xf numFmtId="44" fontId="25" fillId="0" borderId="0" xfId="1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/>
    </xf>
    <xf numFmtId="0" fontId="28" fillId="0" borderId="19" xfId="0" applyFont="1" applyBorder="1" applyProtection="1"/>
    <xf numFmtId="0" fontId="28" fillId="0" borderId="0" xfId="0" applyFont="1" applyProtection="1"/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165" fontId="22" fillId="0" borderId="0" xfId="0" applyNumberFormat="1" applyFont="1" applyAlignment="1" applyProtection="1">
      <alignment horizontal="center" vertical="center"/>
    </xf>
    <xf numFmtId="1" fontId="28" fillId="0" borderId="0" xfId="1" applyNumberFormat="1" applyFont="1" applyAlignment="1" applyProtection="1">
      <alignment horizontal="center"/>
    </xf>
    <xf numFmtId="44" fontId="28" fillId="0" borderId="0" xfId="1" applyFont="1" applyProtection="1"/>
    <xf numFmtId="0" fontId="27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center"/>
    </xf>
    <xf numFmtId="165" fontId="29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49" fontId="26" fillId="0" borderId="0" xfId="0" applyNumberFormat="1" applyFont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 vertical="center"/>
    </xf>
    <xf numFmtId="1" fontId="28" fillId="0" borderId="11" xfId="1" applyNumberFormat="1" applyFont="1" applyBorder="1" applyAlignment="1" applyProtection="1">
      <alignment horizontal="center"/>
    </xf>
    <xf numFmtId="44" fontId="28" fillId="0" borderId="11" xfId="1" applyFont="1" applyBorder="1" applyProtection="1"/>
    <xf numFmtId="0" fontId="24" fillId="0" borderId="0" xfId="0" applyFont="1" applyProtection="1"/>
    <xf numFmtId="0" fontId="24" fillId="0" borderId="0" xfId="0" applyFont="1" applyAlignment="1" applyProtection="1">
      <alignment horizontal="center" vertical="center"/>
    </xf>
    <xf numFmtId="44" fontId="10" fillId="0" borderId="27" xfId="1" applyFont="1" applyBorder="1" applyProtection="1"/>
    <xf numFmtId="44" fontId="24" fillId="0" borderId="0" xfId="1" applyFont="1" applyProtection="1"/>
    <xf numFmtId="0" fontId="24" fillId="0" borderId="0" xfId="0" applyFont="1" applyBorder="1" applyProtection="1"/>
    <xf numFmtId="44" fontId="24" fillId="0" borderId="0" xfId="1" applyFont="1" applyBorder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44" fontId="28" fillId="3" borderId="20" xfId="1" applyFont="1" applyFill="1" applyBorder="1" applyProtection="1">
      <protection locked="0"/>
    </xf>
    <xf numFmtId="0" fontId="9" fillId="0" borderId="12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left" vertical="center" wrapText="1"/>
    </xf>
    <xf numFmtId="0" fontId="9" fillId="0" borderId="10" xfId="0" applyNumberFormat="1" applyFont="1" applyBorder="1" applyAlignment="1" applyProtection="1">
      <alignment horizontal="left" vertical="center" wrapText="1"/>
    </xf>
    <xf numFmtId="0" fontId="10" fillId="0" borderId="13" xfId="0" applyNumberFormat="1" applyFont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horizontal="left" vertical="center" wrapText="1"/>
    </xf>
    <xf numFmtId="0" fontId="10" fillId="0" borderId="14" xfId="0" applyNumberFormat="1" applyFont="1" applyBorder="1" applyAlignment="1" applyProtection="1">
      <alignment horizontal="left" vertical="center" wrapText="1"/>
    </xf>
    <xf numFmtId="0" fontId="11" fillId="2" borderId="12" xfId="0" applyNumberFormat="1" applyFont="1" applyFill="1" applyBorder="1" applyAlignment="1" applyProtection="1">
      <alignment horizontal="center" vertical="center"/>
    </xf>
    <xf numFmtId="0" fontId="12" fillId="2" borderId="9" xfId="0" applyNumberFormat="1" applyFont="1" applyFill="1" applyBorder="1" applyAlignment="1" applyProtection="1">
      <alignment vertical="center" wrapText="1"/>
    </xf>
    <xf numFmtId="0" fontId="11" fillId="2" borderId="9" xfId="0" applyNumberFormat="1" applyFont="1" applyFill="1" applyBorder="1" applyAlignment="1" applyProtection="1">
      <alignment horizontal="center" vertical="center"/>
    </xf>
    <xf numFmtId="166" fontId="11" fillId="2" borderId="9" xfId="0" applyNumberFormat="1" applyFont="1" applyFill="1" applyBorder="1" applyAlignment="1" applyProtection="1">
      <alignment horizontal="right" vertical="center"/>
    </xf>
    <xf numFmtId="165" fontId="10" fillId="2" borderId="10" xfId="0" applyNumberFormat="1" applyFont="1" applyFill="1" applyBorder="1" applyAlignment="1" applyProtection="1">
      <alignment horizontal="right" vertical="center"/>
    </xf>
    <xf numFmtId="0" fontId="11" fillId="0" borderId="13" xfId="0" applyNumberFormat="1" applyFont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Border="1" applyAlignment="1" applyProtection="1">
      <alignment horizontal="center" vertical="center"/>
    </xf>
    <xf numFmtId="166" fontId="11" fillId="0" borderId="22" xfId="0" applyNumberFormat="1" applyFont="1" applyBorder="1" applyAlignment="1" applyProtection="1">
      <alignment horizontal="right" vertical="center"/>
    </xf>
    <xf numFmtId="166" fontId="11" fillId="0" borderId="14" xfId="0" applyNumberFormat="1" applyFont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166" fontId="11" fillId="0" borderId="15" xfId="0" applyNumberFormat="1" applyFont="1" applyBorder="1" applyAlignment="1" applyProtection="1">
      <alignment horizontal="right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166" fontId="11" fillId="0" borderId="24" xfId="0" applyNumberFormat="1" applyFont="1" applyBorder="1" applyAlignment="1" applyProtection="1">
      <alignment horizontal="right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4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165" fontId="11" fillId="0" borderId="14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3" fillId="2" borderId="12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vertical="center"/>
    </xf>
    <xf numFmtId="0" fontId="11" fillId="2" borderId="9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1" fillId="0" borderId="0" xfId="0" quotePrefix="1" applyFont="1" applyBorder="1" applyAlignment="1" applyProtection="1">
      <alignment vertical="center" wrapText="1"/>
    </xf>
    <xf numFmtId="0" fontId="11" fillId="0" borderId="13" xfId="0" applyFont="1" applyBorder="1" applyAlignment="1" applyProtection="1">
      <alignment vertical="center" wrapText="1"/>
    </xf>
    <xf numFmtId="0" fontId="11" fillId="0" borderId="1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vertical="center" wrapText="1"/>
    </xf>
    <xf numFmtId="49" fontId="11" fillId="2" borderId="9" xfId="0" applyNumberFormat="1" applyFont="1" applyFill="1" applyBorder="1" applyAlignment="1" applyProtection="1">
      <alignment horizontal="center" vertical="center"/>
    </xf>
    <xf numFmtId="165" fontId="11" fillId="0" borderId="16" xfId="0" applyNumberFormat="1" applyFont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5" fontId="11" fillId="0" borderId="15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20" fillId="2" borderId="9" xfId="0" applyFont="1" applyFill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</xf>
    <xf numFmtId="166" fontId="11" fillId="0" borderId="0" xfId="0" applyNumberFormat="1" applyFont="1" applyFill="1" applyBorder="1" applyAlignment="1" applyProtection="1">
      <alignment horizontal="right"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0" fontId="20" fillId="2" borderId="9" xfId="0" applyFont="1" applyFill="1" applyBorder="1" applyAlignment="1" applyProtection="1">
      <alignment vertical="top" wrapText="1"/>
    </xf>
    <xf numFmtId="0" fontId="11" fillId="2" borderId="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1" fillId="0" borderId="0" xfId="0" quotePrefix="1" applyFont="1" applyFill="1" applyBorder="1" applyAlignment="1" applyProtection="1">
      <alignment vertical="center" wrapText="1"/>
    </xf>
    <xf numFmtId="44" fontId="11" fillId="0" borderId="15" xfId="1" applyFont="1" applyBorder="1" applyAlignment="1" applyProtection="1">
      <alignment horizontal="right" vertical="center"/>
    </xf>
    <xf numFmtId="0" fontId="13" fillId="0" borderId="1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center" vertical="center"/>
    </xf>
    <xf numFmtId="166" fontId="11" fillId="0" borderId="11" xfId="0" applyNumberFormat="1" applyFont="1" applyBorder="1" applyAlignment="1" applyProtection="1">
      <alignment horizontal="right" vertical="center"/>
    </xf>
    <xf numFmtId="166" fontId="11" fillId="0" borderId="18" xfId="0" applyNumberFormat="1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quotePrefix="1" applyFont="1" applyBorder="1" applyAlignment="1" applyProtection="1">
      <alignment horizontal="center" vertical="center"/>
    </xf>
    <xf numFmtId="0" fontId="18" fillId="0" borderId="25" xfId="0" applyNumberFormat="1" applyFont="1" applyFill="1" applyBorder="1" applyAlignment="1" applyProtection="1">
      <alignment horizontal="left" vertical="center" wrapText="1"/>
    </xf>
    <xf numFmtId="0" fontId="18" fillId="0" borderId="24" xfId="0" applyNumberFormat="1" applyFont="1" applyFill="1" applyBorder="1" applyAlignment="1" applyProtection="1">
      <alignment horizontal="left" vertical="center" wrapText="1"/>
    </xf>
    <xf numFmtId="166" fontId="18" fillId="0" borderId="26" xfId="0" applyNumberFormat="1" applyFont="1" applyBorder="1" applyAlignment="1" applyProtection="1">
      <alignment horizontal="right" vertical="center"/>
    </xf>
    <xf numFmtId="0" fontId="18" fillId="0" borderId="25" xfId="0" applyFont="1" applyBorder="1" applyAlignment="1" applyProtection="1">
      <alignment horizontal="left" vertical="center"/>
    </xf>
    <xf numFmtId="0" fontId="18" fillId="0" borderId="24" xfId="0" applyFont="1" applyBorder="1" applyAlignment="1" applyProtection="1">
      <alignment horizontal="left" vertical="center"/>
    </xf>
    <xf numFmtId="0" fontId="18" fillId="0" borderId="25" xfId="0" applyFont="1" applyFill="1" applyBorder="1" applyAlignment="1" applyProtection="1">
      <alignment horizontal="left" vertical="center"/>
    </xf>
    <xf numFmtId="0" fontId="18" fillId="0" borderId="24" xfId="0" applyFont="1" applyFill="1" applyBorder="1" applyAlignment="1" applyProtection="1">
      <alignment horizontal="left" vertical="center"/>
    </xf>
    <xf numFmtId="166" fontId="11" fillId="0" borderId="24" xfId="0" applyNumberFormat="1" applyFont="1" applyFill="1" applyBorder="1" applyAlignment="1" applyProtection="1">
      <alignment horizontal="right" vertical="center"/>
    </xf>
    <xf numFmtId="166" fontId="1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16" fontId="18" fillId="0" borderId="0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25" xfId="0" applyFont="1" applyFill="1" applyBorder="1" applyAlignment="1" applyProtection="1">
      <alignment horizontal="left" vertical="center" wrapText="1"/>
    </xf>
    <xf numFmtId="0" fontId="18" fillId="0" borderId="25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166" fontId="33" fillId="0" borderId="27" xfId="0" applyNumberFormat="1" applyFont="1" applyBorder="1" applyAlignment="1" applyProtection="1">
      <alignment horizontal="right" vertical="center"/>
    </xf>
    <xf numFmtId="165" fontId="32" fillId="3" borderId="20" xfId="1" applyNumberFormat="1" applyFont="1" applyFill="1" applyBorder="1" applyAlignment="1" applyProtection="1">
      <alignment horizontal="right" vertical="center"/>
      <protection locked="0"/>
    </xf>
    <xf numFmtId="164" fontId="32" fillId="3" borderId="20" xfId="1" applyNumberFormat="1" applyFont="1" applyFill="1" applyBorder="1" applyAlignment="1" applyProtection="1">
      <alignment horizontal="right"/>
      <protection locked="0"/>
    </xf>
    <xf numFmtId="44" fontId="32" fillId="0" borderId="0" xfId="1" applyFont="1" applyBorder="1" applyProtection="1"/>
    <xf numFmtId="41" fontId="32" fillId="0" borderId="0" xfId="2" applyFont="1" applyFill="1" applyBorder="1" applyAlignment="1" applyProtection="1">
      <alignment horizontal="right" vertical="center"/>
    </xf>
    <xf numFmtId="0" fontId="32" fillId="3" borderId="20" xfId="0" applyNumberFormat="1" applyFont="1" applyFill="1" applyBorder="1" applyAlignment="1" applyProtection="1">
      <alignment horizontal="right"/>
      <protection locked="0"/>
    </xf>
    <xf numFmtId="1" fontId="32" fillId="0" borderId="0" xfId="0" applyNumberFormat="1" applyFont="1" applyBorder="1" applyAlignment="1" applyProtection="1">
      <alignment horizontal="right"/>
    </xf>
    <xf numFmtId="0" fontId="32" fillId="0" borderId="5" xfId="0" applyFont="1" applyBorder="1" applyProtection="1"/>
    <xf numFmtId="165" fontId="9" fillId="0" borderId="8" xfId="1" applyNumberFormat="1" applyFont="1" applyBorder="1" applyAlignment="1" applyProtection="1">
      <alignment horizontal="right"/>
    </xf>
    <xf numFmtId="49" fontId="9" fillId="0" borderId="2" xfId="0" applyNumberFormat="1" applyFont="1" applyBorder="1" applyProtection="1"/>
    <xf numFmtId="0" fontId="25" fillId="0" borderId="29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vertical="center" wrapText="1"/>
    </xf>
    <xf numFmtId="0" fontId="21" fillId="0" borderId="28" xfId="0" applyFont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left" vertical="top" wrapText="1"/>
    </xf>
    <xf numFmtId="49" fontId="7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21" fillId="2" borderId="10" xfId="0" applyFont="1" applyFill="1" applyBorder="1" applyAlignment="1" applyProtection="1">
      <alignment horizontal="left"/>
    </xf>
    <xf numFmtId="0" fontId="31" fillId="2" borderId="12" xfId="0" applyFont="1" applyFill="1" applyBorder="1" applyAlignment="1" applyProtection="1">
      <alignment horizontal="left"/>
    </xf>
    <xf numFmtId="0" fontId="31" fillId="2" borderId="9" xfId="0" applyFont="1" applyFill="1" applyBorder="1" applyAlignment="1" applyProtection="1">
      <alignment horizontal="left"/>
    </xf>
    <xf numFmtId="0" fontId="31" fillId="2" borderId="10" xfId="0" applyFont="1" applyFill="1" applyBorder="1" applyAlignment="1" applyProtection="1">
      <alignment horizontal="left"/>
    </xf>
    <xf numFmtId="0" fontId="0" fillId="0" borderId="3" xfId="0" applyBorder="1" applyProtection="1"/>
    <xf numFmtId="0" fontId="0" fillId="0" borderId="0" xfId="0" applyBorder="1" applyProtection="1"/>
    <xf numFmtId="0" fontId="0" fillId="0" borderId="5" xfId="0" applyBorder="1" applyProtection="1"/>
    <xf numFmtId="49" fontId="9" fillId="0" borderId="0" xfId="0" applyNumberFormat="1" applyFont="1" applyProtection="1"/>
    <xf numFmtId="0" fontId="9" fillId="0" borderId="2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44" fontId="9" fillId="0" borderId="6" xfId="0" applyNumberFormat="1" applyFont="1" applyBorder="1" applyProtection="1"/>
    <xf numFmtId="0" fontId="9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10" fontId="9" fillId="0" borderId="0" xfId="3" applyNumberFormat="1" applyFont="1" applyBorder="1" applyAlignment="1" applyProtection="1"/>
    <xf numFmtId="44" fontId="9" fillId="0" borderId="7" xfId="1" applyNumberFormat="1" applyFont="1" applyBorder="1" applyProtection="1"/>
    <xf numFmtId="0" fontId="9" fillId="0" borderId="4" xfId="0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/>
    </xf>
    <xf numFmtId="44" fontId="9" fillId="0" borderId="8" xfId="0" applyNumberFormat="1" applyFont="1" applyBorder="1" applyAlignment="1" applyProtection="1"/>
    <xf numFmtId="166" fontId="11" fillId="0" borderId="24" xfId="0" applyNumberFormat="1" applyFont="1" applyBorder="1" applyAlignment="1" applyProtection="1">
      <alignment horizontal="right" vertical="center"/>
      <protection locked="0"/>
    </xf>
    <xf numFmtId="166" fontId="11" fillId="0" borderId="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9" fontId="9" fillId="0" borderId="0" xfId="0" applyNumberFormat="1" applyFont="1" applyBorder="1" applyProtection="1"/>
    <xf numFmtId="44" fontId="9" fillId="0" borderId="7" xfId="0" applyNumberFormat="1" applyFont="1" applyBorder="1" applyProtection="1"/>
    <xf numFmtId="0" fontId="9" fillId="0" borderId="4" xfId="0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/>
    </xf>
    <xf numFmtId="44" fontId="9" fillId="0" borderId="8" xfId="0" applyNumberFormat="1" applyFont="1" applyBorder="1" applyProtection="1"/>
    <xf numFmtId="44" fontId="28" fillId="0" borderId="21" xfId="1" applyFont="1" applyBorder="1" applyProtection="1">
      <protection locked="0"/>
    </xf>
    <xf numFmtId="44" fontId="28" fillId="0" borderId="0" xfId="1" applyFont="1" applyProtection="1">
      <protection locked="0"/>
    </xf>
  </cellXfs>
  <cellStyles count="4">
    <cellStyle name="Dezimal [0]" xfId="2" builtinId="6"/>
    <cellStyle name="Prozent" xfId="3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J20" sqref="J20"/>
    </sheetView>
  </sheetViews>
  <sheetFormatPr baseColWidth="10" defaultColWidth="9.140625" defaultRowHeight="15"/>
  <cols>
    <col min="1" max="1" width="7.5703125" customWidth="1"/>
    <col min="2" max="2" width="105.28515625" customWidth="1"/>
    <col min="3" max="3" width="15.5703125" bestFit="1" customWidth="1"/>
    <col min="4" max="4" width="7.28515625" customWidth="1"/>
    <col min="5" max="5" width="9.5703125" bestFit="1" customWidth="1"/>
    <col min="6" max="6" width="12.85546875" bestFit="1" customWidth="1"/>
    <col min="7" max="7" width="15.140625" bestFit="1" customWidth="1"/>
    <col min="8" max="8" width="2.85546875" style="6" customWidth="1"/>
    <col min="10" max="10" width="13" bestFit="1" customWidth="1"/>
  </cols>
  <sheetData>
    <row r="1" spans="1:10" ht="21" customHeight="1">
      <c r="A1" s="226" t="s">
        <v>12</v>
      </c>
      <c r="B1" s="226"/>
      <c r="C1" s="226"/>
      <c r="D1" s="226"/>
      <c r="E1" s="226"/>
      <c r="F1" s="226"/>
      <c r="G1" s="226"/>
    </row>
    <row r="2" spans="1:10" s="18" customFormat="1" ht="36" customHeight="1">
      <c r="A2" s="225" t="s">
        <v>267</v>
      </c>
      <c r="B2" s="225"/>
      <c r="C2" s="225"/>
      <c r="D2" s="225"/>
      <c r="E2" s="225"/>
      <c r="F2" s="225"/>
      <c r="G2" s="225"/>
      <c r="H2" s="17"/>
    </row>
    <row r="3" spans="1:10" ht="15.75" thickBot="1">
      <c r="A3" s="15"/>
      <c r="B3" s="15"/>
      <c r="C3" s="15"/>
      <c r="D3" s="15"/>
      <c r="E3" s="15"/>
      <c r="F3" s="15"/>
      <c r="G3" s="15"/>
    </row>
    <row r="4" spans="1:10">
      <c r="A4" s="221" t="s">
        <v>0</v>
      </c>
      <c r="B4" s="234"/>
      <c r="C4" s="33"/>
      <c r="D4" s="33"/>
      <c r="E4" s="33"/>
      <c r="F4" s="33"/>
      <c r="G4" s="34">
        <f>G9+G16</f>
        <v>0</v>
      </c>
    </row>
    <row r="5" spans="1:10">
      <c r="A5" s="41" t="s">
        <v>1</v>
      </c>
      <c r="B5" s="235"/>
      <c r="C5" s="36"/>
      <c r="D5" s="36"/>
      <c r="E5" s="36"/>
      <c r="F5" s="37">
        <v>0.19</v>
      </c>
      <c r="G5" s="38">
        <f>F5*G4</f>
        <v>0</v>
      </c>
    </row>
    <row r="6" spans="1:10" ht="15.75" thickBot="1">
      <c r="A6" s="67" t="s">
        <v>2</v>
      </c>
      <c r="B6" s="236"/>
      <c r="C6" s="219"/>
      <c r="D6" s="219"/>
      <c r="E6" s="219"/>
      <c r="F6" s="219"/>
      <c r="G6" s="220">
        <f>G4+G5</f>
        <v>0</v>
      </c>
      <c r="J6" s="10"/>
    </row>
    <row r="7" spans="1:10">
      <c r="A7" s="39"/>
      <c r="B7" s="36"/>
      <c r="C7" s="36"/>
      <c r="D7" s="36"/>
      <c r="E7" s="36"/>
      <c r="F7" s="36"/>
      <c r="G7" s="40" t="s">
        <v>5</v>
      </c>
    </row>
    <row r="8" spans="1:10">
      <c r="A8" s="41" t="s">
        <v>20</v>
      </c>
      <c r="B8" s="35" t="s">
        <v>3</v>
      </c>
      <c r="C8" s="35" t="s">
        <v>4</v>
      </c>
      <c r="D8" s="35"/>
      <c r="E8" s="35" t="s">
        <v>22</v>
      </c>
      <c r="F8" s="42" t="s">
        <v>7</v>
      </c>
      <c r="G8" s="43"/>
    </row>
    <row r="9" spans="1:10">
      <c r="A9" s="41" t="s">
        <v>21</v>
      </c>
      <c r="B9" s="44" t="s">
        <v>94</v>
      </c>
      <c r="C9" s="45"/>
      <c r="D9" s="45"/>
      <c r="E9" s="45"/>
      <c r="F9" s="46"/>
      <c r="G9" s="47">
        <f>SUM(G11:G13)</f>
        <v>0</v>
      </c>
    </row>
    <row r="10" spans="1:10">
      <c r="A10" s="48"/>
      <c r="B10" s="45"/>
      <c r="C10" s="45"/>
      <c r="D10" s="45"/>
      <c r="E10" s="45"/>
      <c r="F10" s="46"/>
      <c r="G10" s="49"/>
    </row>
    <row r="11" spans="1:10">
      <c r="A11" s="41" t="s">
        <v>93</v>
      </c>
      <c r="B11" s="44" t="s">
        <v>283</v>
      </c>
      <c r="C11" s="50" t="s">
        <v>250</v>
      </c>
      <c r="D11" s="50"/>
      <c r="E11" s="51">
        <v>4</v>
      </c>
      <c r="F11" s="62">
        <f>'Anl. spz. Leistungs-Pauschalen'!F251-'Anl. spz. Leistungs-Pauschalen'!F242</f>
        <v>0</v>
      </c>
      <c r="G11" s="52">
        <f>IF(F11&lt;&gt;"",F11*E11,"-")</f>
        <v>0</v>
      </c>
    </row>
    <row r="12" spans="1:10">
      <c r="A12" s="41"/>
      <c r="B12" s="237" t="s">
        <v>282</v>
      </c>
      <c r="C12" s="50" t="s">
        <v>250</v>
      </c>
      <c r="D12" s="50"/>
      <c r="E12" s="51">
        <v>1</v>
      </c>
      <c r="F12" s="62">
        <f>'Anl. spz. Leistungs-Pauschalen'!F242</f>
        <v>0</v>
      </c>
      <c r="G12" s="52">
        <f>IF(F12&lt;&gt;"",F12*E12,"-")</f>
        <v>0</v>
      </c>
    </row>
    <row r="13" spans="1:10">
      <c r="A13" s="53" t="s">
        <v>271</v>
      </c>
      <c r="B13" s="44" t="s">
        <v>281</v>
      </c>
      <c r="C13" s="50" t="s">
        <v>250</v>
      </c>
      <c r="D13" s="50"/>
      <c r="E13" s="51">
        <v>1</v>
      </c>
      <c r="F13" s="62">
        <f>'Materialbedarf Filter'!I92</f>
        <v>0</v>
      </c>
      <c r="G13" s="52">
        <f>IF(F13&lt;&gt;"",F13*E13,"-")</f>
        <v>0</v>
      </c>
    </row>
    <row r="14" spans="1:10">
      <c r="A14" s="53"/>
      <c r="B14" s="44"/>
      <c r="C14" s="50"/>
      <c r="D14" s="50"/>
      <c r="E14" s="51"/>
      <c r="F14" s="62"/>
      <c r="G14" s="52"/>
    </row>
    <row r="15" spans="1:10">
      <c r="A15" s="54"/>
      <c r="B15" s="55"/>
      <c r="C15" s="50"/>
      <c r="D15" s="50"/>
      <c r="E15" s="51"/>
      <c r="F15" s="51"/>
      <c r="G15" s="56"/>
    </row>
    <row r="16" spans="1:10" ht="15.75">
      <c r="A16" s="41" t="s">
        <v>8</v>
      </c>
      <c r="B16" s="35" t="s">
        <v>19</v>
      </c>
      <c r="C16" s="36"/>
      <c r="D16" s="36"/>
      <c r="E16" s="36"/>
      <c r="F16" s="215"/>
      <c r="G16" s="47">
        <f>SUM(G19:G27)</f>
        <v>0</v>
      </c>
      <c r="H16" s="11"/>
      <c r="I16" s="2"/>
    </row>
    <row r="17" spans="1:9">
      <c r="A17" s="39"/>
      <c r="B17" s="36"/>
      <c r="C17" s="57"/>
      <c r="D17" s="57"/>
      <c r="E17" s="36"/>
      <c r="F17" s="215"/>
      <c r="G17" s="58"/>
    </row>
    <row r="18" spans="1:9">
      <c r="A18" s="41" t="s">
        <v>9</v>
      </c>
      <c r="B18" s="35" t="s">
        <v>13</v>
      </c>
      <c r="C18" s="57"/>
      <c r="D18" s="57"/>
      <c r="E18" s="36"/>
      <c r="F18" s="215"/>
      <c r="G18" s="38"/>
      <c r="H18" s="12"/>
      <c r="I18" s="3"/>
    </row>
    <row r="19" spans="1:9">
      <c r="A19" s="54" t="s">
        <v>23</v>
      </c>
      <c r="B19" s="59" t="s">
        <v>268</v>
      </c>
      <c r="C19" s="60" t="s">
        <v>10</v>
      </c>
      <c r="D19" s="60"/>
      <c r="E19" s="218">
        <v>150</v>
      </c>
      <c r="F19" s="213"/>
      <c r="G19" s="61" t="str">
        <f>IF(F19&lt;&gt;"",F19*E19,"-")</f>
        <v>-</v>
      </c>
    </row>
    <row r="20" spans="1:9">
      <c r="A20" s="54" t="s">
        <v>24</v>
      </c>
      <c r="B20" s="55" t="s">
        <v>18</v>
      </c>
      <c r="C20" s="60" t="s">
        <v>6</v>
      </c>
      <c r="D20" s="214"/>
      <c r="E20" s="218">
        <v>10</v>
      </c>
      <c r="F20" s="62">
        <f>$F$19+($F$19*D20/100)</f>
        <v>0</v>
      </c>
      <c r="G20" s="61" t="str">
        <f>IF(D20&lt;&gt;"",F20*E20,"-")</f>
        <v>-</v>
      </c>
    </row>
    <row r="21" spans="1:9">
      <c r="A21" s="54" t="s">
        <v>25</v>
      </c>
      <c r="B21" s="63" t="s">
        <v>17</v>
      </c>
      <c r="C21" s="64" t="s">
        <v>6</v>
      </c>
      <c r="D21" s="214"/>
      <c r="E21" s="218">
        <v>10</v>
      </c>
      <c r="F21" s="62">
        <f>$F$19+($F$19*D21/100)</f>
        <v>0</v>
      </c>
      <c r="G21" s="61" t="str">
        <f>IF(D21&lt;&gt;"",F21*E21,"-")</f>
        <v>-</v>
      </c>
    </row>
    <row r="22" spans="1:9">
      <c r="A22" s="54" t="s">
        <v>28</v>
      </c>
      <c r="B22" s="55" t="s">
        <v>27</v>
      </c>
      <c r="C22" s="60" t="s">
        <v>6</v>
      </c>
      <c r="D22" s="214"/>
      <c r="E22" s="218">
        <v>10</v>
      </c>
      <c r="F22" s="62">
        <f>$F$19+($F$19*D22/100)</f>
        <v>0</v>
      </c>
      <c r="G22" s="61" t="str">
        <f>IF(D22&lt;&gt;"",F22*E22,"-")</f>
        <v>-</v>
      </c>
    </row>
    <row r="23" spans="1:9" s="7" customFormat="1">
      <c r="A23" s="41" t="s">
        <v>11</v>
      </c>
      <c r="B23" s="44" t="s">
        <v>14</v>
      </c>
      <c r="C23" s="66" t="s">
        <v>16</v>
      </c>
      <c r="D23" s="64"/>
      <c r="E23" s="218">
        <v>10</v>
      </c>
      <c r="F23" s="213"/>
      <c r="G23" s="58" t="str">
        <f>IF(F23&lt;&gt;"",E23*F23,"-")</f>
        <v>-</v>
      </c>
      <c r="H23" s="13"/>
    </row>
    <row r="24" spans="1:9">
      <c r="A24" s="41" t="s">
        <v>26</v>
      </c>
      <c r="B24" s="35" t="s">
        <v>15</v>
      </c>
      <c r="C24" s="64" t="s">
        <v>16</v>
      </c>
      <c r="D24" s="64"/>
      <c r="E24" s="218">
        <v>2</v>
      </c>
      <c r="F24" s="213"/>
      <c r="G24" s="58" t="str">
        <f>IF(F24&lt;&gt;"",E24*F24,"-")</f>
        <v>-</v>
      </c>
    </row>
    <row r="25" spans="1:9">
      <c r="A25" s="41"/>
      <c r="B25" s="35"/>
      <c r="C25" s="64"/>
      <c r="D25" s="64"/>
      <c r="E25" s="65"/>
      <c r="F25" s="215"/>
      <c r="G25" s="58"/>
    </row>
    <row r="26" spans="1:9">
      <c r="A26" s="41" t="s">
        <v>270</v>
      </c>
      <c r="B26" s="35" t="s">
        <v>269</v>
      </c>
      <c r="C26" s="64" t="s">
        <v>6</v>
      </c>
      <c r="D26" s="217"/>
      <c r="E26" s="65"/>
      <c r="F26" s="216"/>
      <c r="G26" s="58"/>
    </row>
    <row r="27" spans="1:9" ht="15.75" thickBot="1">
      <c r="A27" s="67"/>
      <c r="B27" s="68"/>
      <c r="C27" s="69"/>
      <c r="D27" s="69"/>
      <c r="E27" s="70"/>
      <c r="F27" s="71"/>
      <c r="G27" s="72"/>
    </row>
    <row r="28" spans="1:9">
      <c r="A28" s="16"/>
      <c r="B28" s="15"/>
      <c r="C28" s="15"/>
      <c r="F28" s="9"/>
      <c r="G28" s="15"/>
    </row>
    <row r="29" spans="1:9">
      <c r="A29" s="5"/>
      <c r="B29" s="7"/>
      <c r="F29" s="9"/>
      <c r="G29" s="15"/>
    </row>
    <row r="30" spans="1:9">
      <c r="A30" s="1"/>
      <c r="F30" s="9"/>
      <c r="G30" s="15"/>
    </row>
    <row r="31" spans="1:9">
      <c r="A31" s="5"/>
      <c r="B31" s="7"/>
      <c r="F31" s="9"/>
    </row>
    <row r="32" spans="1:9">
      <c r="A32" s="5"/>
      <c r="C32" s="8"/>
      <c r="G32" s="4"/>
    </row>
    <row r="33" spans="1:7">
      <c r="A33" s="5"/>
      <c r="B33" s="7"/>
      <c r="C33" s="8"/>
      <c r="G33" s="4"/>
    </row>
    <row r="34" spans="1:7">
      <c r="A34" s="5"/>
      <c r="B34" s="7"/>
      <c r="C34" s="8"/>
      <c r="G34" s="4"/>
    </row>
    <row r="35" spans="1:7">
      <c r="A35" s="14"/>
      <c r="B35" s="7"/>
      <c r="C35" s="8"/>
      <c r="G35" s="4"/>
    </row>
    <row r="36" spans="1:7">
      <c r="A36" s="5"/>
      <c r="C36" s="8"/>
      <c r="G36" s="4"/>
    </row>
    <row r="37" spans="1:7">
      <c r="A37" s="5"/>
      <c r="B37" s="7"/>
      <c r="C37" s="8"/>
      <c r="G37" s="4"/>
    </row>
    <row r="40" spans="1:7">
      <c r="B40" s="8"/>
    </row>
  </sheetData>
  <sheetProtection algorithmName="SHA-512" hashValue="mjbKVWwv+ai9aZQWlUDJLVD9L0PTtxye7woQzguQu177NfYXnAK3qYD9E1i4HFoiAIijvP0p5fEYxVy6OVeBJw==" saltValue="FUd5tDVrhxMMxcU9YpgqxA==" spinCount="100000" sheet="1" objects="1" scenarios="1"/>
  <mergeCells count="2">
    <mergeCell ref="A2:G2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F01F-37ED-4411-A20A-5579DF948214}">
  <dimension ref="A1:J262"/>
  <sheetViews>
    <sheetView workbookViewId="0">
      <selection activeCell="K17" sqref="K17"/>
    </sheetView>
  </sheetViews>
  <sheetFormatPr baseColWidth="10" defaultRowHeight="15"/>
  <cols>
    <col min="1" max="1" width="10" customWidth="1"/>
    <col min="2" max="2" width="73.140625" customWidth="1"/>
    <col min="5" max="5" width="11.42578125" customWidth="1"/>
    <col min="6" max="6" width="15.28515625" customWidth="1"/>
  </cols>
  <sheetData>
    <row r="1" spans="1:7" ht="15.75" thickBot="1">
      <c r="A1" s="15"/>
      <c r="B1" s="15"/>
      <c r="C1" s="15"/>
      <c r="D1" s="15"/>
      <c r="E1" s="15"/>
      <c r="F1" s="15"/>
    </row>
    <row r="2" spans="1:7">
      <c r="A2" s="238" t="s">
        <v>0</v>
      </c>
      <c r="B2" s="239"/>
      <c r="C2" s="239"/>
      <c r="D2" s="239"/>
      <c r="E2" s="239"/>
      <c r="F2" s="240">
        <f>F251</f>
        <v>0</v>
      </c>
    </row>
    <row r="3" spans="1:7">
      <c r="A3" s="241" t="s">
        <v>1</v>
      </c>
      <c r="B3" s="242"/>
      <c r="C3" s="242"/>
      <c r="D3" s="242"/>
      <c r="E3" s="243">
        <v>0.19</v>
      </c>
      <c r="F3" s="244">
        <f>F2*E3</f>
        <v>0</v>
      </c>
    </row>
    <row r="4" spans="1:7" ht="15.75" thickBot="1">
      <c r="A4" s="245" t="s">
        <v>2</v>
      </c>
      <c r="B4" s="246"/>
      <c r="C4" s="246"/>
      <c r="D4" s="246"/>
      <c r="E4" s="246"/>
      <c r="F4" s="247">
        <f>F2+F3</f>
        <v>0</v>
      </c>
    </row>
    <row r="5" spans="1:7">
      <c r="A5" s="15"/>
      <c r="B5" s="15"/>
      <c r="C5" s="15"/>
      <c r="D5" s="15"/>
      <c r="E5" s="15"/>
      <c r="F5" s="15"/>
    </row>
    <row r="6" spans="1:7" ht="25.5">
      <c r="A6" s="118" t="s">
        <v>194</v>
      </c>
      <c r="B6" s="119" t="s">
        <v>193</v>
      </c>
      <c r="C6" s="120" t="s">
        <v>195</v>
      </c>
      <c r="D6" s="121" t="s">
        <v>31</v>
      </c>
      <c r="E6" s="122" t="s">
        <v>88</v>
      </c>
      <c r="F6" s="123" t="s">
        <v>200</v>
      </c>
      <c r="G6" s="15"/>
    </row>
    <row r="7" spans="1:7">
      <c r="A7" s="124"/>
      <c r="B7" s="125"/>
      <c r="C7" s="126"/>
      <c r="D7" s="127"/>
      <c r="E7" s="128"/>
      <c r="F7" s="129"/>
      <c r="G7" s="15"/>
    </row>
    <row r="8" spans="1:7">
      <c r="A8" s="130"/>
      <c r="B8" s="131" t="s">
        <v>32</v>
      </c>
      <c r="C8" s="132"/>
      <c r="D8" s="132"/>
      <c r="E8" s="133"/>
      <c r="F8" s="134">
        <f>SUM(F10:F13)</f>
        <v>0</v>
      </c>
      <c r="G8" s="15"/>
    </row>
    <row r="9" spans="1:7">
      <c r="A9" s="135"/>
      <c r="B9" s="136"/>
      <c r="C9" s="137"/>
      <c r="D9" s="137"/>
      <c r="E9" s="138"/>
      <c r="F9" s="139"/>
      <c r="G9" s="15"/>
    </row>
    <row r="10" spans="1:7">
      <c r="A10" s="140">
        <v>10</v>
      </c>
      <c r="B10" s="141" t="s">
        <v>33</v>
      </c>
      <c r="C10" s="142">
        <v>12</v>
      </c>
      <c r="D10" s="143" t="s">
        <v>250</v>
      </c>
      <c r="E10" s="73"/>
      <c r="F10" s="144" t="str">
        <f>IF(E10="","",C10*E10)</f>
        <v/>
      </c>
      <c r="G10" s="15"/>
    </row>
    <row r="11" spans="1:7" ht="24">
      <c r="A11" s="145"/>
      <c r="B11" s="146" t="s">
        <v>249</v>
      </c>
      <c r="C11" s="142"/>
      <c r="D11" s="142"/>
      <c r="E11" s="248"/>
      <c r="F11" s="139"/>
      <c r="G11" s="15"/>
    </row>
    <row r="12" spans="1:7">
      <c r="A12" s="140">
        <v>11</v>
      </c>
      <c r="B12" s="141" t="s">
        <v>90</v>
      </c>
      <c r="C12" s="142">
        <v>12</v>
      </c>
      <c r="D12" s="143" t="s">
        <v>250</v>
      </c>
      <c r="E12" s="73"/>
      <c r="F12" s="144" t="str">
        <f>IF(E12="","",C12*E12)</f>
        <v/>
      </c>
      <c r="G12" s="15"/>
    </row>
    <row r="13" spans="1:7" ht="24">
      <c r="A13" s="145"/>
      <c r="B13" s="146" t="s">
        <v>249</v>
      </c>
      <c r="C13" s="142"/>
      <c r="D13" s="142"/>
      <c r="E13" s="142"/>
      <c r="F13" s="148"/>
      <c r="G13" s="15"/>
    </row>
    <row r="14" spans="1:7">
      <c r="A14" s="145"/>
      <c r="B14" s="146"/>
      <c r="C14" s="142"/>
      <c r="D14" s="142"/>
      <c r="E14" s="142"/>
      <c r="F14" s="148"/>
      <c r="G14" s="15"/>
    </row>
    <row r="15" spans="1:7">
      <c r="A15" s="130"/>
      <c r="B15" s="131" t="s">
        <v>34</v>
      </c>
      <c r="C15" s="132"/>
      <c r="D15" s="132"/>
      <c r="E15" s="132"/>
      <c r="F15" s="134">
        <f>SUM(F17:F18)</f>
        <v>0</v>
      </c>
      <c r="G15" s="15"/>
    </row>
    <row r="16" spans="1:7">
      <c r="A16" s="135"/>
      <c r="B16" s="136"/>
      <c r="C16" s="137"/>
      <c r="D16" s="137"/>
      <c r="E16" s="137"/>
      <c r="F16" s="149"/>
      <c r="G16" s="15"/>
    </row>
    <row r="17" spans="1:9">
      <c r="A17" s="140">
        <v>20</v>
      </c>
      <c r="B17" s="141" t="s">
        <v>35</v>
      </c>
      <c r="C17" s="142">
        <v>6</v>
      </c>
      <c r="D17" s="142" t="s">
        <v>250</v>
      </c>
      <c r="E17" s="73"/>
      <c r="F17" s="144" t="str">
        <f>IF(E17="","",C17*E17)</f>
        <v/>
      </c>
      <c r="G17" s="15"/>
    </row>
    <row r="18" spans="1:9" ht="36">
      <c r="A18" s="145"/>
      <c r="B18" s="146" t="s">
        <v>251</v>
      </c>
      <c r="C18" s="150"/>
      <c r="D18" s="142"/>
      <c r="E18" s="151"/>
      <c r="F18" s="139"/>
      <c r="G18" s="15"/>
    </row>
    <row r="19" spans="1:9">
      <c r="A19" s="145"/>
      <c r="B19" s="146"/>
      <c r="C19" s="150"/>
      <c r="D19" s="142"/>
      <c r="E19" s="151"/>
      <c r="F19" s="139"/>
      <c r="G19" s="15"/>
      <c r="I19" s="19"/>
    </row>
    <row r="20" spans="1:9">
      <c r="A20" s="130"/>
      <c r="B20" s="131" t="s">
        <v>36</v>
      </c>
      <c r="C20" s="132"/>
      <c r="D20" s="132"/>
      <c r="E20" s="133"/>
      <c r="F20" s="134">
        <f>SUM(F22:F53)</f>
        <v>0</v>
      </c>
      <c r="G20" s="15"/>
    </row>
    <row r="21" spans="1:9">
      <c r="A21" s="135"/>
      <c r="B21" s="152"/>
      <c r="C21" s="137"/>
      <c r="D21" s="137"/>
      <c r="E21" s="151"/>
      <c r="F21" s="153"/>
      <c r="G21" s="15"/>
    </row>
    <row r="22" spans="1:9">
      <c r="A22" s="140">
        <v>30</v>
      </c>
      <c r="B22" s="141" t="s">
        <v>37</v>
      </c>
      <c r="C22" s="142">
        <v>4</v>
      </c>
      <c r="D22" s="142" t="s">
        <v>250</v>
      </c>
      <c r="E22" s="73"/>
      <c r="F22" s="144" t="str">
        <f>IF(E22="","",C22*E22)</f>
        <v/>
      </c>
      <c r="G22" s="15"/>
    </row>
    <row r="23" spans="1:9" ht="36">
      <c r="A23" s="140"/>
      <c r="B23" s="146" t="s">
        <v>201</v>
      </c>
      <c r="C23" s="142"/>
      <c r="D23" s="142"/>
      <c r="E23" s="249"/>
      <c r="F23" s="139"/>
      <c r="G23" s="15"/>
    </row>
    <row r="24" spans="1:9">
      <c r="A24" s="140">
        <v>40</v>
      </c>
      <c r="B24" s="141" t="s">
        <v>38</v>
      </c>
      <c r="C24" s="142">
        <v>4</v>
      </c>
      <c r="D24" s="142" t="s">
        <v>250</v>
      </c>
      <c r="E24" s="73"/>
      <c r="F24" s="144" t="str">
        <f>IF(E24="","",C24*E24)</f>
        <v/>
      </c>
      <c r="G24" s="15"/>
    </row>
    <row r="25" spans="1:9" ht="36">
      <c r="A25" s="140"/>
      <c r="B25" s="146" t="s">
        <v>202</v>
      </c>
      <c r="C25" s="142"/>
      <c r="D25" s="142"/>
      <c r="E25" s="249"/>
      <c r="F25" s="139"/>
      <c r="G25" s="15"/>
    </row>
    <row r="26" spans="1:9">
      <c r="A26" s="140">
        <v>50</v>
      </c>
      <c r="B26" s="141" t="s">
        <v>39</v>
      </c>
      <c r="C26" s="142">
        <v>4</v>
      </c>
      <c r="D26" s="142" t="s">
        <v>250</v>
      </c>
      <c r="E26" s="73"/>
      <c r="F26" s="144" t="str">
        <f>IF(E26="","",C26*E26)</f>
        <v/>
      </c>
      <c r="G26" s="15"/>
    </row>
    <row r="27" spans="1:9" ht="36">
      <c r="A27" s="140"/>
      <c r="B27" s="146" t="s">
        <v>203</v>
      </c>
      <c r="C27" s="142"/>
      <c r="D27" s="142"/>
      <c r="E27" s="249"/>
      <c r="F27" s="139"/>
      <c r="G27" s="15"/>
    </row>
    <row r="28" spans="1:9">
      <c r="A28" s="140">
        <v>60</v>
      </c>
      <c r="B28" s="141" t="s">
        <v>40</v>
      </c>
      <c r="C28" s="142">
        <v>4</v>
      </c>
      <c r="D28" s="142" t="s">
        <v>250</v>
      </c>
      <c r="E28" s="73"/>
      <c r="F28" s="144" t="str">
        <f>IF(E28="","",C28*E28)</f>
        <v/>
      </c>
      <c r="G28" s="15"/>
    </row>
    <row r="29" spans="1:9" ht="36">
      <c r="A29" s="140"/>
      <c r="B29" s="146" t="s">
        <v>204</v>
      </c>
      <c r="C29" s="142"/>
      <c r="D29" s="142"/>
      <c r="E29" s="249"/>
      <c r="F29" s="139"/>
      <c r="G29" s="15"/>
    </row>
    <row r="30" spans="1:9">
      <c r="A30" s="140">
        <v>70</v>
      </c>
      <c r="B30" s="141" t="s">
        <v>41</v>
      </c>
      <c r="C30" s="142">
        <v>4</v>
      </c>
      <c r="D30" s="142" t="s">
        <v>250</v>
      </c>
      <c r="E30" s="73"/>
      <c r="F30" s="144" t="str">
        <f>IF(E30="","",C30*E30)</f>
        <v/>
      </c>
      <c r="G30" s="15"/>
    </row>
    <row r="31" spans="1:9" ht="36">
      <c r="A31" s="140"/>
      <c r="B31" s="146" t="s">
        <v>205</v>
      </c>
      <c r="C31" s="142"/>
      <c r="D31" s="142"/>
      <c r="E31" s="249"/>
      <c r="F31" s="139"/>
      <c r="G31" s="15"/>
    </row>
    <row r="32" spans="1:9">
      <c r="A32" s="140">
        <v>80</v>
      </c>
      <c r="B32" s="141" t="s">
        <v>42</v>
      </c>
      <c r="C32" s="142">
        <v>4</v>
      </c>
      <c r="D32" s="142" t="s">
        <v>250</v>
      </c>
      <c r="E32" s="73"/>
      <c r="F32" s="144" t="str">
        <f>IF(E32="","",C32*E32)</f>
        <v/>
      </c>
      <c r="G32" s="15"/>
    </row>
    <row r="33" spans="1:7" ht="36">
      <c r="A33" s="140"/>
      <c r="B33" s="146" t="s">
        <v>206</v>
      </c>
      <c r="C33" s="142"/>
      <c r="D33" s="142"/>
      <c r="E33" s="249"/>
      <c r="F33" s="139"/>
      <c r="G33" s="15"/>
    </row>
    <row r="34" spans="1:7">
      <c r="A34" s="140">
        <v>90</v>
      </c>
      <c r="B34" s="141" t="s">
        <v>43</v>
      </c>
      <c r="C34" s="142">
        <v>4</v>
      </c>
      <c r="D34" s="142" t="s">
        <v>250</v>
      </c>
      <c r="E34" s="73"/>
      <c r="F34" s="144" t="str">
        <f>IF(E34="","",C34*E34)</f>
        <v/>
      </c>
      <c r="G34" s="15"/>
    </row>
    <row r="35" spans="1:7" ht="36">
      <c r="A35" s="140"/>
      <c r="B35" s="146" t="s">
        <v>207</v>
      </c>
      <c r="C35" s="142"/>
      <c r="D35" s="142"/>
      <c r="E35" s="249"/>
      <c r="F35" s="139"/>
      <c r="G35" s="15"/>
    </row>
    <row r="36" spans="1:7">
      <c r="A36" s="140">
        <v>100</v>
      </c>
      <c r="B36" s="146" t="s">
        <v>208</v>
      </c>
      <c r="C36" s="142">
        <v>4</v>
      </c>
      <c r="D36" s="142" t="s">
        <v>250</v>
      </c>
      <c r="E36" s="73"/>
      <c r="F36" s="144" t="str">
        <f>IF(E36="","",C36*E36)</f>
        <v/>
      </c>
      <c r="G36" s="15"/>
    </row>
    <row r="37" spans="1:7" ht="36">
      <c r="A37" s="140"/>
      <c r="B37" s="146" t="s">
        <v>209</v>
      </c>
      <c r="C37" s="142"/>
      <c r="D37" s="142"/>
      <c r="E37" s="249"/>
      <c r="F37" s="139"/>
      <c r="G37" s="15"/>
    </row>
    <row r="38" spans="1:7">
      <c r="A38" s="140">
        <v>110</v>
      </c>
      <c r="B38" s="141" t="s">
        <v>252</v>
      </c>
      <c r="C38" s="142">
        <v>4</v>
      </c>
      <c r="D38" s="142" t="s">
        <v>250</v>
      </c>
      <c r="E38" s="73"/>
      <c r="F38" s="144" t="str">
        <f>IF(E38="","",C38*E38)</f>
        <v/>
      </c>
      <c r="G38" s="15"/>
    </row>
    <row r="39" spans="1:7" ht="36">
      <c r="A39" s="140"/>
      <c r="B39" s="146" t="s">
        <v>210</v>
      </c>
      <c r="C39" s="142"/>
      <c r="D39" s="142"/>
      <c r="E39" s="249"/>
      <c r="F39" s="139"/>
      <c r="G39" s="15"/>
    </row>
    <row r="40" spans="1:7">
      <c r="A40" s="140">
        <v>120</v>
      </c>
      <c r="B40" s="154" t="s">
        <v>44</v>
      </c>
      <c r="C40" s="142">
        <v>4</v>
      </c>
      <c r="D40" s="142" t="s">
        <v>250</v>
      </c>
      <c r="E40" s="73"/>
      <c r="F40" s="144" t="str">
        <f>IF(E40="","",C40*E40)</f>
        <v/>
      </c>
      <c r="G40" s="15"/>
    </row>
    <row r="41" spans="1:7" ht="36">
      <c r="A41" s="140"/>
      <c r="B41" s="155" t="s">
        <v>211</v>
      </c>
      <c r="C41" s="142"/>
      <c r="D41" s="142"/>
      <c r="E41" s="249"/>
      <c r="F41" s="139"/>
      <c r="G41" s="15"/>
    </row>
    <row r="42" spans="1:7">
      <c r="A42" s="140">
        <v>130</v>
      </c>
      <c r="B42" s="141" t="s">
        <v>45</v>
      </c>
      <c r="C42" s="137">
        <v>4</v>
      </c>
      <c r="D42" s="142" t="s">
        <v>250</v>
      </c>
      <c r="E42" s="73"/>
      <c r="F42" s="144" t="str">
        <f>IF(E42="","",C42*E42)</f>
        <v/>
      </c>
      <c r="G42" s="15"/>
    </row>
    <row r="43" spans="1:7" ht="24">
      <c r="A43" s="140"/>
      <c r="B43" s="146" t="s">
        <v>212</v>
      </c>
      <c r="C43" s="137"/>
      <c r="D43" s="142"/>
      <c r="E43" s="249"/>
      <c r="F43" s="139"/>
      <c r="G43" s="15"/>
    </row>
    <row r="44" spans="1:7">
      <c r="A44" s="140">
        <v>140</v>
      </c>
      <c r="B44" s="141" t="s">
        <v>46</v>
      </c>
      <c r="C44" s="142">
        <v>4</v>
      </c>
      <c r="D44" s="142" t="s">
        <v>250</v>
      </c>
      <c r="E44" s="73"/>
      <c r="F44" s="144" t="str">
        <f>IF(E44="","",C44*E44)</f>
        <v/>
      </c>
      <c r="G44" s="15"/>
    </row>
    <row r="45" spans="1:7" ht="36">
      <c r="A45" s="140"/>
      <c r="B45" s="146" t="s">
        <v>213</v>
      </c>
      <c r="C45" s="142"/>
      <c r="D45" s="142"/>
      <c r="E45" s="249"/>
      <c r="F45" s="139"/>
      <c r="G45" s="15"/>
    </row>
    <row r="46" spans="1:7">
      <c r="A46" s="140">
        <v>150</v>
      </c>
      <c r="B46" s="141" t="s">
        <v>47</v>
      </c>
      <c r="C46" s="142">
        <v>4</v>
      </c>
      <c r="D46" s="142" t="s">
        <v>250</v>
      </c>
      <c r="E46" s="73"/>
      <c r="F46" s="144" t="str">
        <f>IF(E46="","",C46*E46)</f>
        <v/>
      </c>
      <c r="G46" s="15"/>
    </row>
    <row r="47" spans="1:7" ht="36">
      <c r="A47" s="140"/>
      <c r="B47" s="146" t="s">
        <v>214</v>
      </c>
      <c r="C47" s="142"/>
      <c r="D47" s="142"/>
      <c r="E47" s="249"/>
      <c r="F47" s="139"/>
      <c r="G47" s="15"/>
    </row>
    <row r="48" spans="1:7">
      <c r="A48" s="140">
        <v>160</v>
      </c>
      <c r="B48" s="141" t="s">
        <v>48</v>
      </c>
      <c r="C48" s="142">
        <v>4</v>
      </c>
      <c r="D48" s="142" t="s">
        <v>250</v>
      </c>
      <c r="E48" s="73"/>
      <c r="F48" s="144" t="str">
        <f>IF(E48="","",C48*E48)</f>
        <v/>
      </c>
      <c r="G48" s="15"/>
    </row>
    <row r="49" spans="1:7" ht="36">
      <c r="A49" s="140"/>
      <c r="B49" s="146" t="s">
        <v>215</v>
      </c>
      <c r="C49" s="142"/>
      <c r="D49" s="142"/>
      <c r="E49" s="249"/>
      <c r="F49" s="139"/>
      <c r="G49" s="15"/>
    </row>
    <row r="50" spans="1:7">
      <c r="A50" s="140">
        <v>170</v>
      </c>
      <c r="B50" s="146" t="s">
        <v>216</v>
      </c>
      <c r="C50" s="142">
        <v>4</v>
      </c>
      <c r="D50" s="142" t="s">
        <v>250</v>
      </c>
      <c r="E50" s="73"/>
      <c r="F50" s="144" t="str">
        <f>IF(E50="","",C50*E50)</f>
        <v/>
      </c>
      <c r="G50" s="15"/>
    </row>
    <row r="51" spans="1:7" ht="37.5" customHeight="1">
      <c r="A51" s="140"/>
      <c r="B51" s="155" t="s">
        <v>217</v>
      </c>
      <c r="C51" s="142"/>
      <c r="D51" s="142"/>
      <c r="E51" s="249"/>
      <c r="F51" s="139"/>
      <c r="G51" s="15"/>
    </row>
    <row r="52" spans="1:7">
      <c r="A52" s="140">
        <v>180</v>
      </c>
      <c r="B52" s="141" t="s">
        <v>49</v>
      </c>
      <c r="C52" s="142">
        <v>4</v>
      </c>
      <c r="D52" s="142" t="s">
        <v>250</v>
      </c>
      <c r="E52" s="73"/>
      <c r="F52" s="144" t="str">
        <f>IF(E52="","",C52*E52)</f>
        <v/>
      </c>
      <c r="G52" s="15"/>
    </row>
    <row r="53" spans="1:7" ht="36">
      <c r="A53" s="140"/>
      <c r="B53" s="146" t="s">
        <v>218</v>
      </c>
      <c r="C53" s="142"/>
      <c r="D53" s="142"/>
      <c r="E53" s="151"/>
      <c r="F53" s="139"/>
      <c r="G53" s="15"/>
    </row>
    <row r="54" spans="1:7">
      <c r="A54" s="145"/>
      <c r="B54" s="146"/>
      <c r="C54" s="142"/>
      <c r="D54" s="142"/>
      <c r="E54" s="151"/>
      <c r="F54" s="139"/>
      <c r="G54" s="15"/>
    </row>
    <row r="55" spans="1:7">
      <c r="A55" s="156"/>
      <c r="B55" s="131" t="s">
        <v>50</v>
      </c>
      <c r="C55" s="132"/>
      <c r="D55" s="132"/>
      <c r="E55" s="133"/>
      <c r="F55" s="134">
        <f>SUM(F57:F124)</f>
        <v>0</v>
      </c>
      <c r="G55" s="15"/>
    </row>
    <row r="56" spans="1:7">
      <c r="A56" s="157"/>
      <c r="B56" s="136"/>
      <c r="C56" s="137"/>
      <c r="D56" s="137"/>
      <c r="E56" s="151"/>
      <c r="F56" s="139"/>
      <c r="G56" s="15"/>
    </row>
    <row r="57" spans="1:7">
      <c r="A57" s="140">
        <v>190</v>
      </c>
      <c r="B57" s="141" t="s">
        <v>51</v>
      </c>
      <c r="C57" s="142">
        <v>2</v>
      </c>
      <c r="D57" s="142" t="s">
        <v>250</v>
      </c>
      <c r="E57" s="73"/>
      <c r="F57" s="144" t="str">
        <f>IF(E57="","",C57*E57)</f>
        <v/>
      </c>
      <c r="G57" s="15"/>
    </row>
    <row r="58" spans="1:7" ht="24">
      <c r="A58" s="140"/>
      <c r="B58" s="146" t="s">
        <v>86</v>
      </c>
      <c r="C58" s="142"/>
      <c r="D58" s="142"/>
      <c r="E58" s="249"/>
      <c r="F58" s="139"/>
      <c r="G58" s="15"/>
    </row>
    <row r="59" spans="1:7">
      <c r="A59" s="140">
        <v>200</v>
      </c>
      <c r="B59" s="141" t="s">
        <v>52</v>
      </c>
      <c r="C59" s="142">
        <v>2</v>
      </c>
      <c r="D59" s="142" t="s">
        <v>250</v>
      </c>
      <c r="E59" s="73"/>
      <c r="F59" s="144" t="str">
        <f>IF(E59="","",C59*E59)</f>
        <v/>
      </c>
      <c r="G59" s="15"/>
    </row>
    <row r="60" spans="1:7" ht="36">
      <c r="A60" s="140"/>
      <c r="B60" s="146" t="s">
        <v>219</v>
      </c>
      <c r="C60" s="142"/>
      <c r="D60" s="142"/>
      <c r="E60" s="249"/>
      <c r="F60" s="139"/>
      <c r="G60" s="15"/>
    </row>
    <row r="61" spans="1:7">
      <c r="A61" s="140">
        <v>210</v>
      </c>
      <c r="B61" s="141" t="s">
        <v>53</v>
      </c>
      <c r="C61" s="142">
        <v>2</v>
      </c>
      <c r="D61" s="142" t="s">
        <v>250</v>
      </c>
      <c r="E61" s="73"/>
      <c r="F61" s="144" t="str">
        <f>IF(E61="","",C61*E61)</f>
        <v/>
      </c>
      <c r="G61" s="15"/>
    </row>
    <row r="62" spans="1:7" ht="36">
      <c r="A62" s="140"/>
      <c r="B62" s="146" t="s">
        <v>220</v>
      </c>
      <c r="C62" s="142"/>
      <c r="D62" s="142"/>
      <c r="E62" s="249"/>
      <c r="F62" s="139"/>
      <c r="G62" s="15"/>
    </row>
    <row r="63" spans="1:7">
      <c r="A63" s="140">
        <v>220</v>
      </c>
      <c r="B63" s="141" t="s">
        <v>54</v>
      </c>
      <c r="C63" s="142">
        <v>2</v>
      </c>
      <c r="D63" s="142" t="s">
        <v>250</v>
      </c>
      <c r="E63" s="73"/>
      <c r="F63" s="144" t="str">
        <f>IF(E63="","",C63*E63)</f>
        <v/>
      </c>
      <c r="G63" s="15"/>
    </row>
    <row r="64" spans="1:7" ht="36">
      <c r="A64" s="140"/>
      <c r="B64" s="146" t="s">
        <v>221</v>
      </c>
      <c r="C64" s="142"/>
      <c r="D64" s="142"/>
      <c r="E64" s="249"/>
      <c r="F64" s="139"/>
      <c r="G64" s="15"/>
    </row>
    <row r="65" spans="1:7">
      <c r="A65" s="140">
        <v>230</v>
      </c>
      <c r="B65" s="141" t="s">
        <v>55</v>
      </c>
      <c r="C65" s="142">
        <v>2</v>
      </c>
      <c r="D65" s="142" t="s">
        <v>250</v>
      </c>
      <c r="E65" s="73"/>
      <c r="F65" s="144" t="str">
        <f>IF(E65="","",C65*E65)</f>
        <v/>
      </c>
      <c r="G65" s="15"/>
    </row>
    <row r="66" spans="1:7" ht="36">
      <c r="A66" s="140"/>
      <c r="B66" s="146" t="s">
        <v>222</v>
      </c>
      <c r="C66" s="142"/>
      <c r="D66" s="142"/>
      <c r="E66" s="249"/>
      <c r="F66" s="139"/>
      <c r="G66" s="15"/>
    </row>
    <row r="67" spans="1:7">
      <c r="A67" s="140">
        <v>240</v>
      </c>
      <c r="B67" s="141" t="s">
        <v>253</v>
      </c>
      <c r="C67" s="142">
        <v>2</v>
      </c>
      <c r="D67" s="142" t="s">
        <v>250</v>
      </c>
      <c r="E67" s="73"/>
      <c r="F67" s="144" t="str">
        <f>IF(E67="","",C67*E67)</f>
        <v/>
      </c>
      <c r="G67" s="15"/>
    </row>
    <row r="68" spans="1:7" ht="36">
      <c r="A68" s="140"/>
      <c r="B68" s="146" t="s">
        <v>223</v>
      </c>
      <c r="C68" s="142"/>
      <c r="D68" s="142"/>
      <c r="E68" s="249"/>
      <c r="F68" s="139"/>
      <c r="G68" s="15"/>
    </row>
    <row r="69" spans="1:7">
      <c r="A69" s="140">
        <v>250</v>
      </c>
      <c r="B69" s="141" t="s">
        <v>56</v>
      </c>
      <c r="C69" s="142">
        <v>2</v>
      </c>
      <c r="D69" s="142" t="s">
        <v>250</v>
      </c>
      <c r="E69" s="73"/>
      <c r="F69" s="144" t="str">
        <f>IF(E69="","",C69*E69)</f>
        <v/>
      </c>
      <c r="G69" s="15"/>
    </row>
    <row r="70" spans="1:7" ht="36">
      <c r="A70" s="140"/>
      <c r="B70" s="146" t="s">
        <v>224</v>
      </c>
      <c r="C70" s="142"/>
      <c r="D70" s="142"/>
      <c r="E70" s="249"/>
      <c r="F70" s="139"/>
      <c r="G70" s="15"/>
    </row>
    <row r="71" spans="1:7">
      <c r="A71" s="140">
        <v>260</v>
      </c>
      <c r="B71" s="141" t="s">
        <v>57</v>
      </c>
      <c r="C71" s="142">
        <v>2</v>
      </c>
      <c r="D71" s="142" t="s">
        <v>250</v>
      </c>
      <c r="E71" s="73"/>
      <c r="F71" s="144" t="str">
        <f>IF(E71="","",C71*E71)</f>
        <v/>
      </c>
      <c r="G71" s="15"/>
    </row>
    <row r="72" spans="1:7" ht="36">
      <c r="A72" s="140"/>
      <c r="B72" s="146" t="s">
        <v>225</v>
      </c>
      <c r="C72" s="142"/>
      <c r="D72" s="142"/>
      <c r="E72" s="249"/>
      <c r="F72" s="139"/>
      <c r="G72" s="15"/>
    </row>
    <row r="73" spans="1:7">
      <c r="A73" s="140">
        <v>270</v>
      </c>
      <c r="B73" s="141" t="s">
        <v>254</v>
      </c>
      <c r="C73" s="142">
        <v>2</v>
      </c>
      <c r="D73" s="142" t="s">
        <v>250</v>
      </c>
      <c r="E73" s="73"/>
      <c r="F73" s="144" t="str">
        <f>IF(E73="","",C73*E73)</f>
        <v/>
      </c>
      <c r="G73" s="15"/>
    </row>
    <row r="74" spans="1:7" ht="36">
      <c r="A74" s="140"/>
      <c r="B74" s="146" t="s">
        <v>223</v>
      </c>
      <c r="C74" s="142"/>
      <c r="D74" s="142"/>
      <c r="E74" s="249"/>
      <c r="F74" s="139"/>
      <c r="G74" s="15"/>
    </row>
    <row r="75" spans="1:7">
      <c r="A75" s="140">
        <v>280</v>
      </c>
      <c r="B75" s="141" t="s">
        <v>58</v>
      </c>
      <c r="C75" s="142">
        <v>2</v>
      </c>
      <c r="D75" s="142" t="s">
        <v>250</v>
      </c>
      <c r="E75" s="73"/>
      <c r="F75" s="144" t="str">
        <f>IF(E75="","",C75*E75)</f>
        <v/>
      </c>
      <c r="G75" s="15"/>
    </row>
    <row r="76" spans="1:7" ht="36">
      <c r="A76" s="140"/>
      <c r="B76" s="146" t="s">
        <v>226</v>
      </c>
      <c r="C76" s="142"/>
      <c r="D76" s="142"/>
      <c r="E76" s="249"/>
      <c r="F76" s="139"/>
      <c r="G76" s="15"/>
    </row>
    <row r="77" spans="1:7">
      <c r="A77" s="140">
        <v>290</v>
      </c>
      <c r="B77" s="141" t="s">
        <v>59</v>
      </c>
      <c r="C77" s="142">
        <v>2</v>
      </c>
      <c r="D77" s="142" t="s">
        <v>250</v>
      </c>
      <c r="E77" s="73"/>
      <c r="F77" s="144" t="str">
        <f>IF(E77="","",C77*E77)</f>
        <v/>
      </c>
      <c r="G77" s="15"/>
    </row>
    <row r="78" spans="1:7" ht="36">
      <c r="A78" s="140"/>
      <c r="B78" s="146" t="s">
        <v>227</v>
      </c>
      <c r="C78" s="142"/>
      <c r="D78" s="142"/>
      <c r="E78" s="249"/>
      <c r="F78" s="139"/>
      <c r="G78" s="15"/>
    </row>
    <row r="79" spans="1:7">
      <c r="A79" s="140">
        <v>300</v>
      </c>
      <c r="B79" s="141" t="s">
        <v>60</v>
      </c>
      <c r="C79" s="142">
        <v>2</v>
      </c>
      <c r="D79" s="142" t="s">
        <v>250</v>
      </c>
      <c r="E79" s="73"/>
      <c r="F79" s="144" t="str">
        <f>IF(E79="","",C79*E79)</f>
        <v/>
      </c>
      <c r="G79" s="15"/>
    </row>
    <row r="80" spans="1:7" ht="36">
      <c r="A80" s="140"/>
      <c r="B80" s="146" t="s">
        <v>228</v>
      </c>
      <c r="C80" s="142"/>
      <c r="D80" s="142"/>
      <c r="E80" s="249"/>
      <c r="F80" s="139"/>
      <c r="G80" s="15"/>
    </row>
    <row r="81" spans="1:7">
      <c r="A81" s="140">
        <v>310</v>
      </c>
      <c r="B81" s="141" t="s">
        <v>61</v>
      </c>
      <c r="C81" s="142">
        <v>2</v>
      </c>
      <c r="D81" s="142" t="s">
        <v>250</v>
      </c>
      <c r="E81" s="73"/>
      <c r="F81" s="144" t="str">
        <f>IF(E81="","",C81*E81)</f>
        <v/>
      </c>
      <c r="G81" s="15"/>
    </row>
    <row r="82" spans="1:7" ht="36">
      <c r="A82" s="140"/>
      <c r="B82" s="146" t="s">
        <v>62</v>
      </c>
      <c r="C82" s="142"/>
      <c r="D82" s="142"/>
      <c r="E82" s="249"/>
      <c r="F82" s="139"/>
      <c r="G82" s="15"/>
    </row>
    <row r="83" spans="1:7">
      <c r="A83" s="140">
        <v>320</v>
      </c>
      <c r="B83" s="141" t="s">
        <v>63</v>
      </c>
      <c r="C83" s="142">
        <v>2</v>
      </c>
      <c r="D83" s="142" t="s">
        <v>250</v>
      </c>
      <c r="E83" s="73"/>
      <c r="F83" s="144" t="str">
        <f>IF(E83="","",C83*E83)</f>
        <v/>
      </c>
      <c r="G83" s="15"/>
    </row>
    <row r="84" spans="1:7" ht="36">
      <c r="A84" s="140"/>
      <c r="B84" s="146" t="s">
        <v>229</v>
      </c>
      <c r="C84" s="142"/>
      <c r="D84" s="142"/>
      <c r="E84" s="249"/>
      <c r="F84" s="139"/>
      <c r="G84" s="15"/>
    </row>
    <row r="85" spans="1:7">
      <c r="A85" s="140">
        <v>330</v>
      </c>
      <c r="B85" s="141" t="s">
        <v>64</v>
      </c>
      <c r="C85" s="142">
        <v>2</v>
      </c>
      <c r="D85" s="142" t="s">
        <v>250</v>
      </c>
      <c r="E85" s="73"/>
      <c r="F85" s="144" t="str">
        <f>IF(E85="","",C85*E85)</f>
        <v/>
      </c>
      <c r="G85" s="15"/>
    </row>
    <row r="86" spans="1:7" ht="36">
      <c r="A86" s="140"/>
      <c r="B86" s="146" t="s">
        <v>230</v>
      </c>
      <c r="C86" s="142"/>
      <c r="D86" s="142"/>
      <c r="E86" s="249"/>
      <c r="F86" s="139"/>
      <c r="G86" s="15"/>
    </row>
    <row r="87" spans="1:7">
      <c r="A87" s="140">
        <v>340</v>
      </c>
      <c r="B87" s="141" t="s">
        <v>65</v>
      </c>
      <c r="C87" s="142">
        <v>2</v>
      </c>
      <c r="D87" s="142" t="s">
        <v>250</v>
      </c>
      <c r="E87" s="73"/>
      <c r="F87" s="144" t="str">
        <f>IF(E87="","",C87*E87)</f>
        <v/>
      </c>
      <c r="G87" s="15"/>
    </row>
    <row r="88" spans="1:7" ht="36">
      <c r="A88" s="140"/>
      <c r="B88" s="146" t="s">
        <v>223</v>
      </c>
      <c r="C88" s="142"/>
      <c r="D88" s="142"/>
      <c r="E88" s="249"/>
      <c r="F88" s="139"/>
      <c r="G88" s="15"/>
    </row>
    <row r="89" spans="1:7">
      <c r="A89" s="140">
        <v>350</v>
      </c>
      <c r="B89" s="141" t="s">
        <v>66</v>
      </c>
      <c r="C89" s="142">
        <v>2</v>
      </c>
      <c r="D89" s="142" t="s">
        <v>250</v>
      </c>
      <c r="E89" s="73"/>
      <c r="F89" s="144" t="str">
        <f>IF(E89="","",C89*E89)</f>
        <v/>
      </c>
      <c r="G89" s="15"/>
    </row>
    <row r="90" spans="1:7" ht="36">
      <c r="A90" s="140"/>
      <c r="B90" s="146" t="s">
        <v>231</v>
      </c>
      <c r="C90" s="142"/>
      <c r="D90" s="142"/>
      <c r="E90" s="249"/>
      <c r="F90" s="139"/>
      <c r="G90" s="15"/>
    </row>
    <row r="91" spans="1:7">
      <c r="A91" s="140">
        <v>360</v>
      </c>
      <c r="B91" s="141" t="s">
        <v>67</v>
      </c>
      <c r="C91" s="142">
        <v>2</v>
      </c>
      <c r="D91" s="142" t="s">
        <v>250</v>
      </c>
      <c r="E91" s="73"/>
      <c r="F91" s="144" t="str">
        <f>IF(E91="","",C91*E91)</f>
        <v/>
      </c>
      <c r="G91" s="15"/>
    </row>
    <row r="92" spans="1:7" ht="36">
      <c r="A92" s="140"/>
      <c r="B92" s="146" t="s">
        <v>231</v>
      </c>
      <c r="C92" s="142"/>
      <c r="D92" s="142"/>
      <c r="E92" s="249"/>
      <c r="F92" s="139"/>
      <c r="G92" s="15"/>
    </row>
    <row r="93" spans="1:7">
      <c r="A93" s="140">
        <v>370</v>
      </c>
      <c r="B93" s="141" t="s">
        <v>68</v>
      </c>
      <c r="C93" s="142">
        <v>2</v>
      </c>
      <c r="D93" s="142" t="s">
        <v>250</v>
      </c>
      <c r="E93" s="73"/>
      <c r="F93" s="144" t="str">
        <f>IF(E93="","",C93*E93)</f>
        <v/>
      </c>
      <c r="G93" s="15"/>
    </row>
    <row r="94" spans="1:7" ht="36">
      <c r="A94" s="140"/>
      <c r="B94" s="146" t="s">
        <v>232</v>
      </c>
      <c r="C94" s="142"/>
      <c r="D94" s="142"/>
      <c r="E94" s="249"/>
      <c r="F94" s="139"/>
      <c r="G94" s="15"/>
    </row>
    <row r="95" spans="1:7">
      <c r="A95" s="140">
        <v>380</v>
      </c>
      <c r="B95" s="141" t="s">
        <v>69</v>
      </c>
      <c r="C95" s="142">
        <v>2</v>
      </c>
      <c r="D95" s="142" t="s">
        <v>250</v>
      </c>
      <c r="E95" s="73"/>
      <c r="F95" s="144" t="str">
        <f>IF(E95="","",C95*E95)</f>
        <v/>
      </c>
      <c r="G95" s="15"/>
    </row>
    <row r="96" spans="1:7" ht="36">
      <c r="A96" s="140"/>
      <c r="B96" s="146" t="s">
        <v>233</v>
      </c>
      <c r="C96" s="142"/>
      <c r="D96" s="142"/>
      <c r="E96" s="249"/>
      <c r="F96" s="139"/>
      <c r="G96" s="15"/>
    </row>
    <row r="97" spans="1:7">
      <c r="A97" s="140">
        <v>390</v>
      </c>
      <c r="B97" s="141" t="s">
        <v>70</v>
      </c>
      <c r="C97" s="142">
        <v>2</v>
      </c>
      <c r="D97" s="142" t="s">
        <v>250</v>
      </c>
      <c r="E97" s="73"/>
      <c r="F97" s="144" t="str">
        <f>IF(E97="","",C97*E97)</f>
        <v/>
      </c>
      <c r="G97" s="15"/>
    </row>
    <row r="98" spans="1:7" ht="36">
      <c r="A98" s="140"/>
      <c r="B98" s="146" t="s">
        <v>234</v>
      </c>
      <c r="C98" s="142"/>
      <c r="D98" s="142"/>
      <c r="E98" s="249"/>
      <c r="F98" s="139"/>
      <c r="G98" s="15"/>
    </row>
    <row r="99" spans="1:7">
      <c r="A99" s="140">
        <v>400</v>
      </c>
      <c r="B99" s="141" t="s">
        <v>255</v>
      </c>
      <c r="C99" s="142">
        <v>2</v>
      </c>
      <c r="D99" s="142" t="s">
        <v>250</v>
      </c>
      <c r="E99" s="73"/>
      <c r="F99" s="144" t="str">
        <f>IF(E99="","",C99*E99)</f>
        <v/>
      </c>
      <c r="G99" s="15"/>
    </row>
    <row r="100" spans="1:7" ht="36">
      <c r="A100" s="140"/>
      <c r="B100" s="146" t="s">
        <v>235</v>
      </c>
      <c r="C100" s="142"/>
      <c r="D100" s="142"/>
      <c r="E100" s="249"/>
      <c r="F100" s="139"/>
      <c r="G100" s="15"/>
    </row>
    <row r="101" spans="1:7">
      <c r="A101" s="140">
        <v>410</v>
      </c>
      <c r="B101" s="141" t="s">
        <v>29</v>
      </c>
      <c r="C101" s="142">
        <v>2</v>
      </c>
      <c r="D101" s="142" t="s">
        <v>250</v>
      </c>
      <c r="E101" s="73"/>
      <c r="F101" s="144" t="str">
        <f>IF(E101="","",C101*E101)</f>
        <v/>
      </c>
      <c r="G101" s="15"/>
    </row>
    <row r="102" spans="1:7" ht="36">
      <c r="A102" s="140"/>
      <c r="B102" s="146" t="s">
        <v>236</v>
      </c>
      <c r="C102" s="142"/>
      <c r="D102" s="142"/>
      <c r="E102" s="249"/>
      <c r="F102" s="139"/>
      <c r="G102" s="15"/>
    </row>
    <row r="103" spans="1:7">
      <c r="A103" s="140">
        <v>420</v>
      </c>
      <c r="B103" s="141" t="s">
        <v>30</v>
      </c>
      <c r="C103" s="142">
        <v>2</v>
      </c>
      <c r="D103" s="142" t="s">
        <v>250</v>
      </c>
      <c r="E103" s="73"/>
      <c r="F103" s="144" t="str">
        <f>IF(E103="","",C103*E103)</f>
        <v/>
      </c>
      <c r="G103" s="15"/>
    </row>
    <row r="104" spans="1:7" ht="36">
      <c r="A104" s="140"/>
      <c r="B104" s="146" t="s">
        <v>237</v>
      </c>
      <c r="C104" s="142"/>
      <c r="D104" s="142"/>
      <c r="E104" s="249"/>
      <c r="F104" s="139"/>
      <c r="G104" s="15"/>
    </row>
    <row r="105" spans="1:7">
      <c r="A105" s="140">
        <v>430</v>
      </c>
      <c r="B105" s="141" t="s">
        <v>71</v>
      </c>
      <c r="C105" s="142">
        <v>2</v>
      </c>
      <c r="D105" s="142" t="s">
        <v>250</v>
      </c>
      <c r="E105" s="73"/>
      <c r="F105" s="144" t="str">
        <f>IF(E105="","",C105*E105)</f>
        <v/>
      </c>
      <c r="G105" s="15"/>
    </row>
    <row r="106" spans="1:7" ht="36">
      <c r="A106" s="140"/>
      <c r="B106" s="146" t="s">
        <v>238</v>
      </c>
      <c r="C106" s="142"/>
      <c r="D106" s="142"/>
      <c r="E106" s="249"/>
      <c r="F106" s="139"/>
      <c r="G106" s="15"/>
    </row>
    <row r="107" spans="1:7">
      <c r="A107" s="140">
        <v>440</v>
      </c>
      <c r="B107" s="141" t="s">
        <v>72</v>
      </c>
      <c r="C107" s="142">
        <v>2</v>
      </c>
      <c r="D107" s="142" t="s">
        <v>250</v>
      </c>
      <c r="E107" s="73"/>
      <c r="F107" s="144" t="str">
        <f>IF(E107="","",C107*E107)</f>
        <v/>
      </c>
      <c r="G107" s="15"/>
    </row>
    <row r="108" spans="1:7" ht="36">
      <c r="A108" s="140"/>
      <c r="B108" s="146" t="s">
        <v>239</v>
      </c>
      <c r="C108" s="142"/>
      <c r="D108" s="142"/>
      <c r="E108" s="249"/>
      <c r="F108" s="139"/>
      <c r="G108" s="15"/>
    </row>
    <row r="109" spans="1:7">
      <c r="A109" s="140">
        <v>450</v>
      </c>
      <c r="B109" s="141" t="s">
        <v>73</v>
      </c>
      <c r="C109" s="142">
        <v>2</v>
      </c>
      <c r="D109" s="142" t="s">
        <v>250</v>
      </c>
      <c r="E109" s="73"/>
      <c r="F109" s="144" t="str">
        <f>IF(E109="","",C109*E109)</f>
        <v/>
      </c>
      <c r="G109" s="15"/>
    </row>
    <row r="110" spans="1:7" ht="36">
      <c r="A110" s="140"/>
      <c r="B110" s="146" t="s">
        <v>235</v>
      </c>
      <c r="C110" s="142"/>
      <c r="D110" s="142"/>
      <c r="E110" s="249"/>
      <c r="F110" s="139"/>
      <c r="G110" s="15"/>
    </row>
    <row r="111" spans="1:7">
      <c r="A111" s="140">
        <v>460</v>
      </c>
      <c r="B111" s="141" t="s">
        <v>74</v>
      </c>
      <c r="C111" s="142">
        <v>2</v>
      </c>
      <c r="D111" s="142" t="s">
        <v>250</v>
      </c>
      <c r="E111" s="73"/>
      <c r="F111" s="144" t="str">
        <f>IF(E111="","",C111*E111)</f>
        <v/>
      </c>
      <c r="G111" s="15"/>
    </row>
    <row r="112" spans="1:7" ht="36">
      <c r="A112" s="140"/>
      <c r="B112" s="146" t="s">
        <v>240</v>
      </c>
      <c r="C112" s="142"/>
      <c r="D112" s="142"/>
      <c r="E112" s="249"/>
      <c r="F112" s="139"/>
      <c r="G112" s="15"/>
    </row>
    <row r="113" spans="1:7">
      <c r="A113" s="140">
        <v>470</v>
      </c>
      <c r="B113" s="141" t="s">
        <v>75</v>
      </c>
      <c r="C113" s="142">
        <v>2</v>
      </c>
      <c r="D113" s="142" t="s">
        <v>250</v>
      </c>
      <c r="E113" s="73"/>
      <c r="F113" s="144" t="str">
        <f>IF(E113="","",C113*E113)</f>
        <v/>
      </c>
      <c r="G113" s="15"/>
    </row>
    <row r="114" spans="1:7" ht="36">
      <c r="A114" s="140"/>
      <c r="B114" s="146" t="s">
        <v>241</v>
      </c>
      <c r="C114" s="142"/>
      <c r="D114" s="142"/>
      <c r="E114" s="249"/>
      <c r="F114" s="139"/>
      <c r="G114" s="15"/>
    </row>
    <row r="115" spans="1:7">
      <c r="A115" s="140">
        <v>480</v>
      </c>
      <c r="B115" s="141" t="s">
        <v>76</v>
      </c>
      <c r="C115" s="142">
        <v>2</v>
      </c>
      <c r="D115" s="142" t="s">
        <v>250</v>
      </c>
      <c r="E115" s="73"/>
      <c r="F115" s="144" t="str">
        <f>IF(E115="","",C115*E115)</f>
        <v/>
      </c>
      <c r="G115" s="15"/>
    </row>
    <row r="116" spans="1:7" ht="36">
      <c r="A116" s="140"/>
      <c r="B116" s="146" t="s">
        <v>242</v>
      </c>
      <c r="C116" s="142"/>
      <c r="D116" s="142"/>
      <c r="E116" s="249"/>
      <c r="F116" s="139"/>
      <c r="G116" s="15"/>
    </row>
    <row r="117" spans="1:7">
      <c r="A117" s="140">
        <v>490</v>
      </c>
      <c r="B117" s="141" t="s">
        <v>77</v>
      </c>
      <c r="C117" s="142">
        <v>2</v>
      </c>
      <c r="D117" s="142" t="s">
        <v>250</v>
      </c>
      <c r="E117" s="73"/>
      <c r="F117" s="144" t="str">
        <f>IF(E117="","",C117*E117)</f>
        <v/>
      </c>
      <c r="G117" s="15"/>
    </row>
    <row r="118" spans="1:7" ht="36">
      <c r="A118" s="140"/>
      <c r="B118" s="146" t="s">
        <v>243</v>
      </c>
      <c r="C118" s="142"/>
      <c r="D118" s="142"/>
      <c r="E118" s="249"/>
      <c r="F118" s="139"/>
      <c r="G118" s="15"/>
    </row>
    <row r="119" spans="1:7">
      <c r="A119" s="140">
        <v>500</v>
      </c>
      <c r="B119" s="141" t="s">
        <v>78</v>
      </c>
      <c r="C119" s="142">
        <v>2</v>
      </c>
      <c r="D119" s="142" t="s">
        <v>250</v>
      </c>
      <c r="E119" s="73"/>
      <c r="F119" s="144" t="str">
        <f>IF(E119="","",C119*E119)</f>
        <v/>
      </c>
      <c r="G119" s="15"/>
    </row>
    <row r="120" spans="1:7" ht="49.5" customHeight="1">
      <c r="A120" s="140"/>
      <c r="B120" s="146" t="s">
        <v>244</v>
      </c>
      <c r="C120" s="142"/>
      <c r="D120" s="142"/>
      <c r="E120" s="249"/>
      <c r="F120" s="139"/>
      <c r="G120" s="15"/>
    </row>
    <row r="121" spans="1:7">
      <c r="A121" s="140">
        <v>510</v>
      </c>
      <c r="B121" s="141" t="s">
        <v>79</v>
      </c>
      <c r="C121" s="142">
        <v>2</v>
      </c>
      <c r="D121" s="142" t="s">
        <v>250</v>
      </c>
      <c r="E121" s="73"/>
      <c r="F121" s="144" t="str">
        <f>IF(E121="","",C121*E121)</f>
        <v/>
      </c>
      <c r="G121" s="15"/>
    </row>
    <row r="122" spans="1:7" ht="36">
      <c r="A122" s="140"/>
      <c r="B122" s="146" t="s">
        <v>245</v>
      </c>
      <c r="C122" s="142"/>
      <c r="D122" s="142"/>
      <c r="E122" s="249"/>
      <c r="F122" s="139"/>
      <c r="G122" s="15"/>
    </row>
    <row r="123" spans="1:7">
      <c r="A123" s="140">
        <v>520</v>
      </c>
      <c r="B123" s="141" t="s">
        <v>91</v>
      </c>
      <c r="C123" s="142">
        <v>2</v>
      </c>
      <c r="D123" s="142" t="s">
        <v>250</v>
      </c>
      <c r="E123" s="73"/>
      <c r="F123" s="144" t="str">
        <f>IF(E123="","",C123*E123)</f>
        <v/>
      </c>
      <c r="G123" s="15"/>
    </row>
    <row r="124" spans="1:7" ht="60">
      <c r="A124" s="140"/>
      <c r="B124" s="155" t="s">
        <v>246</v>
      </c>
      <c r="C124" s="142"/>
      <c r="D124" s="142"/>
      <c r="E124" s="142"/>
      <c r="F124" s="148"/>
      <c r="G124" s="15"/>
    </row>
    <row r="125" spans="1:7" ht="15" customHeight="1">
      <c r="A125" s="140"/>
      <c r="B125" s="146"/>
      <c r="C125" s="142"/>
      <c r="D125" s="142"/>
      <c r="E125" s="142"/>
      <c r="F125" s="148"/>
      <c r="G125" s="15"/>
    </row>
    <row r="126" spans="1:7">
      <c r="A126" s="158"/>
      <c r="B126" s="159" t="s">
        <v>87</v>
      </c>
      <c r="C126" s="160"/>
      <c r="D126" s="160"/>
      <c r="E126" s="160"/>
      <c r="F126" s="134">
        <f>SUM(F128:F131)</f>
        <v>0</v>
      </c>
      <c r="G126" s="15"/>
    </row>
    <row r="127" spans="1:7" ht="15" customHeight="1">
      <c r="A127" s="140"/>
      <c r="B127" s="146"/>
      <c r="C127" s="142"/>
      <c r="D127" s="142"/>
      <c r="E127" s="142"/>
      <c r="F127" s="148"/>
      <c r="G127" s="15"/>
    </row>
    <row r="128" spans="1:7">
      <c r="A128" s="140">
        <v>600</v>
      </c>
      <c r="B128" s="141" t="s">
        <v>89</v>
      </c>
      <c r="C128" s="142">
        <v>10</v>
      </c>
      <c r="D128" s="142" t="s">
        <v>250</v>
      </c>
      <c r="E128" s="73"/>
      <c r="F128" s="144" t="str">
        <f t="shared" ref="F128:F130" si="0">IF(E128="","",C128*E128)</f>
        <v/>
      </c>
      <c r="G128" s="15"/>
    </row>
    <row r="129" spans="1:10" ht="36">
      <c r="A129" s="140"/>
      <c r="B129" s="146" t="s">
        <v>247</v>
      </c>
      <c r="C129" s="142"/>
      <c r="D129" s="142"/>
      <c r="E129" s="250"/>
      <c r="F129" s="148"/>
      <c r="G129" s="15"/>
    </row>
    <row r="130" spans="1:10">
      <c r="A130" s="140">
        <v>610</v>
      </c>
      <c r="B130" s="141" t="s">
        <v>89</v>
      </c>
      <c r="C130" s="142">
        <v>10</v>
      </c>
      <c r="D130" s="142" t="s">
        <v>250</v>
      </c>
      <c r="E130" s="73"/>
      <c r="F130" s="144" t="str">
        <f t="shared" si="0"/>
        <v/>
      </c>
      <c r="G130" s="15"/>
    </row>
    <row r="131" spans="1:10" ht="36">
      <c r="A131" s="140"/>
      <c r="B131" s="146" t="s">
        <v>248</v>
      </c>
      <c r="C131" s="142"/>
      <c r="D131" s="142"/>
      <c r="E131" s="151"/>
      <c r="F131" s="139"/>
      <c r="G131" s="15"/>
    </row>
    <row r="132" spans="1:10">
      <c r="A132" s="140"/>
      <c r="B132" s="146"/>
      <c r="C132" s="142"/>
      <c r="D132" s="142"/>
      <c r="E132" s="151"/>
      <c r="F132" s="139"/>
      <c r="G132" s="15"/>
    </row>
    <row r="133" spans="1:10">
      <c r="A133" s="158"/>
      <c r="B133" s="159" t="s">
        <v>178</v>
      </c>
      <c r="C133" s="160"/>
      <c r="D133" s="160"/>
      <c r="E133" s="160"/>
      <c r="F133" s="134">
        <f>SUM(F135:F140)</f>
        <v>0</v>
      </c>
      <c r="G133" s="15"/>
    </row>
    <row r="134" spans="1:10">
      <c r="A134" s="140"/>
      <c r="B134" s="161"/>
      <c r="C134" s="142"/>
      <c r="D134" s="142"/>
      <c r="E134" s="151"/>
      <c r="F134" s="139"/>
      <c r="G134" s="15"/>
    </row>
    <row r="135" spans="1:10">
      <c r="A135" s="140">
        <v>700</v>
      </c>
      <c r="B135" s="162" t="s">
        <v>259</v>
      </c>
      <c r="C135" s="142">
        <v>147</v>
      </c>
      <c r="D135" s="142" t="s">
        <v>250</v>
      </c>
      <c r="E135" s="73"/>
      <c r="F135" s="144" t="str">
        <f>IF(E135="","",C135*E135)</f>
        <v/>
      </c>
      <c r="G135" s="15"/>
    </row>
    <row r="136" spans="1:10" ht="36">
      <c r="A136" s="140"/>
      <c r="B136" s="163" t="s">
        <v>256</v>
      </c>
      <c r="C136" s="142"/>
      <c r="D136" s="142"/>
      <c r="E136" s="250"/>
      <c r="F136" s="148"/>
      <c r="G136" s="15"/>
      <c r="J136" s="20"/>
    </row>
    <row r="137" spans="1:10">
      <c r="A137" s="140">
        <v>710</v>
      </c>
      <c r="B137" s="162" t="s">
        <v>258</v>
      </c>
      <c r="C137" s="142">
        <v>81</v>
      </c>
      <c r="D137" s="142" t="s">
        <v>250</v>
      </c>
      <c r="E137" s="73"/>
      <c r="F137" s="144" t="str">
        <f t="shared" ref="F137:F139" si="1">IF(E137="","",C137*E137)</f>
        <v/>
      </c>
      <c r="G137" s="15"/>
    </row>
    <row r="138" spans="1:10" ht="36">
      <c r="A138" s="164"/>
      <c r="B138" s="146" t="s">
        <v>177</v>
      </c>
      <c r="C138" s="142"/>
      <c r="D138" s="146"/>
      <c r="E138" s="251"/>
      <c r="F138" s="165"/>
      <c r="G138" s="166"/>
    </row>
    <row r="139" spans="1:10">
      <c r="A139" s="140">
        <v>720</v>
      </c>
      <c r="B139" s="162" t="s">
        <v>257</v>
      </c>
      <c r="C139" s="142">
        <v>7</v>
      </c>
      <c r="D139" s="142" t="s">
        <v>250</v>
      </c>
      <c r="E139" s="73"/>
      <c r="F139" s="144" t="str">
        <f t="shared" si="1"/>
        <v/>
      </c>
      <c r="G139" s="15"/>
    </row>
    <row r="140" spans="1:10" ht="39.75" customHeight="1">
      <c r="A140" s="164"/>
      <c r="B140" s="167" t="s">
        <v>260</v>
      </c>
      <c r="C140" s="142"/>
      <c r="D140" s="146"/>
      <c r="E140" s="151"/>
      <c r="F140" s="139"/>
      <c r="G140" s="15"/>
    </row>
    <row r="141" spans="1:10">
      <c r="A141" s="140"/>
      <c r="B141" s="146"/>
      <c r="C141" s="142"/>
      <c r="D141" s="142"/>
      <c r="E141" s="151"/>
      <c r="F141" s="139"/>
      <c r="G141" s="15"/>
    </row>
    <row r="142" spans="1:10" ht="36">
      <c r="A142" s="168"/>
      <c r="B142" s="169" t="s">
        <v>261</v>
      </c>
      <c r="C142" s="170"/>
      <c r="D142" s="160"/>
      <c r="E142" s="133"/>
      <c r="F142" s="134">
        <f>SUM(F144:F159)</f>
        <v>0</v>
      </c>
      <c r="G142" s="15"/>
    </row>
    <row r="143" spans="1:10">
      <c r="A143" s="145"/>
      <c r="B143" s="141"/>
      <c r="C143" s="150"/>
      <c r="D143" s="142"/>
      <c r="E143" s="151"/>
      <c r="F143" s="171"/>
      <c r="G143" s="15"/>
    </row>
    <row r="144" spans="1:10">
      <c r="A144" s="140">
        <v>800</v>
      </c>
      <c r="B144" s="163" t="s">
        <v>179</v>
      </c>
      <c r="C144" s="172">
        <v>24</v>
      </c>
      <c r="D144" s="142" t="s">
        <v>250</v>
      </c>
      <c r="E144" s="73"/>
      <c r="F144" s="144" t="str">
        <f>IF(E144="","",C144*E144)</f>
        <v/>
      </c>
      <c r="G144" s="15"/>
      <c r="I144" s="19"/>
    </row>
    <row r="145" spans="1:7">
      <c r="A145" s="140"/>
      <c r="B145" s="146" t="s">
        <v>181</v>
      </c>
      <c r="C145" s="172"/>
      <c r="D145" s="142"/>
      <c r="E145" s="249"/>
      <c r="F145" s="139"/>
      <c r="G145" s="15"/>
    </row>
    <row r="146" spans="1:7">
      <c r="A146" s="140">
        <v>810</v>
      </c>
      <c r="B146" s="146" t="s">
        <v>180</v>
      </c>
      <c r="C146" s="172">
        <v>24</v>
      </c>
      <c r="D146" s="142" t="s">
        <v>250</v>
      </c>
      <c r="E146" s="73"/>
      <c r="F146" s="144" t="str">
        <f t="shared" ref="F146" si="2">IF(E146="","",C146*E146)</f>
        <v/>
      </c>
      <c r="G146" s="15"/>
    </row>
    <row r="147" spans="1:7" ht="16.5" customHeight="1">
      <c r="A147" s="140"/>
      <c r="B147" s="146" t="s">
        <v>181</v>
      </c>
      <c r="C147" s="172"/>
      <c r="D147" s="142"/>
      <c r="E147" s="249"/>
      <c r="F147" s="139"/>
      <c r="G147" s="15"/>
    </row>
    <row r="148" spans="1:7">
      <c r="A148" s="140">
        <v>820</v>
      </c>
      <c r="B148" s="146" t="s">
        <v>48</v>
      </c>
      <c r="C148" s="172">
        <v>12</v>
      </c>
      <c r="D148" s="142" t="s">
        <v>250</v>
      </c>
      <c r="E148" s="73"/>
      <c r="F148" s="144" t="str">
        <f t="shared" ref="F148" si="3">IF(E148="","",C148*E148)</f>
        <v/>
      </c>
      <c r="G148" s="15"/>
    </row>
    <row r="149" spans="1:7">
      <c r="A149" s="140"/>
      <c r="B149" s="146" t="s">
        <v>181</v>
      </c>
      <c r="C149" s="172"/>
      <c r="D149" s="142"/>
      <c r="E149" s="250"/>
      <c r="F149" s="148"/>
      <c r="G149" s="15"/>
    </row>
    <row r="150" spans="1:7">
      <c r="A150" s="140">
        <v>830</v>
      </c>
      <c r="B150" s="146" t="s">
        <v>82</v>
      </c>
      <c r="C150" s="172">
        <v>6</v>
      </c>
      <c r="D150" s="142" t="s">
        <v>250</v>
      </c>
      <c r="E150" s="73"/>
      <c r="F150" s="144" t="str">
        <f t="shared" ref="F150" si="4">IF(E150="","",C150*E150)</f>
        <v/>
      </c>
      <c r="G150" s="15"/>
    </row>
    <row r="151" spans="1:7">
      <c r="A151" s="140"/>
      <c r="B151" s="146" t="s">
        <v>181</v>
      </c>
      <c r="C151" s="172"/>
      <c r="D151" s="142"/>
      <c r="E151" s="250"/>
      <c r="F151" s="148"/>
      <c r="G151" s="15"/>
    </row>
    <row r="152" spans="1:7">
      <c r="A152" s="140">
        <v>840</v>
      </c>
      <c r="B152" s="146" t="s">
        <v>83</v>
      </c>
      <c r="C152" s="172">
        <v>4</v>
      </c>
      <c r="D152" s="142" t="s">
        <v>250</v>
      </c>
      <c r="E152" s="73"/>
      <c r="F152" s="144" t="str">
        <f t="shared" ref="F152" si="5">IF(E152="","",C152*E152)</f>
        <v/>
      </c>
      <c r="G152" s="15"/>
    </row>
    <row r="153" spans="1:7">
      <c r="A153" s="140"/>
      <c r="B153" s="146" t="s">
        <v>181</v>
      </c>
      <c r="C153" s="172"/>
      <c r="D153" s="142"/>
      <c r="E153" s="250"/>
      <c r="F153" s="148"/>
      <c r="G153" s="15"/>
    </row>
    <row r="154" spans="1:7">
      <c r="A154" s="140">
        <v>850</v>
      </c>
      <c r="B154" s="146" t="s">
        <v>84</v>
      </c>
      <c r="C154" s="172">
        <v>5</v>
      </c>
      <c r="D154" s="142" t="s">
        <v>250</v>
      </c>
      <c r="E154" s="73"/>
      <c r="F154" s="144" t="str">
        <f t="shared" ref="F154" si="6">IF(E154="","",C154*E154)</f>
        <v/>
      </c>
      <c r="G154" s="15"/>
    </row>
    <row r="155" spans="1:7">
      <c r="A155" s="140"/>
      <c r="B155" s="146" t="s">
        <v>181</v>
      </c>
      <c r="C155" s="172"/>
      <c r="D155" s="142"/>
      <c r="E155" s="250"/>
      <c r="F155" s="148"/>
      <c r="G155" s="15"/>
    </row>
    <row r="156" spans="1:7">
      <c r="A156" s="140">
        <v>860</v>
      </c>
      <c r="B156" s="155" t="s">
        <v>182</v>
      </c>
      <c r="C156" s="172">
        <v>3</v>
      </c>
      <c r="D156" s="142" t="s">
        <v>250</v>
      </c>
      <c r="E156" s="73"/>
      <c r="F156" s="144" t="str">
        <f t="shared" ref="F156" si="7">IF(E156="","",C156*E156)</f>
        <v/>
      </c>
      <c r="G156" s="15"/>
    </row>
    <row r="157" spans="1:7">
      <c r="A157" s="140"/>
      <c r="B157" s="155" t="s">
        <v>181</v>
      </c>
      <c r="C157" s="172"/>
      <c r="D157" s="142"/>
      <c r="E157" s="250"/>
      <c r="F157" s="148"/>
      <c r="G157" s="15"/>
    </row>
    <row r="158" spans="1:7">
      <c r="A158" s="140">
        <v>870</v>
      </c>
      <c r="B158" s="146" t="s">
        <v>92</v>
      </c>
      <c r="C158" s="172">
        <v>1</v>
      </c>
      <c r="D158" s="142" t="s">
        <v>250</v>
      </c>
      <c r="E158" s="73"/>
      <c r="F158" s="144" t="str">
        <f t="shared" ref="F158" si="8">IF(E158="","",C158*E158)</f>
        <v/>
      </c>
      <c r="G158" s="15"/>
    </row>
    <row r="159" spans="1:7">
      <c r="A159" s="140"/>
      <c r="B159" s="146" t="s">
        <v>185</v>
      </c>
      <c r="C159" s="172"/>
      <c r="D159" s="142"/>
      <c r="E159" s="142"/>
      <c r="F159" s="148"/>
      <c r="G159" s="15"/>
    </row>
    <row r="160" spans="1:7">
      <c r="A160" s="145"/>
      <c r="B160" s="163"/>
      <c r="C160" s="173"/>
      <c r="D160" s="142"/>
      <c r="E160" s="151"/>
      <c r="F160" s="139"/>
      <c r="G160" s="15"/>
    </row>
    <row r="161" spans="1:7" ht="24">
      <c r="A161" s="168"/>
      <c r="B161" s="169" t="s">
        <v>262</v>
      </c>
      <c r="C161" s="170"/>
      <c r="D161" s="160"/>
      <c r="E161" s="133"/>
      <c r="F161" s="134">
        <f>SUM(F163:F178)</f>
        <v>0</v>
      </c>
      <c r="G161" s="15"/>
    </row>
    <row r="162" spans="1:7">
      <c r="A162" s="145"/>
      <c r="B162" s="141"/>
      <c r="C162" s="174"/>
      <c r="D162" s="142"/>
      <c r="E162" s="151"/>
      <c r="F162" s="175"/>
      <c r="G162" s="15"/>
    </row>
    <row r="163" spans="1:7">
      <c r="A163" s="140">
        <v>900</v>
      </c>
      <c r="B163" s="163" t="s">
        <v>179</v>
      </c>
      <c r="C163" s="172">
        <v>2.6</v>
      </c>
      <c r="D163" s="142" t="s">
        <v>250</v>
      </c>
      <c r="E163" s="73"/>
      <c r="F163" s="144" t="str">
        <f>IF(E163="","",C163*E163)</f>
        <v/>
      </c>
      <c r="G163" s="15"/>
    </row>
    <row r="164" spans="1:7">
      <c r="A164" s="140"/>
      <c r="B164" s="146" t="s">
        <v>196</v>
      </c>
      <c r="C164" s="172"/>
      <c r="D164" s="142"/>
      <c r="E164" s="249"/>
      <c r="F164" s="139"/>
      <c r="G164" s="15"/>
    </row>
    <row r="165" spans="1:7">
      <c r="A165" s="140">
        <v>910</v>
      </c>
      <c r="B165" s="146" t="s">
        <v>180</v>
      </c>
      <c r="C165" s="172">
        <v>2.6</v>
      </c>
      <c r="D165" s="142" t="s">
        <v>250</v>
      </c>
      <c r="E165" s="73"/>
      <c r="F165" s="144" t="str">
        <f t="shared" ref="F165" si="9">IF(E165="","",C165*E165)</f>
        <v/>
      </c>
      <c r="G165" s="15"/>
    </row>
    <row r="166" spans="1:7">
      <c r="A166" s="140"/>
      <c r="B166" s="146" t="s">
        <v>196</v>
      </c>
      <c r="C166" s="172"/>
      <c r="D166" s="142"/>
      <c r="E166" s="249"/>
      <c r="F166" s="139"/>
      <c r="G166" s="15"/>
    </row>
    <row r="167" spans="1:7">
      <c r="A167" s="140">
        <v>920</v>
      </c>
      <c r="B167" s="146" t="s">
        <v>48</v>
      </c>
      <c r="C167" s="172">
        <v>1</v>
      </c>
      <c r="D167" s="142" t="s">
        <v>250</v>
      </c>
      <c r="E167" s="73"/>
      <c r="F167" s="144" t="str">
        <f t="shared" ref="F167" si="10">IF(E167="","",C167*E167)</f>
        <v/>
      </c>
      <c r="G167" s="15"/>
    </row>
    <row r="168" spans="1:7">
      <c r="A168" s="140"/>
      <c r="B168" s="146" t="s">
        <v>197</v>
      </c>
      <c r="C168" s="172"/>
      <c r="D168" s="142"/>
      <c r="E168" s="250"/>
      <c r="F168" s="148"/>
      <c r="G168" s="15"/>
    </row>
    <row r="169" spans="1:7">
      <c r="A169" s="140">
        <v>930</v>
      </c>
      <c r="B169" s="146" t="s">
        <v>82</v>
      </c>
      <c r="C169" s="172">
        <v>2</v>
      </c>
      <c r="D169" s="142" t="s">
        <v>250</v>
      </c>
      <c r="E169" s="73"/>
      <c r="F169" s="144" t="str">
        <f t="shared" ref="F169" si="11">IF(E169="","",C169*E169)</f>
        <v/>
      </c>
      <c r="G169" s="15"/>
    </row>
    <row r="170" spans="1:7">
      <c r="A170" s="140"/>
      <c r="B170" s="146" t="s">
        <v>198</v>
      </c>
      <c r="C170" s="172"/>
      <c r="D170" s="142"/>
      <c r="E170" s="250"/>
      <c r="F170" s="148"/>
      <c r="G170" s="15"/>
    </row>
    <row r="171" spans="1:7">
      <c r="A171" s="140">
        <v>940</v>
      </c>
      <c r="B171" s="146" t="s">
        <v>83</v>
      </c>
      <c r="C171" s="172">
        <v>1</v>
      </c>
      <c r="D171" s="142" t="s">
        <v>250</v>
      </c>
      <c r="E171" s="73"/>
      <c r="F171" s="144" t="str">
        <f t="shared" ref="F171" si="12">IF(E171="","",C171*E171)</f>
        <v/>
      </c>
      <c r="G171" s="15"/>
    </row>
    <row r="172" spans="1:7">
      <c r="A172" s="140"/>
      <c r="B172" s="146" t="s">
        <v>199</v>
      </c>
      <c r="C172" s="172"/>
      <c r="D172" s="142"/>
      <c r="E172" s="250"/>
      <c r="F172" s="148"/>
      <c r="G172" s="15"/>
    </row>
    <row r="173" spans="1:7">
      <c r="A173" s="140">
        <v>950</v>
      </c>
      <c r="B173" s="146" t="s">
        <v>84</v>
      </c>
      <c r="C173" s="172">
        <v>1</v>
      </c>
      <c r="D173" s="142" t="s">
        <v>250</v>
      </c>
      <c r="E173" s="73"/>
      <c r="F173" s="144" t="str">
        <f t="shared" ref="F173" si="13">IF(E173="","",C173*E173)</f>
        <v/>
      </c>
      <c r="G173" s="15"/>
    </row>
    <row r="174" spans="1:7">
      <c r="A174" s="140"/>
      <c r="B174" s="146" t="s">
        <v>199</v>
      </c>
      <c r="C174" s="172"/>
      <c r="D174" s="142"/>
      <c r="E174" s="250"/>
      <c r="F174" s="148"/>
      <c r="G174" s="15"/>
    </row>
    <row r="175" spans="1:7">
      <c r="A175" s="140">
        <v>960</v>
      </c>
      <c r="B175" s="155" t="s">
        <v>182</v>
      </c>
      <c r="C175" s="172">
        <v>1</v>
      </c>
      <c r="D175" s="142" t="s">
        <v>250</v>
      </c>
      <c r="E175" s="73"/>
      <c r="F175" s="144" t="str">
        <f t="shared" ref="F175" si="14">IF(E175="","",C175*E175)</f>
        <v/>
      </c>
      <c r="G175" s="15"/>
    </row>
    <row r="176" spans="1:7">
      <c r="A176" s="140"/>
      <c r="B176" s="155" t="s">
        <v>199</v>
      </c>
      <c r="C176" s="172"/>
      <c r="D176" s="142"/>
      <c r="E176" s="250"/>
      <c r="F176" s="148"/>
      <c r="G176" s="15"/>
    </row>
    <row r="177" spans="1:7">
      <c r="A177" s="140">
        <v>970</v>
      </c>
      <c r="B177" s="146" t="s">
        <v>92</v>
      </c>
      <c r="C177" s="172">
        <v>1</v>
      </c>
      <c r="D177" s="142" t="s">
        <v>250</v>
      </c>
      <c r="E177" s="73"/>
      <c r="F177" s="144" t="str">
        <f t="shared" ref="F177" si="15">IF(E177="","",C177*E177)</f>
        <v/>
      </c>
      <c r="G177" s="15"/>
    </row>
    <row r="178" spans="1:7">
      <c r="A178" s="140"/>
      <c r="B178" s="146" t="s">
        <v>183</v>
      </c>
      <c r="C178" s="172"/>
      <c r="D178" s="142"/>
      <c r="E178" s="142"/>
      <c r="F178" s="148"/>
      <c r="G178" s="15"/>
    </row>
    <row r="179" spans="1:7">
      <c r="A179" s="145"/>
      <c r="B179" s="176"/>
      <c r="C179" s="174"/>
      <c r="D179" s="142"/>
      <c r="E179" s="151"/>
      <c r="F179" s="139"/>
      <c r="G179" s="15"/>
    </row>
    <row r="180" spans="1:7" ht="48">
      <c r="A180" s="168"/>
      <c r="B180" s="177" t="s">
        <v>263</v>
      </c>
      <c r="C180" s="170"/>
      <c r="D180" s="160"/>
      <c r="E180" s="133"/>
      <c r="F180" s="134">
        <f>SUM(F182:F197)</f>
        <v>0</v>
      </c>
      <c r="G180" s="15"/>
    </row>
    <row r="181" spans="1:7">
      <c r="A181" s="178"/>
      <c r="B181" s="179"/>
      <c r="C181" s="174"/>
      <c r="D181" s="173"/>
      <c r="E181" s="180"/>
      <c r="F181" s="181"/>
      <c r="G181" s="15"/>
    </row>
    <row r="182" spans="1:7">
      <c r="A182" s="140">
        <v>1000</v>
      </c>
      <c r="B182" s="163" t="s">
        <v>179</v>
      </c>
      <c r="C182" s="172">
        <v>4</v>
      </c>
      <c r="D182" s="142" t="s">
        <v>250</v>
      </c>
      <c r="E182" s="73"/>
      <c r="F182" s="144" t="str">
        <f>IF(E182="","",C182*E182)</f>
        <v/>
      </c>
      <c r="G182" s="15"/>
    </row>
    <row r="183" spans="1:7">
      <c r="A183" s="140"/>
      <c r="B183" s="146" t="s">
        <v>181</v>
      </c>
      <c r="C183" s="172"/>
      <c r="D183" s="142"/>
      <c r="E183" s="249"/>
      <c r="F183" s="139"/>
      <c r="G183" s="15"/>
    </row>
    <row r="184" spans="1:7">
      <c r="A184" s="140">
        <v>1010</v>
      </c>
      <c r="B184" s="146" t="s">
        <v>180</v>
      </c>
      <c r="C184" s="172">
        <v>4</v>
      </c>
      <c r="D184" s="142" t="s">
        <v>250</v>
      </c>
      <c r="E184" s="73"/>
      <c r="F184" s="144" t="str">
        <f t="shared" ref="F184" si="16">IF(E184="","",C184*E184)</f>
        <v/>
      </c>
      <c r="G184" s="15"/>
    </row>
    <row r="185" spans="1:7">
      <c r="A185" s="140"/>
      <c r="B185" s="146" t="s">
        <v>181</v>
      </c>
      <c r="C185" s="172"/>
      <c r="D185" s="142"/>
      <c r="E185" s="249"/>
      <c r="F185" s="139"/>
      <c r="G185" s="15"/>
    </row>
    <row r="186" spans="1:7">
      <c r="A186" s="140">
        <v>1020</v>
      </c>
      <c r="B186" s="146" t="s">
        <v>48</v>
      </c>
      <c r="C186" s="172">
        <v>1.5</v>
      </c>
      <c r="D186" s="142" t="s">
        <v>250</v>
      </c>
      <c r="E186" s="73"/>
      <c r="F186" s="144" t="str">
        <f t="shared" ref="F186" si="17">IF(E186="","",C186*E186)</f>
        <v/>
      </c>
      <c r="G186" s="15"/>
    </row>
    <row r="187" spans="1:7">
      <c r="A187" s="140"/>
      <c r="B187" s="146" t="s">
        <v>181</v>
      </c>
      <c r="C187" s="172"/>
      <c r="D187" s="142"/>
      <c r="E187" s="250"/>
      <c r="F187" s="148"/>
      <c r="G187" s="15"/>
    </row>
    <row r="188" spans="1:7">
      <c r="A188" s="140">
        <v>1030</v>
      </c>
      <c r="B188" s="146" t="s">
        <v>82</v>
      </c>
      <c r="C188" s="172">
        <v>1</v>
      </c>
      <c r="D188" s="142" t="s">
        <v>250</v>
      </c>
      <c r="E188" s="73"/>
      <c r="F188" s="144" t="str">
        <f t="shared" ref="F188" si="18">IF(E188="","",C188*E188)</f>
        <v/>
      </c>
      <c r="G188" s="15"/>
    </row>
    <row r="189" spans="1:7">
      <c r="A189" s="140"/>
      <c r="B189" s="146" t="s">
        <v>181</v>
      </c>
      <c r="C189" s="172"/>
      <c r="D189" s="142"/>
      <c r="E189" s="250"/>
      <c r="F189" s="148"/>
      <c r="G189" s="15"/>
    </row>
    <row r="190" spans="1:7">
      <c r="A190" s="140">
        <v>1040</v>
      </c>
      <c r="B190" s="146" t="s">
        <v>83</v>
      </c>
      <c r="C190" s="172">
        <v>0.5</v>
      </c>
      <c r="D190" s="142" t="s">
        <v>250</v>
      </c>
      <c r="E190" s="73"/>
      <c r="F190" s="144" t="str">
        <f t="shared" ref="F190" si="19">IF(E190="","",C190*E190)</f>
        <v/>
      </c>
      <c r="G190" s="15"/>
    </row>
    <row r="191" spans="1:7">
      <c r="A191" s="140"/>
      <c r="B191" s="146" t="s">
        <v>181</v>
      </c>
      <c r="C191" s="172"/>
      <c r="D191" s="142"/>
      <c r="E191" s="250"/>
      <c r="F191" s="148"/>
      <c r="G191" s="15"/>
    </row>
    <row r="192" spans="1:7">
      <c r="A192" s="140">
        <v>1050</v>
      </c>
      <c r="B192" s="146" t="s">
        <v>84</v>
      </c>
      <c r="C192" s="172">
        <v>0.5</v>
      </c>
      <c r="D192" s="142" t="s">
        <v>250</v>
      </c>
      <c r="E192" s="73"/>
      <c r="F192" s="144" t="str">
        <f t="shared" ref="F192" si="20">IF(E192="","",C192*E192)</f>
        <v/>
      </c>
      <c r="G192" s="15"/>
    </row>
    <row r="193" spans="1:7">
      <c r="A193" s="140"/>
      <c r="B193" s="146" t="s">
        <v>181</v>
      </c>
      <c r="C193" s="172"/>
      <c r="D193" s="142"/>
      <c r="E193" s="250"/>
      <c r="F193" s="148"/>
      <c r="G193" s="15"/>
    </row>
    <row r="194" spans="1:7">
      <c r="A194" s="140">
        <v>1060</v>
      </c>
      <c r="B194" s="155" t="s">
        <v>182</v>
      </c>
      <c r="C194" s="172">
        <v>0.5</v>
      </c>
      <c r="D194" s="142" t="s">
        <v>250</v>
      </c>
      <c r="E194" s="73"/>
      <c r="F194" s="144" t="str">
        <f t="shared" ref="F194" si="21">IF(E194="","",C194*E194)</f>
        <v/>
      </c>
      <c r="G194" s="15"/>
    </row>
    <row r="195" spans="1:7">
      <c r="A195" s="140"/>
      <c r="B195" s="155" t="s">
        <v>181</v>
      </c>
      <c r="C195" s="172"/>
      <c r="D195" s="142"/>
      <c r="E195" s="250"/>
      <c r="F195" s="148"/>
      <c r="G195" s="15"/>
    </row>
    <row r="196" spans="1:7">
      <c r="A196" s="140">
        <v>1070</v>
      </c>
      <c r="B196" s="146" t="s">
        <v>92</v>
      </c>
      <c r="C196" s="172">
        <v>1</v>
      </c>
      <c r="D196" s="142" t="s">
        <v>250</v>
      </c>
      <c r="E196" s="73"/>
      <c r="F196" s="144" t="str">
        <f t="shared" ref="F196" si="22">IF(E196="","",C196*E196)</f>
        <v/>
      </c>
      <c r="G196" s="15"/>
    </row>
    <row r="197" spans="1:7">
      <c r="A197" s="140"/>
      <c r="B197" s="146" t="s">
        <v>184</v>
      </c>
      <c r="C197" s="172"/>
      <c r="D197" s="142"/>
      <c r="E197" s="142"/>
      <c r="F197" s="148"/>
      <c r="G197" s="15"/>
    </row>
    <row r="198" spans="1:7">
      <c r="A198" s="140"/>
      <c r="B198" s="146"/>
      <c r="C198" s="172"/>
      <c r="D198" s="142"/>
      <c r="E198" s="142"/>
      <c r="F198" s="148"/>
      <c r="G198" s="15"/>
    </row>
    <row r="199" spans="1:7" ht="24">
      <c r="A199" s="158"/>
      <c r="B199" s="177" t="s">
        <v>265</v>
      </c>
      <c r="C199" s="132"/>
      <c r="D199" s="160"/>
      <c r="E199" s="160"/>
      <c r="F199" s="134">
        <f>SUM(F201:F216)</f>
        <v>0</v>
      </c>
      <c r="G199" s="15"/>
    </row>
    <row r="200" spans="1:7">
      <c r="A200" s="140"/>
      <c r="B200" s="179"/>
      <c r="C200" s="172"/>
      <c r="D200" s="142"/>
      <c r="E200" s="142"/>
      <c r="F200" s="148"/>
      <c r="G200" s="15"/>
    </row>
    <row r="201" spans="1:7">
      <c r="A201" s="140">
        <v>1100</v>
      </c>
      <c r="B201" s="163" t="s">
        <v>179</v>
      </c>
      <c r="C201" s="172">
        <v>4</v>
      </c>
      <c r="D201" s="142" t="s">
        <v>250</v>
      </c>
      <c r="E201" s="73"/>
      <c r="F201" s="144" t="str">
        <f>IF(E201="","",C201*E201)</f>
        <v/>
      </c>
      <c r="G201" s="15"/>
    </row>
    <row r="202" spans="1:7">
      <c r="A202" s="140"/>
      <c r="B202" s="146" t="s">
        <v>181</v>
      </c>
      <c r="C202" s="172"/>
      <c r="D202" s="142"/>
      <c r="E202" s="249"/>
      <c r="F202" s="139"/>
      <c r="G202" s="15"/>
    </row>
    <row r="203" spans="1:7">
      <c r="A203" s="140">
        <v>1110</v>
      </c>
      <c r="B203" s="146" t="s">
        <v>180</v>
      </c>
      <c r="C203" s="172">
        <v>4</v>
      </c>
      <c r="D203" s="142" t="s">
        <v>250</v>
      </c>
      <c r="E203" s="73"/>
      <c r="F203" s="144" t="str">
        <f t="shared" ref="F203" si="23">IF(E203="","",C203*E203)</f>
        <v/>
      </c>
      <c r="G203" s="15"/>
    </row>
    <row r="204" spans="1:7">
      <c r="A204" s="140"/>
      <c r="B204" s="146" t="s">
        <v>181</v>
      </c>
      <c r="C204" s="172"/>
      <c r="D204" s="142"/>
      <c r="E204" s="249"/>
      <c r="F204" s="139"/>
      <c r="G204" s="15"/>
    </row>
    <row r="205" spans="1:7">
      <c r="A205" s="140">
        <v>1130</v>
      </c>
      <c r="B205" s="146" t="s">
        <v>48</v>
      </c>
      <c r="C205" s="172">
        <v>1.5</v>
      </c>
      <c r="D205" s="142" t="s">
        <v>250</v>
      </c>
      <c r="E205" s="73"/>
      <c r="F205" s="144" t="str">
        <f t="shared" ref="F205" si="24">IF(E205="","",C205*E205)</f>
        <v/>
      </c>
      <c r="G205" s="15"/>
    </row>
    <row r="206" spans="1:7">
      <c r="A206" s="140"/>
      <c r="B206" s="146" t="s">
        <v>181</v>
      </c>
      <c r="C206" s="172"/>
      <c r="D206" s="142"/>
      <c r="E206" s="250"/>
      <c r="F206" s="148"/>
      <c r="G206" s="15"/>
    </row>
    <row r="207" spans="1:7">
      <c r="A207" s="140">
        <v>1140</v>
      </c>
      <c r="B207" s="146" t="s">
        <v>82</v>
      </c>
      <c r="C207" s="172">
        <v>1</v>
      </c>
      <c r="D207" s="142" t="s">
        <v>250</v>
      </c>
      <c r="E207" s="73"/>
      <c r="F207" s="144" t="str">
        <f t="shared" ref="F207" si="25">IF(E207="","",C207*E207)</f>
        <v/>
      </c>
      <c r="G207" s="15"/>
    </row>
    <row r="208" spans="1:7">
      <c r="A208" s="140"/>
      <c r="B208" s="146" t="s">
        <v>181</v>
      </c>
      <c r="C208" s="172"/>
      <c r="D208" s="142"/>
      <c r="E208" s="250"/>
      <c r="F208" s="148"/>
      <c r="G208" s="15"/>
    </row>
    <row r="209" spans="1:7">
      <c r="A209" s="140">
        <v>1140</v>
      </c>
      <c r="B209" s="146" t="s">
        <v>83</v>
      </c>
      <c r="C209" s="172">
        <v>0.5</v>
      </c>
      <c r="D209" s="142" t="s">
        <v>250</v>
      </c>
      <c r="E209" s="73"/>
      <c r="F209" s="144" t="str">
        <f t="shared" ref="F209" si="26">IF(E209="","",C209*E209)</f>
        <v/>
      </c>
      <c r="G209" s="15"/>
    </row>
    <row r="210" spans="1:7">
      <c r="A210" s="140"/>
      <c r="B210" s="146" t="s">
        <v>181</v>
      </c>
      <c r="C210" s="172"/>
      <c r="D210" s="142"/>
      <c r="E210" s="250"/>
      <c r="F210" s="148"/>
      <c r="G210" s="15"/>
    </row>
    <row r="211" spans="1:7">
      <c r="A211" s="140">
        <v>1150</v>
      </c>
      <c r="B211" s="146" t="s">
        <v>84</v>
      </c>
      <c r="C211" s="172">
        <v>0.5</v>
      </c>
      <c r="D211" s="142" t="s">
        <v>250</v>
      </c>
      <c r="E211" s="73"/>
      <c r="F211" s="144" t="str">
        <f t="shared" ref="F211" si="27">IF(E211="","",C211*E211)</f>
        <v/>
      </c>
      <c r="G211" s="15"/>
    </row>
    <row r="212" spans="1:7">
      <c r="A212" s="140"/>
      <c r="B212" s="146" t="s">
        <v>181</v>
      </c>
      <c r="C212" s="172"/>
      <c r="D212" s="142"/>
      <c r="E212" s="250"/>
      <c r="F212" s="148"/>
      <c r="G212" s="15"/>
    </row>
    <row r="213" spans="1:7">
      <c r="A213" s="140">
        <v>1160</v>
      </c>
      <c r="B213" s="155" t="s">
        <v>182</v>
      </c>
      <c r="C213" s="172">
        <v>0.5</v>
      </c>
      <c r="D213" s="142" t="s">
        <v>250</v>
      </c>
      <c r="E213" s="73"/>
      <c r="F213" s="144" t="str">
        <f t="shared" ref="F213" si="28">IF(E213="","",C213*E213)</f>
        <v/>
      </c>
      <c r="G213" s="15"/>
    </row>
    <row r="214" spans="1:7">
      <c r="A214" s="140"/>
      <c r="B214" s="155" t="s">
        <v>181</v>
      </c>
      <c r="C214" s="172"/>
      <c r="D214" s="142"/>
      <c r="E214" s="250"/>
      <c r="F214" s="148"/>
      <c r="G214" s="15"/>
    </row>
    <row r="215" spans="1:7">
      <c r="A215" s="140">
        <v>1170</v>
      </c>
      <c r="B215" s="146" t="s">
        <v>92</v>
      </c>
      <c r="C215" s="172">
        <v>1</v>
      </c>
      <c r="D215" s="142" t="s">
        <v>250</v>
      </c>
      <c r="E215" s="73"/>
      <c r="F215" s="144" t="str">
        <f t="shared" ref="F215" si="29">IF(E215="","",C215*E215)</f>
        <v/>
      </c>
      <c r="G215" s="15"/>
    </row>
    <row r="216" spans="1:7">
      <c r="A216" s="140"/>
      <c r="B216" s="146" t="s">
        <v>186</v>
      </c>
      <c r="C216" s="172"/>
      <c r="D216" s="142"/>
      <c r="E216" s="142"/>
      <c r="F216" s="148"/>
      <c r="G216" s="15"/>
    </row>
    <row r="217" spans="1:7">
      <c r="A217" s="140"/>
      <c r="B217" s="146"/>
      <c r="C217" s="172"/>
      <c r="D217" s="142"/>
      <c r="E217" s="142"/>
      <c r="F217" s="148"/>
      <c r="G217" s="15"/>
    </row>
    <row r="218" spans="1:7" ht="63" customHeight="1">
      <c r="A218" s="158"/>
      <c r="B218" s="182" t="s">
        <v>264</v>
      </c>
      <c r="C218" s="132"/>
      <c r="D218" s="160"/>
      <c r="E218" s="160"/>
      <c r="F218" s="134">
        <f>SUM(F220:F224)</f>
        <v>0</v>
      </c>
      <c r="G218" s="15"/>
    </row>
    <row r="219" spans="1:7">
      <c r="A219" s="140"/>
      <c r="B219" s="179"/>
      <c r="C219" s="172"/>
      <c r="D219" s="142"/>
      <c r="E219" s="142"/>
      <c r="F219" s="148"/>
      <c r="G219" s="15"/>
    </row>
    <row r="220" spans="1:7">
      <c r="A220" s="140">
        <v>1200</v>
      </c>
      <c r="B220" s="155" t="s">
        <v>80</v>
      </c>
      <c r="C220" s="172">
        <v>4</v>
      </c>
      <c r="D220" s="142" t="s">
        <v>250</v>
      </c>
      <c r="E220" s="73"/>
      <c r="F220" s="144" t="str">
        <f t="shared" ref="F220" si="30">IF(E220="","",C220*E220)</f>
        <v/>
      </c>
      <c r="G220" s="15"/>
    </row>
    <row r="221" spans="1:7">
      <c r="A221" s="140"/>
      <c r="B221" s="155" t="s">
        <v>187</v>
      </c>
      <c r="C221" s="172"/>
      <c r="D221" s="142"/>
      <c r="E221" s="250"/>
      <c r="F221" s="148"/>
      <c r="G221" s="15"/>
    </row>
    <row r="222" spans="1:7">
      <c r="A222" s="140">
        <v>1210</v>
      </c>
      <c r="B222" s="155" t="s">
        <v>81</v>
      </c>
      <c r="C222" s="172">
        <v>14</v>
      </c>
      <c r="D222" s="142" t="s">
        <v>250</v>
      </c>
      <c r="E222" s="73"/>
      <c r="F222" s="144" t="str">
        <f t="shared" ref="F222" si="31">IF(E222="","",C222*E222)</f>
        <v/>
      </c>
      <c r="G222" s="15"/>
    </row>
    <row r="223" spans="1:7">
      <c r="A223" s="140"/>
      <c r="B223" s="155" t="s">
        <v>187</v>
      </c>
      <c r="C223" s="172"/>
      <c r="D223" s="142"/>
      <c r="E223" s="250"/>
      <c r="F223" s="148"/>
      <c r="G223" s="15"/>
    </row>
    <row r="224" spans="1:7">
      <c r="A224" s="140">
        <v>1230</v>
      </c>
      <c r="B224" s="155" t="s">
        <v>92</v>
      </c>
      <c r="C224" s="172">
        <v>1</v>
      </c>
      <c r="D224" s="142" t="s">
        <v>250</v>
      </c>
      <c r="E224" s="73"/>
      <c r="F224" s="144" t="str">
        <f t="shared" ref="F224" si="32">IF(E224="","",C224*E224)</f>
        <v/>
      </c>
      <c r="G224" s="15"/>
    </row>
    <row r="225" spans="1:7">
      <c r="A225" s="140"/>
      <c r="B225" s="155" t="s">
        <v>188</v>
      </c>
      <c r="C225" s="172"/>
      <c r="D225" s="142"/>
      <c r="E225" s="142"/>
      <c r="F225" s="148"/>
      <c r="G225" s="15"/>
    </row>
    <row r="226" spans="1:7">
      <c r="A226" s="140"/>
      <c r="B226" s="146"/>
      <c r="C226" s="172"/>
      <c r="D226" s="142"/>
      <c r="E226" s="142"/>
      <c r="F226" s="148"/>
      <c r="G226" s="15"/>
    </row>
    <row r="227" spans="1:7">
      <c r="A227" s="158"/>
      <c r="B227" s="159" t="s">
        <v>272</v>
      </c>
      <c r="C227" s="160"/>
      <c r="D227" s="183"/>
      <c r="E227" s="160"/>
      <c r="F227" s="134">
        <f>SUM(F229:F232)</f>
        <v>0</v>
      </c>
      <c r="G227" s="15"/>
    </row>
    <row r="228" spans="1:7">
      <c r="A228" s="140"/>
      <c r="B228" s="161"/>
      <c r="C228" s="173"/>
      <c r="D228" s="142"/>
      <c r="E228" s="142"/>
      <c r="F228" s="148"/>
      <c r="G228" s="15"/>
    </row>
    <row r="229" spans="1:7">
      <c r="A229" s="140">
        <v>1300</v>
      </c>
      <c r="B229" s="184" t="s">
        <v>189</v>
      </c>
      <c r="C229" s="173">
        <v>10</v>
      </c>
      <c r="D229" s="142" t="s">
        <v>250</v>
      </c>
      <c r="E229" s="73"/>
      <c r="F229" s="144" t="str">
        <f t="shared" ref="F229:F231" si="33">IF(E229="","",C229*E229)</f>
        <v/>
      </c>
      <c r="G229" s="15"/>
    </row>
    <row r="230" spans="1:7" ht="36">
      <c r="A230" s="140"/>
      <c r="B230" s="185" t="s">
        <v>191</v>
      </c>
      <c r="C230" s="173"/>
      <c r="D230" s="142"/>
      <c r="E230" s="249"/>
      <c r="F230" s="144" t="str">
        <f t="shared" si="33"/>
        <v/>
      </c>
      <c r="G230" s="15"/>
    </row>
    <row r="231" spans="1:7">
      <c r="A231" s="140">
        <v>1310</v>
      </c>
      <c r="B231" s="184" t="s">
        <v>190</v>
      </c>
      <c r="C231" s="173">
        <v>5</v>
      </c>
      <c r="D231" s="142" t="s">
        <v>250</v>
      </c>
      <c r="E231" s="74"/>
      <c r="F231" s="186" t="str">
        <f t="shared" si="33"/>
        <v/>
      </c>
      <c r="G231" s="15"/>
    </row>
    <row r="232" spans="1:7" ht="48">
      <c r="A232" s="140"/>
      <c r="B232" s="155" t="s">
        <v>192</v>
      </c>
      <c r="C232" s="173"/>
      <c r="D232" s="142"/>
      <c r="E232" s="151"/>
      <c r="F232" s="139"/>
      <c r="G232" s="15"/>
    </row>
    <row r="233" spans="1:7">
      <c r="A233" s="187"/>
      <c r="B233" s="188"/>
      <c r="C233" s="189"/>
      <c r="D233" s="189"/>
      <c r="E233" s="190"/>
      <c r="F233" s="191"/>
      <c r="G233" s="15"/>
    </row>
    <row r="234" spans="1:7">
      <c r="A234" s="142"/>
      <c r="B234" s="192"/>
      <c r="C234" s="193"/>
      <c r="D234" s="193"/>
      <c r="E234" s="151"/>
      <c r="F234" s="151"/>
      <c r="G234" s="15"/>
    </row>
    <row r="235" spans="1:7">
      <c r="A235" s="142"/>
      <c r="B235" s="161" t="s">
        <v>274</v>
      </c>
      <c r="C235" s="150"/>
      <c r="D235" s="142"/>
      <c r="E235" s="151"/>
      <c r="F235" s="151"/>
      <c r="G235" s="15"/>
    </row>
    <row r="236" spans="1:7">
      <c r="A236" s="142"/>
      <c r="B236" s="142"/>
      <c r="C236" s="142"/>
      <c r="D236" s="142"/>
      <c r="E236" s="151"/>
      <c r="F236" s="151"/>
      <c r="G236" s="15"/>
    </row>
    <row r="237" spans="1:7">
      <c r="A237" s="194"/>
      <c r="B237" s="195" t="str">
        <f>B8</f>
        <v>Reinigungsintervall: monatlich</v>
      </c>
      <c r="C237" s="196"/>
      <c r="D237" s="196"/>
      <c r="E237" s="147"/>
      <c r="F237" s="197">
        <f>F8</f>
        <v>0</v>
      </c>
      <c r="G237" s="15"/>
    </row>
    <row r="238" spans="1:7">
      <c r="A238" s="194"/>
      <c r="B238" s="195" t="str">
        <f>B15</f>
        <v>Reinigungsintervall: zweimonatlich</v>
      </c>
      <c r="C238" s="196"/>
      <c r="D238" s="196"/>
      <c r="E238" s="147"/>
      <c r="F238" s="197">
        <f>F15</f>
        <v>0</v>
      </c>
      <c r="G238" s="15"/>
    </row>
    <row r="239" spans="1:7">
      <c r="A239" s="194"/>
      <c r="B239" s="195" t="str">
        <f>B20</f>
        <v>Reinigungsintervall: vierteljährlich</v>
      </c>
      <c r="C239" s="196"/>
      <c r="D239" s="196"/>
      <c r="E239" s="147"/>
      <c r="F239" s="197">
        <f>F20</f>
        <v>0</v>
      </c>
      <c r="G239" s="15"/>
    </row>
    <row r="240" spans="1:7">
      <c r="A240" s="194"/>
      <c r="B240" s="198" t="str">
        <f>B55</f>
        <v>Reinigungsintervall: halbjährlich</v>
      </c>
      <c r="C240" s="199"/>
      <c r="D240" s="199"/>
      <c r="E240" s="147"/>
      <c r="F240" s="197">
        <f>F55</f>
        <v>0</v>
      </c>
      <c r="G240" s="15"/>
    </row>
    <row r="241" spans="1:7">
      <c r="A241" s="194"/>
      <c r="B241" s="200" t="s">
        <v>87</v>
      </c>
      <c r="C241" s="201"/>
      <c r="D241" s="201"/>
      <c r="E241" s="202"/>
      <c r="F241" s="203">
        <f>F126</f>
        <v>0</v>
      </c>
      <c r="G241" s="204"/>
    </row>
    <row r="242" spans="1:7">
      <c r="A242" s="205"/>
      <c r="B242" s="200" t="s">
        <v>178</v>
      </c>
      <c r="C242" s="199"/>
      <c r="D242" s="199"/>
      <c r="E242" s="147"/>
      <c r="F242" s="197">
        <f>F133</f>
        <v>0</v>
      </c>
      <c r="G242" s="15"/>
    </row>
    <row r="243" spans="1:7" ht="36">
      <c r="A243" s="206"/>
      <c r="B243" s="207" t="s">
        <v>275</v>
      </c>
      <c r="C243" s="199"/>
      <c r="D243" s="199"/>
      <c r="E243" s="147"/>
      <c r="F243" s="197">
        <f>F142</f>
        <v>0</v>
      </c>
      <c r="G243" s="15"/>
    </row>
    <row r="244" spans="1:7" ht="24">
      <c r="A244" s="206"/>
      <c r="B244" s="208" t="s">
        <v>276</v>
      </c>
      <c r="C244" s="199"/>
      <c r="D244" s="199"/>
      <c r="E244" s="147"/>
      <c r="F244" s="197">
        <f>F161</f>
        <v>0</v>
      </c>
      <c r="G244" s="15"/>
    </row>
    <row r="245" spans="1:7" ht="48">
      <c r="A245" s="206"/>
      <c r="B245" s="208" t="s">
        <v>277</v>
      </c>
      <c r="C245" s="199"/>
      <c r="D245" s="199"/>
      <c r="E245" s="147"/>
      <c r="F245" s="197">
        <f>F180</f>
        <v>0</v>
      </c>
      <c r="G245" s="15"/>
    </row>
    <row r="246" spans="1:7" ht="24">
      <c r="A246" s="206"/>
      <c r="B246" s="208" t="s">
        <v>278</v>
      </c>
      <c r="C246" s="199"/>
      <c r="D246" s="199"/>
      <c r="E246" s="147"/>
      <c r="F246" s="197">
        <f>F199</f>
        <v>0</v>
      </c>
      <c r="G246" s="15"/>
    </row>
    <row r="247" spans="1:7" ht="63" customHeight="1">
      <c r="A247" s="206"/>
      <c r="B247" s="208" t="s">
        <v>279</v>
      </c>
      <c r="C247" s="199"/>
      <c r="D247" s="199"/>
      <c r="E247" s="147"/>
      <c r="F247" s="197">
        <f>F218</f>
        <v>0</v>
      </c>
      <c r="G247" s="15"/>
    </row>
    <row r="248" spans="1:7">
      <c r="A248" s="206"/>
      <c r="B248" s="198" t="str">
        <f>B227</f>
        <v xml:space="preserve">Laminor Flow - OP </v>
      </c>
      <c r="C248" s="199"/>
      <c r="D248" s="199"/>
      <c r="E248" s="147"/>
      <c r="F248" s="197">
        <f>F227</f>
        <v>0</v>
      </c>
      <c r="G248" s="15"/>
    </row>
    <row r="249" spans="1:7">
      <c r="A249" s="142"/>
      <c r="B249" s="209"/>
      <c r="C249" s="189"/>
      <c r="D249" s="189"/>
      <c r="E249" s="190"/>
      <c r="F249" s="190"/>
      <c r="G249" s="15"/>
    </row>
    <row r="250" spans="1:7">
      <c r="A250" s="142"/>
      <c r="B250" s="176"/>
      <c r="C250" s="142"/>
      <c r="D250" s="142"/>
      <c r="E250" s="151"/>
      <c r="F250" s="151"/>
      <c r="G250" s="15"/>
    </row>
    <row r="251" spans="1:7" ht="15.75" thickBot="1">
      <c r="A251" s="142"/>
      <c r="B251" s="210" t="s">
        <v>85</v>
      </c>
      <c r="C251" s="210"/>
      <c r="D251" s="210"/>
      <c r="E251" s="211"/>
      <c r="F251" s="212">
        <f>SUM(F237:F248)</f>
        <v>0</v>
      </c>
      <c r="G251" s="15"/>
    </row>
    <row r="252" spans="1:7" ht="15.75" thickTop="1">
      <c r="A252" s="142"/>
      <c r="B252" s="176"/>
      <c r="C252" s="142"/>
      <c r="D252" s="142"/>
      <c r="E252" s="151"/>
      <c r="F252" s="151"/>
      <c r="G252" s="15"/>
    </row>
    <row r="253" spans="1:7">
      <c r="A253" s="21"/>
      <c r="B253" s="26"/>
      <c r="C253" s="21"/>
      <c r="D253" s="21"/>
      <c r="E253" s="24"/>
      <c r="F253" s="24"/>
    </row>
    <row r="254" spans="1:7">
      <c r="A254" s="21"/>
      <c r="B254" s="23"/>
      <c r="C254" s="29"/>
      <c r="D254" s="23"/>
      <c r="E254" s="28"/>
      <c r="F254" s="75"/>
    </row>
    <row r="255" spans="1:7">
      <c r="A255" s="21"/>
      <c r="B255" s="26"/>
      <c r="C255" s="21"/>
      <c r="D255" s="21"/>
      <c r="E255" s="24"/>
      <c r="F255" s="24"/>
    </row>
    <row r="256" spans="1:7">
      <c r="A256" s="21"/>
      <c r="B256" s="25"/>
      <c r="C256" s="22"/>
      <c r="D256" s="22"/>
      <c r="E256" s="24"/>
      <c r="F256" s="75"/>
    </row>
    <row r="257" spans="1:6">
      <c r="A257" s="27"/>
      <c r="B257" s="27"/>
      <c r="C257" s="27"/>
      <c r="D257" s="27"/>
      <c r="E257" s="27"/>
      <c r="F257" s="26"/>
    </row>
    <row r="258" spans="1:6">
      <c r="A258" s="30"/>
      <c r="B258" s="30"/>
      <c r="C258" s="30"/>
      <c r="D258" s="30"/>
      <c r="E258" s="30"/>
      <c r="F258" s="30"/>
    </row>
    <row r="259" spans="1:6">
      <c r="A259" s="30"/>
      <c r="B259" s="30"/>
      <c r="C259" s="30"/>
      <c r="D259" s="30"/>
      <c r="E259" s="30"/>
      <c r="F259" s="30"/>
    </row>
    <row r="260" spans="1:6">
      <c r="A260" s="30"/>
      <c r="B260" s="30"/>
      <c r="C260" s="30"/>
      <c r="D260" s="30"/>
      <c r="E260" s="30"/>
      <c r="F260" s="30"/>
    </row>
    <row r="261" spans="1:6">
      <c r="A261" s="30"/>
      <c r="B261" s="30"/>
      <c r="C261" s="30"/>
      <c r="D261" s="30"/>
      <c r="E261" s="30"/>
      <c r="F261" s="30"/>
    </row>
    <row r="262" spans="1:6">
      <c r="A262" s="30"/>
      <c r="B262" s="30"/>
      <c r="C262" s="30"/>
      <c r="D262" s="30"/>
      <c r="E262" s="30"/>
      <c r="F262" s="30"/>
    </row>
  </sheetData>
  <sheetProtection algorithmName="SHA-512" hashValue="gJN8fMfexDxxxjVfeCaDjIeg18Mai6/IMr71fbAKj8N60LQVL3lgtWUhxkUIx2Sp+0CGgxgXQDn3SWs4K6G/Fw==" saltValue="Gm3i6xzaqDvQyzmPwNDDf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080C-9352-4956-BE31-223B38BF14B4}">
  <dimension ref="A1:I95"/>
  <sheetViews>
    <sheetView workbookViewId="0">
      <selection activeCell="N89" sqref="N89"/>
    </sheetView>
  </sheetViews>
  <sheetFormatPr baseColWidth="10" defaultRowHeight="15"/>
  <cols>
    <col min="1" max="1" width="27.42578125" bestFit="1" customWidth="1"/>
    <col min="2" max="2" width="20" bestFit="1" customWidth="1"/>
    <col min="3" max="3" width="7.42578125" bestFit="1" customWidth="1"/>
    <col min="4" max="4" width="6.42578125" bestFit="1" customWidth="1"/>
    <col min="5" max="5" width="28.5703125" bestFit="1" customWidth="1"/>
    <col min="6" max="6" width="19" bestFit="1" customWidth="1"/>
    <col min="7" max="7" width="15" style="31" customWidth="1"/>
    <col min="8" max="8" width="12.5703125" style="32" bestFit="1" customWidth="1"/>
    <col min="9" max="9" width="12.7109375" style="32" bestFit="1" customWidth="1"/>
  </cols>
  <sheetData>
    <row r="1" spans="1:9" ht="15.75" thickBot="1">
      <c r="A1" s="15"/>
      <c r="B1" s="15"/>
      <c r="C1" s="15"/>
      <c r="D1" s="15"/>
      <c r="E1" s="15"/>
      <c r="F1" s="15"/>
      <c r="G1" s="115"/>
      <c r="H1" s="116"/>
      <c r="I1" s="116"/>
    </row>
    <row r="2" spans="1:9">
      <c r="A2" s="252" t="s">
        <v>0</v>
      </c>
      <c r="B2" s="253"/>
      <c r="C2" s="253"/>
      <c r="D2" s="253"/>
      <c r="E2" s="253"/>
      <c r="F2" s="253"/>
      <c r="G2" s="253"/>
      <c r="H2" s="253"/>
      <c r="I2" s="240">
        <f>I92</f>
        <v>0</v>
      </c>
    </row>
    <row r="3" spans="1:9">
      <c r="A3" s="254" t="s">
        <v>1</v>
      </c>
      <c r="B3" s="255"/>
      <c r="C3" s="255"/>
      <c r="D3" s="255"/>
      <c r="E3" s="255"/>
      <c r="F3" s="255"/>
      <c r="G3" s="255"/>
      <c r="H3" s="256">
        <v>0.19</v>
      </c>
      <c r="I3" s="257">
        <f>I2*H3</f>
        <v>0</v>
      </c>
    </row>
    <row r="4" spans="1:9" ht="15.75" thickBot="1">
      <c r="A4" s="258" t="s">
        <v>2</v>
      </c>
      <c r="B4" s="259"/>
      <c r="C4" s="259"/>
      <c r="D4" s="259"/>
      <c r="E4" s="259"/>
      <c r="F4" s="259"/>
      <c r="G4" s="259"/>
      <c r="H4" s="259"/>
      <c r="I4" s="260">
        <f>I2+I3</f>
        <v>0</v>
      </c>
    </row>
    <row r="5" spans="1:9">
      <c r="A5" s="15"/>
      <c r="B5" s="15"/>
      <c r="C5" s="15"/>
      <c r="D5" s="15"/>
      <c r="E5" s="15"/>
      <c r="F5" s="15"/>
      <c r="G5" s="115"/>
      <c r="H5" s="116"/>
      <c r="I5" s="116"/>
    </row>
    <row r="6" spans="1:9" ht="22.5">
      <c r="A6" s="223" t="s">
        <v>95</v>
      </c>
      <c r="B6" s="224" t="s">
        <v>96</v>
      </c>
      <c r="C6" s="224" t="s">
        <v>97</v>
      </c>
      <c r="D6" s="224" t="s">
        <v>98</v>
      </c>
      <c r="E6" s="224" t="s">
        <v>99</v>
      </c>
      <c r="F6" s="224" t="s">
        <v>100</v>
      </c>
      <c r="G6" s="224" t="s">
        <v>98</v>
      </c>
      <c r="H6" s="224" t="s">
        <v>170</v>
      </c>
      <c r="I6" s="224" t="s">
        <v>171</v>
      </c>
    </row>
    <row r="7" spans="1:9">
      <c r="A7" s="76" t="s">
        <v>176</v>
      </c>
      <c r="B7" s="77"/>
      <c r="C7" s="77"/>
      <c r="D7" s="77"/>
      <c r="E7" s="77"/>
      <c r="F7" s="77"/>
      <c r="G7" s="78"/>
      <c r="H7" s="222"/>
      <c r="I7" s="77"/>
    </row>
    <row r="8" spans="1:9">
      <c r="A8" s="79" t="s">
        <v>102</v>
      </c>
      <c r="B8" s="80" t="s">
        <v>103</v>
      </c>
      <c r="C8" s="80" t="s">
        <v>122</v>
      </c>
      <c r="D8" s="80">
        <v>4</v>
      </c>
      <c r="E8" s="80" t="s">
        <v>104</v>
      </c>
      <c r="F8" s="81" t="s">
        <v>105</v>
      </c>
      <c r="G8" s="82">
        <v>1</v>
      </c>
      <c r="H8" s="83">
        <v>59</v>
      </c>
      <c r="I8" s="84">
        <f>D8*G8*H8</f>
        <v>236</v>
      </c>
    </row>
    <row r="9" spans="1:9">
      <c r="A9" s="85"/>
      <c r="B9" s="85"/>
      <c r="C9" s="85"/>
      <c r="D9" s="85"/>
      <c r="E9" s="85"/>
      <c r="F9" s="86"/>
      <c r="G9" s="87"/>
      <c r="H9" s="88"/>
      <c r="I9" s="89"/>
    </row>
    <row r="10" spans="1:9">
      <c r="A10" s="231" t="s">
        <v>101</v>
      </c>
      <c r="B10" s="232"/>
      <c r="C10" s="232"/>
      <c r="D10" s="232"/>
      <c r="E10" s="232"/>
      <c r="F10" s="232"/>
      <c r="G10" s="232"/>
      <c r="H10" s="232"/>
      <c r="I10" s="233"/>
    </row>
    <row r="11" spans="1:9">
      <c r="A11" s="90"/>
      <c r="B11" s="91"/>
      <c r="C11" s="91"/>
      <c r="D11" s="91"/>
      <c r="E11" s="91"/>
      <c r="F11" s="90"/>
      <c r="G11" s="87"/>
      <c r="H11" s="89"/>
      <c r="I11" s="89"/>
    </row>
    <row r="12" spans="1:9">
      <c r="A12" s="90" t="s">
        <v>102</v>
      </c>
      <c r="B12" s="92" t="s">
        <v>103</v>
      </c>
      <c r="C12" s="91" t="s">
        <v>122</v>
      </c>
      <c r="D12" s="91">
        <v>4</v>
      </c>
      <c r="E12" s="91" t="s">
        <v>104</v>
      </c>
      <c r="F12" s="93" t="s">
        <v>105</v>
      </c>
      <c r="G12" s="94">
        <v>1</v>
      </c>
      <c r="H12" s="117"/>
      <c r="I12" s="95">
        <f>D12*G12*H12</f>
        <v>0</v>
      </c>
    </row>
    <row r="13" spans="1:9">
      <c r="A13" s="90"/>
      <c r="B13" s="91"/>
      <c r="C13" s="91"/>
      <c r="D13" s="91"/>
      <c r="E13" s="91"/>
      <c r="F13" s="93"/>
      <c r="G13" s="94"/>
      <c r="H13" s="261"/>
      <c r="I13" s="95"/>
    </row>
    <row r="14" spans="1:9">
      <c r="A14" s="90" t="s">
        <v>106</v>
      </c>
      <c r="B14" s="92" t="s">
        <v>103</v>
      </c>
      <c r="C14" s="91" t="s">
        <v>122</v>
      </c>
      <c r="D14" s="91">
        <v>2</v>
      </c>
      <c r="E14" s="91" t="s">
        <v>104</v>
      </c>
      <c r="F14" s="93" t="s">
        <v>105</v>
      </c>
      <c r="G14" s="94">
        <v>1</v>
      </c>
      <c r="H14" s="117"/>
      <c r="I14" s="95">
        <f>D14*G14*H14</f>
        <v>0</v>
      </c>
    </row>
    <row r="15" spans="1:9">
      <c r="A15" s="85"/>
      <c r="B15" s="85"/>
      <c r="C15" s="85"/>
      <c r="D15" s="85"/>
      <c r="E15" s="85"/>
      <c r="F15" s="90"/>
      <c r="G15" s="94"/>
      <c r="H15" s="95"/>
      <c r="I15" s="95"/>
    </row>
    <row r="16" spans="1:9">
      <c r="A16" s="231" t="s">
        <v>273</v>
      </c>
      <c r="B16" s="232"/>
      <c r="C16" s="232"/>
      <c r="D16" s="232"/>
      <c r="E16" s="232"/>
      <c r="F16" s="232"/>
      <c r="G16" s="232"/>
      <c r="H16" s="232"/>
      <c r="I16" s="233"/>
    </row>
    <row r="17" spans="1:9">
      <c r="A17" s="90"/>
      <c r="B17" s="91"/>
      <c r="C17" s="91"/>
      <c r="D17" s="91"/>
      <c r="E17" s="91"/>
      <c r="F17" s="93"/>
      <c r="G17" s="94"/>
      <c r="H17" s="95"/>
      <c r="I17" s="95"/>
    </row>
    <row r="18" spans="1:9">
      <c r="A18" s="90" t="s">
        <v>107</v>
      </c>
      <c r="B18" s="92" t="s">
        <v>103</v>
      </c>
      <c r="C18" s="91" t="s">
        <v>122</v>
      </c>
      <c r="D18" s="91">
        <v>1</v>
      </c>
      <c r="E18" s="91" t="s">
        <v>108</v>
      </c>
      <c r="F18" s="93" t="s">
        <v>109</v>
      </c>
      <c r="G18" s="94">
        <v>2</v>
      </c>
      <c r="H18" s="117"/>
      <c r="I18" s="95">
        <f>D18*G18*H18</f>
        <v>0</v>
      </c>
    </row>
    <row r="19" spans="1:9">
      <c r="A19" s="90"/>
      <c r="B19" s="91"/>
      <c r="C19" s="91"/>
      <c r="D19" s="91"/>
      <c r="E19" s="91"/>
      <c r="F19" s="93"/>
      <c r="G19" s="94"/>
      <c r="H19" s="262"/>
      <c r="I19" s="95"/>
    </row>
    <row r="20" spans="1:9">
      <c r="A20" s="90" t="s">
        <v>110</v>
      </c>
      <c r="B20" s="92" t="s">
        <v>103</v>
      </c>
      <c r="C20" s="91" t="s">
        <v>122</v>
      </c>
      <c r="D20" s="91">
        <v>4</v>
      </c>
      <c r="E20" s="91" t="s">
        <v>111</v>
      </c>
      <c r="F20" s="93" t="s">
        <v>109</v>
      </c>
      <c r="G20" s="94">
        <v>2</v>
      </c>
      <c r="H20" s="117"/>
      <c r="I20" s="95">
        <f>D20*G20*H20</f>
        <v>0</v>
      </c>
    </row>
    <row r="21" spans="1:9">
      <c r="A21" s="90"/>
      <c r="B21" s="92" t="s">
        <v>103</v>
      </c>
      <c r="C21" s="91" t="s">
        <v>122</v>
      </c>
      <c r="D21" s="91">
        <v>3</v>
      </c>
      <c r="E21" s="91" t="s">
        <v>111</v>
      </c>
      <c r="F21" s="93" t="s">
        <v>109</v>
      </c>
      <c r="G21" s="94">
        <v>2</v>
      </c>
      <c r="H21" s="117"/>
      <c r="I21" s="95">
        <f>D21*G21*H21</f>
        <v>0</v>
      </c>
    </row>
    <row r="22" spans="1:9">
      <c r="A22" s="90"/>
      <c r="B22" s="91" t="s">
        <v>112</v>
      </c>
      <c r="C22" s="91" t="s">
        <v>175</v>
      </c>
      <c r="D22" s="91">
        <v>7</v>
      </c>
      <c r="E22" s="91" t="s">
        <v>113</v>
      </c>
      <c r="F22" s="93" t="s">
        <v>109</v>
      </c>
      <c r="G22" s="94">
        <v>2</v>
      </c>
      <c r="H22" s="117"/>
      <c r="I22" s="95">
        <f t="shared" ref="I22" si="0">D22*G22*H22</f>
        <v>0</v>
      </c>
    </row>
    <row r="23" spans="1:9">
      <c r="A23" s="90"/>
      <c r="B23" s="91"/>
      <c r="C23" s="91"/>
      <c r="D23" s="91"/>
      <c r="E23" s="91"/>
      <c r="F23" s="93"/>
      <c r="G23" s="94"/>
      <c r="H23" s="95"/>
      <c r="I23" s="95"/>
    </row>
    <row r="24" spans="1:9">
      <c r="A24" s="231" t="s">
        <v>114</v>
      </c>
      <c r="B24" s="232"/>
      <c r="C24" s="232"/>
      <c r="D24" s="232"/>
      <c r="E24" s="232"/>
      <c r="F24" s="232"/>
      <c r="G24" s="232"/>
      <c r="H24" s="232"/>
      <c r="I24" s="233"/>
    </row>
    <row r="25" spans="1:9">
      <c r="A25" s="90"/>
      <c r="B25" s="91"/>
      <c r="C25" s="91"/>
      <c r="D25" s="91"/>
      <c r="E25" s="91"/>
      <c r="F25" s="93"/>
      <c r="G25" s="94"/>
      <c r="H25" s="95"/>
      <c r="I25" s="95"/>
    </row>
    <row r="26" spans="1:9">
      <c r="A26" s="96" t="s">
        <v>115</v>
      </c>
      <c r="B26" s="92" t="s">
        <v>103</v>
      </c>
      <c r="C26" s="91" t="s">
        <v>116</v>
      </c>
      <c r="D26" s="91">
        <v>56</v>
      </c>
      <c r="E26" s="91" t="s">
        <v>117</v>
      </c>
      <c r="F26" s="93" t="s">
        <v>118</v>
      </c>
      <c r="G26" s="94">
        <v>1</v>
      </c>
      <c r="H26" s="117"/>
      <c r="I26" s="95">
        <f>D26*G26*H26</f>
        <v>0</v>
      </c>
    </row>
    <row r="27" spans="1:9">
      <c r="A27" s="90"/>
      <c r="B27" s="92" t="s">
        <v>103</v>
      </c>
      <c r="C27" s="91" t="s">
        <v>116</v>
      </c>
      <c r="D27" s="91">
        <v>14</v>
      </c>
      <c r="E27" s="91" t="s">
        <v>119</v>
      </c>
      <c r="F27" s="93" t="s">
        <v>118</v>
      </c>
      <c r="G27" s="94">
        <v>1</v>
      </c>
      <c r="H27" s="117"/>
      <c r="I27" s="95">
        <f>D27*G27*H27</f>
        <v>0</v>
      </c>
    </row>
    <row r="28" spans="1:9">
      <c r="A28" s="90"/>
      <c r="B28" s="91"/>
      <c r="C28" s="91"/>
      <c r="D28" s="91"/>
      <c r="E28" s="91"/>
      <c r="F28" s="93"/>
      <c r="G28" s="94"/>
      <c r="H28" s="95"/>
      <c r="I28" s="95"/>
    </row>
    <row r="29" spans="1:9">
      <c r="A29" s="231" t="s">
        <v>120</v>
      </c>
      <c r="B29" s="232"/>
      <c r="C29" s="232"/>
      <c r="D29" s="232"/>
      <c r="E29" s="232"/>
      <c r="F29" s="232"/>
      <c r="G29" s="232"/>
      <c r="H29" s="232"/>
      <c r="I29" s="233"/>
    </row>
    <row r="30" spans="1:9">
      <c r="A30" s="90"/>
      <c r="B30" s="91"/>
      <c r="C30" s="91"/>
      <c r="D30" s="91"/>
      <c r="E30" s="91"/>
      <c r="F30" s="93"/>
      <c r="G30" s="94"/>
      <c r="H30" s="95"/>
      <c r="I30" s="95"/>
    </row>
    <row r="31" spans="1:9">
      <c r="A31" s="96" t="s">
        <v>121</v>
      </c>
      <c r="B31" s="92" t="s">
        <v>103</v>
      </c>
      <c r="C31" s="97" t="s">
        <v>122</v>
      </c>
      <c r="D31" s="97">
        <v>56</v>
      </c>
      <c r="E31" s="97" t="s">
        <v>117</v>
      </c>
      <c r="F31" s="93" t="s">
        <v>118</v>
      </c>
      <c r="G31" s="94">
        <v>1</v>
      </c>
      <c r="H31" s="117"/>
      <c r="I31" s="95">
        <f>D31*G31*H31</f>
        <v>0</v>
      </c>
    </row>
    <row r="32" spans="1:9">
      <c r="A32" s="98"/>
      <c r="B32" s="92" t="s">
        <v>103</v>
      </c>
      <c r="C32" s="97" t="s">
        <v>122</v>
      </c>
      <c r="D32" s="97">
        <v>14</v>
      </c>
      <c r="E32" s="97" t="s">
        <v>119</v>
      </c>
      <c r="F32" s="93" t="s">
        <v>118</v>
      </c>
      <c r="G32" s="94">
        <v>1</v>
      </c>
      <c r="H32" s="117"/>
      <c r="I32" s="95">
        <f>D32*G32*H32</f>
        <v>0</v>
      </c>
    </row>
    <row r="33" spans="1:9">
      <c r="A33" s="98"/>
      <c r="B33" s="99"/>
      <c r="C33" s="99"/>
      <c r="D33" s="99"/>
      <c r="E33" s="99"/>
      <c r="F33" s="100"/>
      <c r="G33" s="94"/>
      <c r="H33" s="95"/>
      <c r="I33" s="95"/>
    </row>
    <row r="34" spans="1:9">
      <c r="A34" s="231" t="s">
        <v>123</v>
      </c>
      <c r="B34" s="232"/>
      <c r="C34" s="232"/>
      <c r="D34" s="232"/>
      <c r="E34" s="232"/>
      <c r="F34" s="232"/>
      <c r="G34" s="232"/>
      <c r="H34" s="232"/>
      <c r="I34" s="233"/>
    </row>
    <row r="35" spans="1:9">
      <c r="A35" s="90"/>
      <c r="B35" s="91"/>
      <c r="C35" s="91"/>
      <c r="D35" s="91"/>
      <c r="E35" s="91"/>
      <c r="F35" s="101"/>
      <c r="G35" s="94"/>
      <c r="H35" s="95"/>
      <c r="I35" s="95"/>
    </row>
    <row r="36" spans="1:9">
      <c r="A36" s="90" t="s">
        <v>102</v>
      </c>
      <c r="B36" s="92" t="s">
        <v>103</v>
      </c>
      <c r="C36" s="91" t="s">
        <v>122</v>
      </c>
      <c r="D36" s="91">
        <v>4</v>
      </c>
      <c r="E36" s="91" t="s">
        <v>108</v>
      </c>
      <c r="F36" s="101" t="s">
        <v>124</v>
      </c>
      <c r="G36" s="94">
        <v>1</v>
      </c>
      <c r="H36" s="117"/>
      <c r="I36" s="95">
        <f>D36*G36*H36</f>
        <v>0</v>
      </c>
    </row>
    <row r="37" spans="1:9">
      <c r="A37" s="90"/>
      <c r="B37" s="91"/>
      <c r="C37" s="91"/>
      <c r="D37" s="91"/>
      <c r="E37" s="91"/>
      <c r="F37" s="101"/>
      <c r="G37" s="94"/>
      <c r="H37" s="262"/>
      <c r="I37" s="95"/>
    </row>
    <row r="38" spans="1:9">
      <c r="A38" s="90" t="s">
        <v>125</v>
      </c>
      <c r="B38" s="92" t="s">
        <v>103</v>
      </c>
      <c r="C38" s="91" t="s">
        <v>122</v>
      </c>
      <c r="D38" s="91">
        <v>2</v>
      </c>
      <c r="E38" s="91" t="s">
        <v>108</v>
      </c>
      <c r="F38" s="101" t="s">
        <v>124</v>
      </c>
      <c r="G38" s="94">
        <v>1</v>
      </c>
      <c r="H38" s="117"/>
      <c r="I38" s="95">
        <f>D38*G38*H38</f>
        <v>0</v>
      </c>
    </row>
    <row r="39" spans="1:9">
      <c r="A39" s="85"/>
      <c r="B39" s="85"/>
      <c r="C39" s="85"/>
      <c r="D39" s="85"/>
      <c r="E39" s="85"/>
      <c r="F39" s="86"/>
      <c r="G39" s="94"/>
      <c r="H39" s="95"/>
      <c r="I39" s="95"/>
    </row>
    <row r="40" spans="1:9">
      <c r="A40" s="231" t="s">
        <v>126</v>
      </c>
      <c r="B40" s="232"/>
      <c r="C40" s="232"/>
      <c r="D40" s="232"/>
      <c r="E40" s="232"/>
      <c r="F40" s="232"/>
      <c r="G40" s="232"/>
      <c r="H40" s="232"/>
      <c r="I40" s="233"/>
    </row>
    <row r="41" spans="1:9">
      <c r="A41" s="90"/>
      <c r="B41" s="91"/>
      <c r="C41" s="91"/>
      <c r="D41" s="91"/>
      <c r="E41" s="91"/>
      <c r="F41" s="101"/>
      <c r="G41" s="94"/>
      <c r="H41" s="95"/>
      <c r="I41" s="95"/>
    </row>
    <row r="42" spans="1:9">
      <c r="A42" s="90" t="s">
        <v>266</v>
      </c>
      <c r="B42" s="92" t="s">
        <v>103</v>
      </c>
      <c r="C42" s="91" t="s">
        <v>122</v>
      </c>
      <c r="D42" s="91">
        <v>8</v>
      </c>
      <c r="E42" s="91" t="s">
        <v>127</v>
      </c>
      <c r="F42" s="102" t="s">
        <v>128</v>
      </c>
      <c r="G42" s="94">
        <v>2</v>
      </c>
      <c r="H42" s="117"/>
      <c r="I42" s="95">
        <f>D42*G42*H42</f>
        <v>0</v>
      </c>
    </row>
    <row r="43" spans="1:9">
      <c r="A43" s="90"/>
      <c r="B43" s="92" t="s">
        <v>103</v>
      </c>
      <c r="C43" s="91" t="s">
        <v>122</v>
      </c>
      <c r="D43" s="91">
        <v>2</v>
      </c>
      <c r="E43" s="91" t="s">
        <v>129</v>
      </c>
      <c r="F43" s="102" t="s">
        <v>128</v>
      </c>
      <c r="G43" s="94">
        <v>2</v>
      </c>
      <c r="H43" s="117"/>
      <c r="I43" s="95">
        <f>D43*G43*H43</f>
        <v>0</v>
      </c>
    </row>
    <row r="44" spans="1:9">
      <c r="A44" s="90"/>
      <c r="B44" s="92" t="s">
        <v>103</v>
      </c>
      <c r="C44" s="91" t="s">
        <v>122</v>
      </c>
      <c r="D44" s="91">
        <v>2</v>
      </c>
      <c r="E44" s="91" t="s">
        <v>104</v>
      </c>
      <c r="F44" s="102" t="s">
        <v>128</v>
      </c>
      <c r="G44" s="94">
        <v>2</v>
      </c>
      <c r="H44" s="117"/>
      <c r="I44" s="95">
        <f t="shared" ref="I44" si="1">D44*G44*H44</f>
        <v>0</v>
      </c>
    </row>
    <row r="45" spans="1:9">
      <c r="A45" s="85"/>
      <c r="B45" s="85"/>
      <c r="C45" s="85"/>
      <c r="D45" s="85"/>
      <c r="E45" s="85"/>
      <c r="F45" s="86"/>
      <c r="G45" s="94"/>
      <c r="H45" s="95"/>
      <c r="I45" s="95"/>
    </row>
    <row r="46" spans="1:9">
      <c r="A46" s="231" t="s">
        <v>130</v>
      </c>
      <c r="B46" s="232"/>
      <c r="C46" s="232"/>
      <c r="D46" s="232"/>
      <c r="E46" s="232"/>
      <c r="F46" s="232"/>
      <c r="G46" s="232"/>
      <c r="H46" s="232"/>
      <c r="I46" s="233"/>
    </row>
    <row r="47" spans="1:9">
      <c r="A47" s="90"/>
      <c r="B47" s="91"/>
      <c r="C47" s="91"/>
      <c r="D47" s="91"/>
      <c r="E47" s="91"/>
      <c r="F47" s="101"/>
      <c r="G47" s="94"/>
      <c r="H47" s="95"/>
      <c r="I47" s="95"/>
    </row>
    <row r="48" spans="1:9">
      <c r="A48" s="90" t="s">
        <v>131</v>
      </c>
      <c r="B48" s="92" t="s">
        <v>103</v>
      </c>
      <c r="C48" s="91" t="s">
        <v>122</v>
      </c>
      <c r="D48" s="91">
        <v>2</v>
      </c>
      <c r="E48" s="91" t="s">
        <v>104</v>
      </c>
      <c r="F48" s="102" t="s">
        <v>124</v>
      </c>
      <c r="G48" s="94">
        <v>1</v>
      </c>
      <c r="H48" s="117"/>
      <c r="I48" s="95">
        <f>D48*G48*H48</f>
        <v>0</v>
      </c>
    </row>
    <row r="49" spans="1:9">
      <c r="A49" s="90"/>
      <c r="B49" s="92" t="s">
        <v>103</v>
      </c>
      <c r="C49" s="91" t="s">
        <v>122</v>
      </c>
      <c r="D49" s="91">
        <v>4</v>
      </c>
      <c r="E49" s="91" t="s">
        <v>132</v>
      </c>
      <c r="F49" s="102" t="s">
        <v>124</v>
      </c>
      <c r="G49" s="94">
        <v>1</v>
      </c>
      <c r="H49" s="117"/>
      <c r="I49" s="95">
        <f>D49*G49*H49</f>
        <v>0</v>
      </c>
    </row>
    <row r="50" spans="1:9">
      <c r="A50" s="90"/>
      <c r="B50" s="91"/>
      <c r="C50" s="91"/>
      <c r="D50" s="91"/>
      <c r="E50" s="91"/>
      <c r="F50" s="103"/>
      <c r="G50" s="94"/>
      <c r="H50" s="95"/>
      <c r="I50" s="95"/>
    </row>
    <row r="51" spans="1:9">
      <c r="A51" s="231" t="s">
        <v>133</v>
      </c>
      <c r="B51" s="232"/>
      <c r="C51" s="232"/>
      <c r="D51" s="232"/>
      <c r="E51" s="232"/>
      <c r="F51" s="232"/>
      <c r="G51" s="232"/>
      <c r="H51" s="232"/>
      <c r="I51" s="233"/>
    </row>
    <row r="52" spans="1:9">
      <c r="A52" s="90"/>
      <c r="B52" s="91"/>
      <c r="C52" s="91"/>
      <c r="D52" s="91"/>
      <c r="E52" s="91"/>
      <c r="F52" s="101"/>
      <c r="G52" s="94"/>
      <c r="H52" s="95"/>
      <c r="I52" s="95"/>
    </row>
    <row r="53" spans="1:9">
      <c r="A53" s="90" t="s">
        <v>134</v>
      </c>
      <c r="B53" s="91"/>
      <c r="C53" s="91"/>
      <c r="D53" s="91"/>
      <c r="E53" s="91"/>
      <c r="F53" s="101"/>
      <c r="G53" s="94"/>
      <c r="H53" s="95"/>
      <c r="I53" s="95"/>
    </row>
    <row r="54" spans="1:9">
      <c r="A54" s="104" t="s">
        <v>135</v>
      </c>
      <c r="B54" s="92" t="s">
        <v>103</v>
      </c>
      <c r="C54" s="92" t="s">
        <v>122</v>
      </c>
      <c r="D54" s="92">
        <v>1</v>
      </c>
      <c r="E54" s="92" t="s">
        <v>136</v>
      </c>
      <c r="F54" s="101" t="s">
        <v>124</v>
      </c>
      <c r="G54" s="94">
        <v>1</v>
      </c>
      <c r="H54" s="117"/>
      <c r="I54" s="95">
        <f>D54*G54*H54</f>
        <v>0</v>
      </c>
    </row>
    <row r="55" spans="1:9">
      <c r="A55" s="104" t="s">
        <v>137</v>
      </c>
      <c r="B55" s="92" t="s">
        <v>103</v>
      </c>
      <c r="C55" s="92" t="s">
        <v>122</v>
      </c>
      <c r="D55" s="92">
        <v>1</v>
      </c>
      <c r="E55" s="92" t="s">
        <v>136</v>
      </c>
      <c r="F55" s="101" t="s">
        <v>124</v>
      </c>
      <c r="G55" s="94">
        <v>1</v>
      </c>
      <c r="H55" s="117"/>
      <c r="I55" s="95">
        <f t="shared" ref="I55:I59" si="2">D55*G55*H55</f>
        <v>0</v>
      </c>
    </row>
    <row r="56" spans="1:9">
      <c r="A56" s="104" t="s">
        <v>138</v>
      </c>
      <c r="B56" s="92" t="s">
        <v>103</v>
      </c>
      <c r="C56" s="92" t="s">
        <v>122</v>
      </c>
      <c r="D56" s="92">
        <v>1</v>
      </c>
      <c r="E56" s="92" t="s">
        <v>136</v>
      </c>
      <c r="F56" s="101" t="s">
        <v>124</v>
      </c>
      <c r="G56" s="94">
        <v>1</v>
      </c>
      <c r="H56" s="117"/>
      <c r="I56" s="95">
        <f t="shared" si="2"/>
        <v>0</v>
      </c>
    </row>
    <row r="57" spans="1:9">
      <c r="A57" s="104" t="s">
        <v>139</v>
      </c>
      <c r="B57" s="92" t="s">
        <v>103</v>
      </c>
      <c r="C57" s="92" t="s">
        <v>122</v>
      </c>
      <c r="D57" s="92">
        <v>1</v>
      </c>
      <c r="E57" s="92" t="s">
        <v>136</v>
      </c>
      <c r="F57" s="101" t="s">
        <v>124</v>
      </c>
      <c r="G57" s="94">
        <v>1</v>
      </c>
      <c r="H57" s="117"/>
      <c r="I57" s="95">
        <f t="shared" si="2"/>
        <v>0</v>
      </c>
    </row>
    <row r="58" spans="1:9">
      <c r="A58" s="104" t="s">
        <v>140</v>
      </c>
      <c r="B58" s="92" t="s">
        <v>103</v>
      </c>
      <c r="C58" s="92" t="s">
        <v>122</v>
      </c>
      <c r="D58" s="92">
        <v>2</v>
      </c>
      <c r="E58" s="92" t="s">
        <v>141</v>
      </c>
      <c r="F58" s="101" t="s">
        <v>124</v>
      </c>
      <c r="G58" s="94">
        <v>1</v>
      </c>
      <c r="H58" s="117"/>
      <c r="I58" s="95">
        <f t="shared" si="2"/>
        <v>0</v>
      </c>
    </row>
    <row r="59" spans="1:9">
      <c r="A59" s="104" t="s">
        <v>142</v>
      </c>
      <c r="B59" s="92" t="s">
        <v>103</v>
      </c>
      <c r="C59" s="92" t="s">
        <v>122</v>
      </c>
      <c r="D59" s="92">
        <v>1</v>
      </c>
      <c r="E59" s="92" t="s">
        <v>143</v>
      </c>
      <c r="F59" s="101" t="s">
        <v>124</v>
      </c>
      <c r="G59" s="94">
        <v>1</v>
      </c>
      <c r="H59" s="117"/>
      <c r="I59" s="95">
        <f t="shared" si="2"/>
        <v>0</v>
      </c>
    </row>
    <row r="60" spans="1:9">
      <c r="A60" s="104"/>
      <c r="B60" s="92"/>
      <c r="C60" s="92"/>
      <c r="D60" s="92"/>
      <c r="E60" s="92"/>
      <c r="F60" s="101"/>
      <c r="G60" s="94"/>
      <c r="H60" s="95"/>
      <c r="I60" s="95"/>
    </row>
    <row r="61" spans="1:9">
      <c r="A61" s="231" t="s">
        <v>144</v>
      </c>
      <c r="B61" s="232"/>
      <c r="C61" s="232"/>
      <c r="D61" s="232"/>
      <c r="E61" s="232"/>
      <c r="F61" s="232"/>
      <c r="G61" s="232"/>
      <c r="H61" s="232"/>
      <c r="I61" s="233"/>
    </row>
    <row r="62" spans="1:9">
      <c r="A62" s="90"/>
      <c r="B62" s="91"/>
      <c r="C62" s="91"/>
      <c r="D62" s="91"/>
      <c r="E62" s="91"/>
      <c r="F62" s="101"/>
      <c r="G62" s="94"/>
      <c r="H62" s="95"/>
      <c r="I62" s="95"/>
    </row>
    <row r="63" spans="1:9">
      <c r="A63" s="90" t="s">
        <v>134</v>
      </c>
      <c r="B63" s="91"/>
      <c r="C63" s="91"/>
      <c r="D63" s="91"/>
      <c r="E63" s="91"/>
      <c r="F63" s="101"/>
      <c r="G63" s="94"/>
      <c r="H63" s="95"/>
      <c r="I63" s="95"/>
    </row>
    <row r="64" spans="1:9">
      <c r="A64" s="92" t="s">
        <v>145</v>
      </c>
      <c r="B64" s="92" t="s">
        <v>103</v>
      </c>
      <c r="C64" s="92" t="s">
        <v>116</v>
      </c>
      <c r="D64" s="92">
        <v>4</v>
      </c>
      <c r="E64" s="92" t="s">
        <v>146</v>
      </c>
      <c r="F64" s="101" t="s">
        <v>118</v>
      </c>
      <c r="G64" s="94">
        <v>1</v>
      </c>
      <c r="H64" s="117"/>
      <c r="I64" s="95">
        <f>D64*G64*H64</f>
        <v>0</v>
      </c>
    </row>
    <row r="65" spans="1:9">
      <c r="A65" s="92" t="s">
        <v>147</v>
      </c>
      <c r="B65" s="92" t="s">
        <v>103</v>
      </c>
      <c r="C65" s="92" t="s">
        <v>116</v>
      </c>
      <c r="D65" s="92">
        <v>1</v>
      </c>
      <c r="E65" s="92" t="s">
        <v>104</v>
      </c>
      <c r="F65" s="101" t="s">
        <v>118</v>
      </c>
      <c r="G65" s="94">
        <v>1</v>
      </c>
      <c r="H65" s="117"/>
      <c r="I65" s="95">
        <f>D65*G65*H65</f>
        <v>0</v>
      </c>
    </row>
    <row r="66" spans="1:9">
      <c r="A66" s="90"/>
      <c r="B66" s="91"/>
      <c r="C66" s="91"/>
      <c r="D66" s="91"/>
      <c r="E66" s="91"/>
      <c r="F66" s="101"/>
      <c r="G66" s="94"/>
      <c r="H66" s="262"/>
      <c r="I66" s="95"/>
    </row>
    <row r="67" spans="1:9">
      <c r="A67" s="90" t="s">
        <v>148</v>
      </c>
      <c r="B67" s="91" t="s">
        <v>149</v>
      </c>
      <c r="C67" s="91" t="s">
        <v>149</v>
      </c>
      <c r="D67" s="91"/>
      <c r="E67" s="91"/>
      <c r="F67" s="101"/>
      <c r="G67" s="94"/>
      <c r="H67" s="262"/>
      <c r="I67" s="95"/>
    </row>
    <row r="68" spans="1:9">
      <c r="A68" s="92" t="s">
        <v>150</v>
      </c>
      <c r="B68" s="92" t="s">
        <v>151</v>
      </c>
      <c r="C68" s="92" t="s">
        <v>116</v>
      </c>
      <c r="D68" s="92">
        <v>1</v>
      </c>
      <c r="E68" s="92" t="s">
        <v>152</v>
      </c>
      <c r="F68" s="101" t="s">
        <v>118</v>
      </c>
      <c r="G68" s="94">
        <v>1</v>
      </c>
      <c r="H68" s="117"/>
      <c r="I68" s="95">
        <f>D68*G68*H68</f>
        <v>0</v>
      </c>
    </row>
    <row r="69" spans="1:9">
      <c r="A69" s="92"/>
      <c r="B69" s="92"/>
      <c r="C69" s="92"/>
      <c r="D69" s="92"/>
      <c r="E69" s="92"/>
      <c r="F69" s="101"/>
      <c r="G69" s="94"/>
      <c r="H69" s="262"/>
      <c r="I69" s="95"/>
    </row>
    <row r="70" spans="1:9">
      <c r="A70" s="92" t="s">
        <v>153</v>
      </c>
      <c r="B70" s="92" t="s">
        <v>151</v>
      </c>
      <c r="C70" s="92" t="s">
        <v>116</v>
      </c>
      <c r="D70" s="92">
        <v>2</v>
      </c>
      <c r="E70" s="92" t="s">
        <v>111</v>
      </c>
      <c r="F70" s="101" t="s">
        <v>118</v>
      </c>
      <c r="G70" s="94">
        <v>1</v>
      </c>
      <c r="H70" s="117"/>
      <c r="I70" s="95">
        <f>D70*G70*H70</f>
        <v>0</v>
      </c>
    </row>
    <row r="71" spans="1:9">
      <c r="A71" s="92" t="s">
        <v>154</v>
      </c>
      <c r="B71" s="92" t="s">
        <v>103</v>
      </c>
      <c r="C71" s="92" t="s">
        <v>116</v>
      </c>
      <c r="D71" s="92">
        <v>1</v>
      </c>
      <c r="E71" s="92" t="s">
        <v>155</v>
      </c>
      <c r="F71" s="101" t="s">
        <v>118</v>
      </c>
      <c r="G71" s="94">
        <v>1</v>
      </c>
      <c r="H71" s="117"/>
      <c r="I71" s="95">
        <f t="shared" ref="I71:I72" si="3">D71*G71*H71</f>
        <v>0</v>
      </c>
    </row>
    <row r="72" spans="1:9">
      <c r="A72" s="92"/>
      <c r="B72" s="92" t="s">
        <v>151</v>
      </c>
      <c r="C72" s="92" t="s">
        <v>116</v>
      </c>
      <c r="D72" s="92">
        <v>1</v>
      </c>
      <c r="E72" s="92" t="s">
        <v>156</v>
      </c>
      <c r="F72" s="101" t="s">
        <v>118</v>
      </c>
      <c r="G72" s="94">
        <v>1</v>
      </c>
      <c r="H72" s="117"/>
      <c r="I72" s="95">
        <f t="shared" si="3"/>
        <v>0</v>
      </c>
    </row>
    <row r="73" spans="1:9">
      <c r="A73" s="92"/>
      <c r="B73" s="92"/>
      <c r="C73" s="92"/>
      <c r="D73" s="92"/>
      <c r="E73" s="92"/>
      <c r="F73" s="101"/>
      <c r="G73" s="94"/>
      <c r="H73" s="262"/>
      <c r="I73" s="95"/>
    </row>
    <row r="74" spans="1:9">
      <c r="A74" s="92" t="s">
        <v>157</v>
      </c>
      <c r="B74" s="92" t="s">
        <v>151</v>
      </c>
      <c r="C74" s="92" t="s">
        <v>116</v>
      </c>
      <c r="D74" s="92">
        <v>1</v>
      </c>
      <c r="E74" s="92" t="s">
        <v>156</v>
      </c>
      <c r="F74" s="101" t="s">
        <v>118</v>
      </c>
      <c r="G74" s="94">
        <v>1</v>
      </c>
      <c r="H74" s="117"/>
      <c r="I74" s="95">
        <f>D74*G74*H74</f>
        <v>0</v>
      </c>
    </row>
    <row r="75" spans="1:9">
      <c r="A75" s="85"/>
      <c r="B75" s="85"/>
      <c r="C75" s="85"/>
      <c r="D75" s="85"/>
      <c r="E75" s="85"/>
      <c r="F75" s="86"/>
      <c r="G75" s="94"/>
      <c r="H75" s="95"/>
      <c r="I75" s="95"/>
    </row>
    <row r="76" spans="1:9">
      <c r="A76" s="231" t="s">
        <v>158</v>
      </c>
      <c r="B76" s="232"/>
      <c r="C76" s="232"/>
      <c r="D76" s="232"/>
      <c r="E76" s="232"/>
      <c r="F76" s="232"/>
      <c r="G76" s="232"/>
      <c r="H76" s="232"/>
      <c r="I76" s="233"/>
    </row>
    <row r="77" spans="1:9">
      <c r="A77" s="90"/>
      <c r="B77" s="91"/>
      <c r="C77" s="91"/>
      <c r="D77" s="91"/>
      <c r="E77" s="91"/>
      <c r="F77" s="101"/>
      <c r="G77" s="94"/>
      <c r="H77" s="95"/>
      <c r="I77" s="95"/>
    </row>
    <row r="78" spans="1:9">
      <c r="A78" s="90" t="s">
        <v>159</v>
      </c>
      <c r="B78" s="91"/>
      <c r="C78" s="91"/>
      <c r="D78" s="91"/>
      <c r="E78" s="91"/>
      <c r="F78" s="101"/>
      <c r="G78" s="94"/>
      <c r="H78" s="95"/>
      <c r="I78" s="95"/>
    </row>
    <row r="79" spans="1:9">
      <c r="A79" s="92" t="s">
        <v>160</v>
      </c>
      <c r="B79" s="92" t="s">
        <v>103</v>
      </c>
      <c r="C79" s="92" t="s">
        <v>122</v>
      </c>
      <c r="D79" s="92">
        <v>4</v>
      </c>
      <c r="E79" s="92" t="s">
        <v>161</v>
      </c>
      <c r="F79" s="102" t="s">
        <v>162</v>
      </c>
      <c r="G79" s="94">
        <v>1</v>
      </c>
      <c r="H79" s="117"/>
      <c r="I79" s="95">
        <f>D79*G79*H79</f>
        <v>0</v>
      </c>
    </row>
    <row r="80" spans="1:9">
      <c r="A80" s="92" t="s">
        <v>163</v>
      </c>
      <c r="B80" s="92" t="s">
        <v>103</v>
      </c>
      <c r="C80" s="92" t="s">
        <v>122</v>
      </c>
      <c r="D80" s="92">
        <v>4</v>
      </c>
      <c r="E80" s="92" t="s">
        <v>161</v>
      </c>
      <c r="F80" s="102" t="s">
        <v>162</v>
      </c>
      <c r="G80" s="94">
        <v>1</v>
      </c>
      <c r="H80" s="117"/>
      <c r="I80" s="95">
        <f t="shared" ref="I80:I81" si="4">D80*G80*H80</f>
        <v>0</v>
      </c>
    </row>
    <row r="81" spans="1:9">
      <c r="A81" s="92" t="s">
        <v>164</v>
      </c>
      <c r="B81" s="92" t="s">
        <v>103</v>
      </c>
      <c r="C81" s="92" t="s">
        <v>122</v>
      </c>
      <c r="D81" s="92">
        <v>6</v>
      </c>
      <c r="E81" s="92" t="s">
        <v>161</v>
      </c>
      <c r="F81" s="102" t="s">
        <v>162</v>
      </c>
      <c r="G81" s="94">
        <v>1</v>
      </c>
      <c r="H81" s="117"/>
      <c r="I81" s="95">
        <f t="shared" si="4"/>
        <v>0</v>
      </c>
    </row>
    <row r="82" spans="1:9">
      <c r="A82" s="90"/>
      <c r="B82" s="91"/>
      <c r="C82" s="91"/>
      <c r="D82" s="91"/>
      <c r="E82" s="91"/>
      <c r="F82" s="102"/>
      <c r="G82" s="94"/>
      <c r="H82" s="95"/>
      <c r="I82" s="95"/>
    </row>
    <row r="83" spans="1:9">
      <c r="A83" s="231" t="s">
        <v>165</v>
      </c>
      <c r="B83" s="232"/>
      <c r="C83" s="232"/>
      <c r="D83" s="232"/>
      <c r="E83" s="232"/>
      <c r="F83" s="232"/>
      <c r="G83" s="232"/>
      <c r="H83" s="232"/>
      <c r="I83" s="233"/>
    </row>
    <row r="84" spans="1:9">
      <c r="A84" s="90" t="s">
        <v>159</v>
      </c>
      <c r="B84" s="91"/>
      <c r="C84" s="91"/>
      <c r="D84" s="91"/>
      <c r="E84" s="91"/>
      <c r="F84" s="102"/>
      <c r="G84" s="94"/>
      <c r="H84" s="95"/>
      <c r="I84" s="95"/>
    </row>
    <row r="85" spans="1:9">
      <c r="A85" s="92" t="s">
        <v>166</v>
      </c>
      <c r="B85" s="92" t="s">
        <v>103</v>
      </c>
      <c r="C85" s="92" t="s">
        <v>122</v>
      </c>
      <c r="D85" s="92">
        <v>6</v>
      </c>
      <c r="E85" s="92" t="s">
        <v>167</v>
      </c>
      <c r="F85" s="102" t="s">
        <v>168</v>
      </c>
      <c r="G85" s="94">
        <v>1</v>
      </c>
      <c r="H85" s="117"/>
      <c r="I85" s="95">
        <f>D85*G85*H85</f>
        <v>0</v>
      </c>
    </row>
    <row r="86" spans="1:9">
      <c r="A86" s="92"/>
      <c r="B86" s="92"/>
      <c r="C86" s="92"/>
      <c r="D86" s="92"/>
      <c r="E86" s="92"/>
      <c r="F86" s="102"/>
      <c r="G86" s="94"/>
      <c r="H86" s="95"/>
      <c r="I86" s="95"/>
    </row>
    <row r="87" spans="1:9">
      <c r="A87" s="228" t="s">
        <v>169</v>
      </c>
      <c r="B87" s="229"/>
      <c r="C87" s="229"/>
      <c r="D87" s="229"/>
      <c r="E87" s="229"/>
      <c r="F87" s="229"/>
      <c r="G87" s="229"/>
      <c r="H87" s="229"/>
      <c r="I87" s="230"/>
    </row>
    <row r="88" spans="1:9">
      <c r="A88" s="90" t="s">
        <v>159</v>
      </c>
      <c r="B88" s="91"/>
      <c r="C88" s="91"/>
      <c r="D88" s="91"/>
      <c r="E88" s="91"/>
      <c r="F88" s="102"/>
      <c r="G88" s="94"/>
      <c r="H88" s="95"/>
      <c r="I88" s="95"/>
    </row>
    <row r="89" spans="1:9">
      <c r="A89" s="92" t="s">
        <v>166</v>
      </c>
      <c r="B89" s="92" t="s">
        <v>103</v>
      </c>
      <c r="C89" s="92" t="s">
        <v>122</v>
      </c>
      <c r="D89" s="92">
        <v>6</v>
      </c>
      <c r="E89" s="92" t="s">
        <v>167</v>
      </c>
      <c r="F89" s="102" t="s">
        <v>168</v>
      </c>
      <c r="G89" s="94">
        <v>1</v>
      </c>
      <c r="H89" s="117"/>
      <c r="I89" s="95">
        <f>D89*G89*H89</f>
        <v>0</v>
      </c>
    </row>
    <row r="90" spans="1:9">
      <c r="A90" s="105"/>
      <c r="B90" s="105"/>
      <c r="C90" s="105"/>
      <c r="D90" s="105"/>
      <c r="E90" s="105"/>
      <c r="F90" s="106"/>
      <c r="G90" s="107"/>
      <c r="H90" s="108"/>
      <c r="I90" s="108"/>
    </row>
    <row r="91" spans="1:9">
      <c r="A91" s="85"/>
      <c r="B91" s="85"/>
      <c r="C91" s="85"/>
      <c r="D91" s="85"/>
      <c r="E91" s="85"/>
      <c r="F91" s="86"/>
      <c r="G91" s="87"/>
      <c r="H91" s="89"/>
      <c r="I91" s="89"/>
    </row>
    <row r="92" spans="1:9" ht="15.75" thickBot="1">
      <c r="A92" s="85"/>
      <c r="B92" s="109" t="s">
        <v>172</v>
      </c>
      <c r="C92" s="109"/>
      <c r="D92" s="110">
        <f>SUMIF(C12:C91,"H13",D12:D91)</f>
        <v>141</v>
      </c>
      <c r="E92" s="85"/>
      <c r="F92" s="227" t="s">
        <v>280</v>
      </c>
      <c r="G92" s="227"/>
      <c r="H92" s="109"/>
      <c r="I92" s="111">
        <f>SUM(I12:I89)</f>
        <v>0</v>
      </c>
    </row>
    <row r="93" spans="1:9" ht="15.75" thickTop="1">
      <c r="A93" s="85"/>
      <c r="B93" s="109" t="s">
        <v>173</v>
      </c>
      <c r="C93" s="109"/>
      <c r="D93" s="110">
        <f>SUMIF(C12:C91,"H14",D12:D91)</f>
        <v>81</v>
      </c>
      <c r="E93" s="85"/>
      <c r="F93" s="85"/>
      <c r="G93" s="87"/>
      <c r="H93" s="109"/>
      <c r="I93" s="112"/>
    </row>
    <row r="94" spans="1:9">
      <c r="A94" s="85"/>
      <c r="B94" s="109" t="s">
        <v>174</v>
      </c>
      <c r="C94" s="109"/>
      <c r="D94" s="110">
        <f>D22</f>
        <v>7</v>
      </c>
      <c r="E94" s="85"/>
      <c r="F94" s="85"/>
      <c r="G94" s="87"/>
      <c r="H94" s="113"/>
      <c r="I94" s="114"/>
    </row>
    <row r="95" spans="1:9">
      <c r="A95" s="15"/>
      <c r="B95" s="15"/>
      <c r="C95" s="15"/>
      <c r="D95" s="15"/>
      <c r="E95" s="15"/>
      <c r="F95" s="15"/>
      <c r="G95" s="115"/>
      <c r="H95" s="116"/>
      <c r="I95" s="116"/>
    </row>
  </sheetData>
  <sheetProtection algorithmName="SHA-512" hashValue="y8flr/5zPjoqdK6bZI/gc8Y9R3S9FN5c/85QIQgg8zSrFw4ahGbDYrtabB+YRVLINy8KcGNEZzSJoMyu2gz67A==" saltValue="8EYnqo8PhLLnN70Riox9IQ==" spinCount="100000" sheet="1" objects="1" scenarios="1"/>
  <mergeCells count="16">
    <mergeCell ref="A2:H2"/>
    <mergeCell ref="A3:G3"/>
    <mergeCell ref="A4:H4"/>
    <mergeCell ref="F92:G92"/>
    <mergeCell ref="A87:I87"/>
    <mergeCell ref="A10:I10"/>
    <mergeCell ref="A16:I16"/>
    <mergeCell ref="A24:I24"/>
    <mergeCell ref="A29:I29"/>
    <mergeCell ref="A34:I34"/>
    <mergeCell ref="A40:I40"/>
    <mergeCell ref="A46:I46"/>
    <mergeCell ref="A51:I51"/>
    <mergeCell ref="A61:I61"/>
    <mergeCell ref="A76:I76"/>
    <mergeCell ref="A83:I83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LV</vt:lpstr>
      <vt:lpstr>Anl. spz. Leistungs-Pauschalen</vt:lpstr>
      <vt:lpstr>Materialbedarf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Gutsche, Lena</cp:lastModifiedBy>
  <cp:lastPrinted>2025-12-09T08:43:55Z</cp:lastPrinted>
  <dcterms:created xsi:type="dcterms:W3CDTF">2020-02-18T10:48:59Z</dcterms:created>
  <dcterms:modified xsi:type="dcterms:W3CDTF">2026-01-19T12:43:25Z</dcterms:modified>
</cp:coreProperties>
</file>