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Z:\Austausch Immobilien-und Facilitymanagement\5. Facilitymanagement\DL Textilversorgung\1. Mietwäsche\4. Ausschreibung neuer Vertrag\1. Ausschreibungsunterlagen\Anlagen\"/>
    </mc:Choice>
  </mc:AlternateContent>
  <xr:revisionPtr revIDLastSave="0" documentId="13_ncr:1_{1D22E50A-61EC-42E4-8DD1-2AC21F7EE943}" xr6:coauthVersionLast="47" xr6:coauthVersionMax="47" xr10:uidLastSave="{00000000-0000-0000-0000-000000000000}"/>
  <bookViews>
    <workbookView xWindow="28680" yWindow="-120" windowWidth="29040" windowHeight="15720" tabRatio="696" xr2:uid="{00000000-000D-0000-FFFF-FFFF00000000}"/>
  </bookViews>
  <sheets>
    <sheet name="Gesamtkosten" sheetId="8" r:id="rId1"/>
    <sheet name="1. Flachwäsche" sheetId="2" r:id="rId2"/>
    <sheet name="2. Berufsbekleidungssysteme" sheetId="7" r:id="rId3"/>
    <sheet name="3. Berufsbekleidung aus Systeme" sheetId="4" r:id="rId4"/>
    <sheet name="4. Trägerbez. Berufsbekleidung" sheetId="6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61" i="2" l="1"/>
  <c r="C25" i="7"/>
  <c r="H4" i="2"/>
  <c r="M4" i="6" l="1"/>
  <c r="M5" i="6"/>
  <c r="M3" i="6"/>
  <c r="H165" i="2"/>
  <c r="H166" i="2"/>
  <c r="H167" i="2"/>
  <c r="H168" i="2"/>
  <c r="H169" i="2"/>
  <c r="H164" i="2"/>
  <c r="H148" i="2"/>
  <c r="H149" i="2"/>
  <c r="H150" i="2"/>
  <c r="H151" i="2"/>
  <c r="H152" i="2"/>
  <c r="H154" i="2"/>
  <c r="H155" i="2"/>
  <c r="H156" i="2"/>
  <c r="H157" i="2"/>
  <c r="H158" i="2"/>
  <c r="H159" i="2"/>
  <c r="H147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08" i="2"/>
  <c r="H103" i="2"/>
  <c r="H104" i="2"/>
  <c r="H102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61" i="2"/>
  <c r="H56" i="2"/>
  <c r="H57" i="2"/>
  <c r="H55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10" i="2"/>
  <c r="H5" i="2"/>
  <c r="H6" i="2"/>
  <c r="H7" i="2"/>
  <c r="H8" i="2"/>
  <c r="H3" i="2"/>
  <c r="I11" i="6"/>
  <c r="J11" i="6" s="1"/>
  <c r="I10" i="6"/>
  <c r="J10" i="6" s="1"/>
  <c r="I9" i="6"/>
  <c r="J9" i="6" s="1"/>
  <c r="I8" i="6"/>
  <c r="J8" i="6" s="1"/>
  <c r="I7" i="6"/>
  <c r="J7" i="6" s="1"/>
  <c r="I6" i="6"/>
  <c r="J6" i="6" s="1"/>
  <c r="I5" i="6"/>
  <c r="J5" i="6" s="1"/>
  <c r="I4" i="6"/>
  <c r="J4" i="6" s="1"/>
  <c r="I3" i="6"/>
  <c r="J3" i="6" s="1"/>
  <c r="M6" i="6" l="1"/>
  <c r="M11" i="6"/>
  <c r="M9" i="6"/>
  <c r="M8" i="6"/>
  <c r="M7" i="6"/>
  <c r="M12" i="6" s="1"/>
  <c r="M10" i="6"/>
  <c r="L4" i="4"/>
  <c r="N4" i="4" s="1"/>
  <c r="L5" i="4"/>
  <c r="N5" i="4" s="1"/>
  <c r="L6" i="4"/>
  <c r="N6" i="4" s="1"/>
  <c r="L3" i="4"/>
  <c r="N3" i="4" s="1"/>
  <c r="H9" i="2" l="1"/>
  <c r="H160" i="2"/>
  <c r="I25" i="7"/>
  <c r="I32" i="7"/>
  <c r="I36" i="7" s="1"/>
  <c r="J31" i="7"/>
  <c r="J30" i="7"/>
  <c r="J32" i="7" s="1"/>
  <c r="J36" i="7" s="1"/>
  <c r="D22" i="7"/>
  <c r="D23" i="7"/>
  <c r="J22" i="7"/>
  <c r="J23" i="7"/>
  <c r="J24" i="7"/>
  <c r="I20" i="7"/>
  <c r="J19" i="7"/>
  <c r="J18" i="7"/>
  <c r="J17" i="7"/>
  <c r="I16" i="7"/>
  <c r="J15" i="7"/>
  <c r="J14" i="7"/>
  <c r="J13" i="7"/>
  <c r="C32" i="7"/>
  <c r="C36" i="7" s="1"/>
  <c r="D31" i="7"/>
  <c r="D30" i="7"/>
  <c r="C20" i="7"/>
  <c r="D19" i="7"/>
  <c r="D18" i="7"/>
  <c r="D17" i="7"/>
  <c r="C16" i="7"/>
  <c r="D15" i="7"/>
  <c r="D14" i="7"/>
  <c r="D13" i="7"/>
  <c r="C11" i="8"/>
  <c r="D25" i="7" l="1"/>
  <c r="C26" i="7"/>
  <c r="C35" i="7" s="1"/>
  <c r="C37" i="7" s="1"/>
  <c r="I26" i="7"/>
  <c r="I35" i="7" s="1"/>
  <c r="I37" i="7" s="1"/>
  <c r="J25" i="7"/>
  <c r="J16" i="7"/>
  <c r="J20" i="7"/>
  <c r="D32" i="7"/>
  <c r="D36" i="7" s="1"/>
  <c r="D20" i="7"/>
  <c r="D16" i="7"/>
  <c r="N7" i="4"/>
  <c r="C10" i="8" s="1"/>
  <c r="D26" i="7" l="1"/>
  <c r="D35" i="7" s="1"/>
  <c r="D37" i="7" s="1"/>
  <c r="C8" i="8" s="1"/>
  <c r="J26" i="7"/>
  <c r="J35" i="7" s="1"/>
  <c r="J37" i="7" s="1"/>
  <c r="C9" i="8" s="1"/>
  <c r="H170" i="2"/>
  <c r="H144" i="2"/>
  <c r="H105" i="2"/>
  <c r="H99" i="2"/>
  <c r="H58" i="2"/>
  <c r="H153" i="2"/>
  <c r="H52" i="2"/>
  <c r="H172" i="2" l="1"/>
  <c r="C7" i="8" s="1"/>
  <c r="C12" i="8" s="1"/>
</calcChain>
</file>

<file path=xl/sharedStrings.xml><?xml version="1.0" encoding="utf-8"?>
<sst xmlns="http://schemas.openxmlformats.org/spreadsheetml/2006/main" count="712" uniqueCount="299">
  <si>
    <t>Standort</t>
  </si>
  <si>
    <t>Haus 2</t>
  </si>
  <si>
    <t>Haus 63</t>
  </si>
  <si>
    <t>Haus 0</t>
  </si>
  <si>
    <t>Haus 7</t>
  </si>
  <si>
    <t>Position</t>
  </si>
  <si>
    <t>Preis netto (monatlich)</t>
  </si>
  <si>
    <t>Preis netto (jährlich)</t>
  </si>
  <si>
    <t>Zwischensumme Haus 2</t>
  </si>
  <si>
    <t>Zwischensumme Haus 63</t>
  </si>
  <si>
    <r>
      <t>Verfügbare m</t>
    </r>
    <r>
      <rPr>
        <b/>
        <vertAlign val="superscript"/>
        <sz val="11"/>
        <color theme="1"/>
        <rFont val="Tahoma"/>
        <family val="2"/>
      </rPr>
      <t>2</t>
    </r>
    <r>
      <rPr>
        <b/>
        <sz val="11"/>
        <color theme="1"/>
        <rFont val="Tahoma"/>
        <family val="2"/>
      </rPr>
      <t xml:space="preserve"> insgesamt</t>
    </r>
  </si>
  <si>
    <r>
      <t>Verfügbare m</t>
    </r>
    <r>
      <rPr>
        <b/>
        <vertAlign val="superscript"/>
        <sz val="11"/>
        <color theme="1"/>
        <rFont val="Tahoma"/>
        <family val="2"/>
      </rPr>
      <t>2</t>
    </r>
    <r>
      <rPr>
        <b/>
        <sz val="11"/>
        <color theme="1"/>
        <rFont val="Tahoma"/>
        <family val="2"/>
      </rPr>
      <t xml:space="preserve"> für Entnahme</t>
    </r>
  </si>
  <si>
    <r>
      <t>Verfügbare m</t>
    </r>
    <r>
      <rPr>
        <b/>
        <vertAlign val="superscript"/>
        <sz val="11"/>
        <color theme="1"/>
        <rFont val="Tahoma"/>
        <family val="2"/>
      </rPr>
      <t>2</t>
    </r>
    <r>
      <rPr>
        <b/>
        <sz val="11"/>
        <color theme="1"/>
        <rFont val="Tahoma"/>
        <family val="2"/>
      </rPr>
      <t xml:space="preserve"> für Rücknahme</t>
    </r>
  </si>
  <si>
    <t>Anzahl an Rücknahmen</t>
  </si>
  <si>
    <t>Gesamtsumme
Bekleidungsausgabe-systeme</t>
  </si>
  <si>
    <t>Pos.</t>
  </si>
  <si>
    <t>Artikelbezeichnung</t>
  </si>
  <si>
    <t>Produktgruppenbe- zeichnung</t>
  </si>
  <si>
    <t>Artikelgruppen- bezeichnung</t>
  </si>
  <si>
    <t>Verbrauch pro Jahr</t>
  </si>
  <si>
    <t>Einzelpreis (Waschpreis) netto pro Stk.</t>
  </si>
  <si>
    <t>Preis Summe netto pro Jahr</t>
  </si>
  <si>
    <t xml:space="preserve">Bezug 140x220 </t>
  </si>
  <si>
    <t>Bezüge</t>
  </si>
  <si>
    <t>Bettwäsche</t>
  </si>
  <si>
    <t>Einziehdecke 100x150 ws</t>
  </si>
  <si>
    <t>Decken</t>
  </si>
  <si>
    <t>Einziehdecke 135x200 ws</t>
  </si>
  <si>
    <t>Fleecedecke farbig 140x200</t>
  </si>
  <si>
    <t>Patientendecke Frottee farbig</t>
  </si>
  <si>
    <t>Kissen</t>
  </si>
  <si>
    <t>Kissen 40x60</t>
  </si>
  <si>
    <t>Kissen 40x40 ws</t>
  </si>
  <si>
    <t>Kissen 40x80 ws</t>
  </si>
  <si>
    <t>Kissen 80x80 ws</t>
  </si>
  <si>
    <t>Kissenbezüge</t>
  </si>
  <si>
    <t>Kissenbezüge Palliativ</t>
  </si>
  <si>
    <t>Laken Kappe 160x290 farbig</t>
  </si>
  <si>
    <t>Laken</t>
  </si>
  <si>
    <t>Laken 160x300 farbig</t>
  </si>
  <si>
    <t>Laken Ambulanzliege 90x245 ws</t>
  </si>
  <si>
    <t>Spannbettlaken</t>
  </si>
  <si>
    <t>Spannlaken 40x140 farbig uni</t>
  </si>
  <si>
    <t>Spannlaken 90x200 farbig</t>
  </si>
  <si>
    <t>Stecklaken 90x200 ws</t>
  </si>
  <si>
    <t>Stecklaken</t>
  </si>
  <si>
    <t>Systemunterlagen</t>
  </si>
  <si>
    <t>Duschtuch 70x140 ws</t>
  </si>
  <si>
    <t>Badelaken</t>
  </si>
  <si>
    <t>Stationswäsche</t>
  </si>
  <si>
    <t>Badetuch Frottier 100x100 farbig uni</t>
  </si>
  <si>
    <t>Badetuch 150x200 ws</t>
  </si>
  <si>
    <t>Geschirrtuch</t>
  </si>
  <si>
    <t>Geschirrtücher</t>
  </si>
  <si>
    <t>Handtuch Frottier 50x100 ws</t>
  </si>
  <si>
    <t>Handtücher</t>
  </si>
  <si>
    <t>Lätzchen</t>
  </si>
  <si>
    <t>Moltontuch 80x80</t>
  </si>
  <si>
    <t>Molton / Mullwindeln</t>
  </si>
  <si>
    <t>Molton Laken 140x250</t>
  </si>
  <si>
    <t>Moltonlaken/Tücher</t>
  </si>
  <si>
    <t>Patientenhemd offen 2XL</t>
  </si>
  <si>
    <t>Patientenhemd Pool</t>
  </si>
  <si>
    <t>Patientenhemd Knopfleiste 2XL (ITS/Dialyse)</t>
  </si>
  <si>
    <t>Patientenhemd offen 5XL</t>
  </si>
  <si>
    <t>Patientenhemd Knopfleiste 5XL (ITS/Dialyse)</t>
  </si>
  <si>
    <t>Nachthemd XL farbig uni, farbige Passe</t>
  </si>
  <si>
    <t>Nachthemd L farbig uni, farbige Passe</t>
  </si>
  <si>
    <t>Coloskopiehose</t>
  </si>
  <si>
    <t>Patientenwäsche</t>
  </si>
  <si>
    <t>Pflegekittel kurz. Arm farbig uni</t>
  </si>
  <si>
    <t>Schutz/Isokittel</t>
  </si>
  <si>
    <t>Besucherkittel farbig uni</t>
  </si>
  <si>
    <t>Waschlappen mix</t>
  </si>
  <si>
    <t>Waschlappen</t>
  </si>
  <si>
    <t>Waschhandschuh mix</t>
  </si>
  <si>
    <t>Tischtuch 130x190 ws</t>
  </si>
  <si>
    <t>Tischdecken</t>
  </si>
  <si>
    <t>Tischwäsche</t>
  </si>
  <si>
    <t>1 bis 49</t>
  </si>
  <si>
    <t>Summe Stationswäsche</t>
  </si>
  <si>
    <t>Produktgruppenbe-zeichnung</t>
  </si>
  <si>
    <t>Artikelgruppen-bezeichnung</t>
  </si>
  <si>
    <t>Laken Allergie</t>
  </si>
  <si>
    <t>Allergiewäsche</t>
  </si>
  <si>
    <t>Bezug Allergie</t>
  </si>
  <si>
    <t>50 bis 52</t>
  </si>
  <si>
    <t>Summe Allergiewäsche</t>
  </si>
  <si>
    <t>Bezug 100x160 Kindermotiv</t>
  </si>
  <si>
    <t>Baby- und Kinderwäsche</t>
  </si>
  <si>
    <t xml:space="preserve">Bezug 80x80 Kindermotiv </t>
  </si>
  <si>
    <t>Einziehdecke 80x80 ws</t>
  </si>
  <si>
    <t>Kinderpatientenhemd Gr.2/152 farbig uni 1</t>
  </si>
  <si>
    <t>Kinder-/Babywäsche</t>
  </si>
  <si>
    <t>Kinderpatientenhemd Gr.1/128 farbig uni 2</t>
  </si>
  <si>
    <t>Kinderpatientenhemd Gr.0/98 farbig uni 3</t>
  </si>
  <si>
    <t>Schlafanzug Unterteil lang 152  farbig uni 1</t>
  </si>
  <si>
    <t>Schlafanzug Oberteil lang 152  farbig uni 1</t>
  </si>
  <si>
    <t>Schlafanzug Unterteil lang 128 farbig uni 2</t>
  </si>
  <si>
    <t>Schlafanzug Oberteil lang 128 farbig uni 2</t>
  </si>
  <si>
    <t>Schlafanzug Unterteil lang 86 farbig uni 3</t>
  </si>
  <si>
    <t>Schlafanzug Oberteil lang 86 farbig uni 3</t>
  </si>
  <si>
    <t>Strampler Gr.62/68 Kindermotiv</t>
  </si>
  <si>
    <t>Strampler Gr.50/56 Kindermotiv</t>
  </si>
  <si>
    <t>Strampler Gr.38/44 Kindermotiv</t>
  </si>
  <si>
    <t>Body Gr. 104 Kindermotiv</t>
  </si>
  <si>
    <t>Body Gr. 74/80 Kindermotiv</t>
  </si>
  <si>
    <t>Schlafsack Kind Gr.44/50 bunt</t>
  </si>
  <si>
    <t>Schlafsack Kind Gr.56/62  bunt</t>
  </si>
  <si>
    <t>Schlafsack Kind Gr.62/68 bunt</t>
  </si>
  <si>
    <t xml:space="preserve">Schlafsack Kind Gr.68/74 bunt </t>
  </si>
  <si>
    <t xml:space="preserve">Schlafsack Kind Gr.80/86 bunt </t>
  </si>
  <si>
    <t xml:space="preserve">Schlafsack Kind Gr.92/110 bunt </t>
  </si>
  <si>
    <t>Spannlaken 70x140 farbig</t>
  </si>
  <si>
    <t>Spannlaken 45x80 farbig</t>
  </si>
  <si>
    <t>Laken Kappe 140x185 farbig uni</t>
  </si>
  <si>
    <t>Laken 150x215 farbig uni</t>
  </si>
  <si>
    <t>Laken 75x100 farbig uni</t>
  </si>
  <si>
    <t>Mullwindel 80x80</t>
  </si>
  <si>
    <t>Moltontuch 40x40</t>
  </si>
  <si>
    <t>53 bis 90</t>
  </si>
  <si>
    <t>Summe Kinderwäsche</t>
  </si>
  <si>
    <t>Funktionstücher, groß</t>
  </si>
  <si>
    <t>OP-Wäsche unsteril / OP</t>
  </si>
  <si>
    <t>Funktionstücher, klein</t>
  </si>
  <si>
    <t>Summe OP/ Funktion</t>
  </si>
  <si>
    <t>Produktgruppen-bezeichnung</t>
  </si>
  <si>
    <t>Größe 0</t>
  </si>
  <si>
    <t>Bereichsbekleidung</t>
  </si>
  <si>
    <t>Größe 1</t>
  </si>
  <si>
    <t>Größe 2</t>
  </si>
  <si>
    <t>Größe 3</t>
  </si>
  <si>
    <t>Größe 4</t>
  </si>
  <si>
    <t>Größe 5</t>
  </si>
  <si>
    <t>Größe 6</t>
  </si>
  <si>
    <t>Größe 7</t>
  </si>
  <si>
    <t>Größe 8</t>
  </si>
  <si>
    <t>Größe 0-7</t>
  </si>
  <si>
    <t>Summe Bereichsbekleidung</t>
  </si>
  <si>
    <t>Betteinlage Molton 100x200</t>
  </si>
  <si>
    <t>Matratzenschoner</t>
  </si>
  <si>
    <t>Betteinlage Molton 140x200</t>
  </si>
  <si>
    <t>Badematte Frottee ws 50x70</t>
  </si>
  <si>
    <t>Badematte</t>
  </si>
  <si>
    <t>Einzelpreis netto pro Kg, pro Stk, oder pro Min.</t>
  </si>
  <si>
    <t>Kundeneigene Wäsche</t>
  </si>
  <si>
    <t>gemischt</t>
  </si>
  <si>
    <t>im Netzsack</t>
  </si>
  <si>
    <t>Patchen kundeneigener Wäsche/Berufsbekleidung</t>
  </si>
  <si>
    <t>Patch</t>
  </si>
  <si>
    <t>Infektiöse Wäsche</t>
  </si>
  <si>
    <t>in Schutzverpackung</t>
  </si>
  <si>
    <t xml:space="preserve">Näharbeiten </t>
  </si>
  <si>
    <t>Entsorgung Fremd-Müll in kg</t>
  </si>
  <si>
    <t>Falsch entsorgte Wäsche/Berufsbekleidung in Stk</t>
  </si>
  <si>
    <t>Summe Sonstiges</t>
  </si>
  <si>
    <r>
      <t xml:space="preserve">Wischdesinfizierbare Kissen </t>
    </r>
    <r>
      <rPr>
        <sz val="11"/>
        <rFont val="Tahoma"/>
        <family val="2"/>
      </rPr>
      <t>74x40</t>
    </r>
  </si>
  <si>
    <t>Berufsgruppe</t>
  </si>
  <si>
    <t>Versorgungsart</t>
  </si>
  <si>
    <t>Berufsbekleidungs-system</t>
  </si>
  <si>
    <t>Berufsbekleidung</t>
  </si>
  <si>
    <t>Anzahl Schrank-einheiten</t>
  </si>
  <si>
    <t>Inkontinenz-Unterlage 75x85</t>
  </si>
  <si>
    <t>Bereitstellungs-preis netto je Woche pro Stk.</t>
  </si>
  <si>
    <t>Summe Flachwäsche Gesamt</t>
  </si>
  <si>
    <t>Anzahl gleichzeitig entnehmbarer Artikel</t>
  </si>
  <si>
    <t>Anzahl bereitzustellender Artikel</t>
  </si>
  <si>
    <t>Trägerbezogen</t>
  </si>
  <si>
    <t>Schrank</t>
  </si>
  <si>
    <t>Berufsbekleidung Kasack Unisex blau</t>
  </si>
  <si>
    <t>Berufsbekleidung Kasack Unisex grün</t>
  </si>
  <si>
    <t>Summe Trägerbezogene Berufsbekleidung</t>
  </si>
  <si>
    <t>Summe Berufsbekleidung aus Systemen</t>
  </si>
  <si>
    <t>Ärzte &amp; Pflege</t>
  </si>
  <si>
    <t>Overall Einteiler Erwachsene uni</t>
  </si>
  <si>
    <t>Sakko / Blazer M/W</t>
  </si>
  <si>
    <t>Pflege</t>
  </si>
  <si>
    <t>Summe Raumlösungen</t>
  </si>
  <si>
    <t>Summe elektr. Schranklösung</t>
  </si>
  <si>
    <t>Funktionstuch 100x140 farbig</t>
  </si>
  <si>
    <t>Funktionstuch 150x270 farbig</t>
  </si>
  <si>
    <t>Funktionstuch 40x60 farbig</t>
  </si>
  <si>
    <t>Berufsbekleidung Hose Schlupf Unisex blau</t>
  </si>
  <si>
    <t>Berufsbekleidung Hose Schlupf Unisex grün</t>
  </si>
  <si>
    <t>Anzahl Träger</t>
  </si>
  <si>
    <t>Berufsbekleidung Kasack Unisex farbig (abweichend von grün/blau)</t>
  </si>
  <si>
    <t>Berufsbekleidung Hose Schlupf Unisex farbig (abweichend von grün/blau)</t>
  </si>
  <si>
    <t>Bedarfsoption Bereiche ohne Berufsbekleidung</t>
  </si>
  <si>
    <t>Ärzte</t>
  </si>
  <si>
    <t>Fleecejacke Unisex weiß</t>
  </si>
  <si>
    <t>Hose Schlupf Unisex weiß (Länge N, L)</t>
  </si>
  <si>
    <t>Summe Wohnbereich/Außenstelle</t>
  </si>
  <si>
    <t>Anlage 08) Preisblatt MUL-CT: Flachwäsche</t>
  </si>
  <si>
    <t>Es sind alle Datenblätter auszufüllen</t>
  </si>
  <si>
    <t>Anlage 08) Preisblatt MUL-CT: Bekleidungsausgabesysteme</t>
  </si>
  <si>
    <t>Anlage 08) Preisblatt MUL-CT: Berufsbekleidung aus Systemen</t>
  </si>
  <si>
    <t>Anlage 08) Preisblatt MUL-CT: Trägerbezogene Berufsbekleidung</t>
  </si>
  <si>
    <t>Visitenmantel Unisex weiß (N, L)</t>
  </si>
  <si>
    <t>Größen richten sich nach dem Bedarf des jeweiligen Trägers</t>
  </si>
  <si>
    <t>Patientenaufnahme</t>
  </si>
  <si>
    <t>Techniker</t>
  </si>
  <si>
    <t>Maler</t>
  </si>
  <si>
    <t>Bundhose/ Latzhose (m/w) weiß</t>
  </si>
  <si>
    <t>Ärzte,  Pflege &amp; Medizintechnik</t>
  </si>
  <si>
    <t>Fleecejacke unisex weiß</t>
  </si>
  <si>
    <t>Pflege, Azubis, Medizintechnik</t>
  </si>
  <si>
    <t>Basisinformationen Raumlösung:</t>
  </si>
  <si>
    <t>Basisinformationen elektronisches Schranksystem:</t>
  </si>
  <si>
    <r>
      <rPr>
        <b/>
        <u/>
        <sz val="11"/>
        <color theme="1"/>
        <rFont val="Tahoma"/>
        <family val="2"/>
      </rPr>
      <t>Variante 1:</t>
    </r>
    <r>
      <rPr>
        <b/>
        <sz val="11"/>
        <color theme="1"/>
        <rFont val="Tahoma"/>
        <family val="2"/>
      </rPr>
      <t xml:space="preserve">
Angebot von Raumlösungen identisch zum Hersteller der kundeneigenen Schranksysteme (Texxeo)
</t>
    </r>
    <r>
      <rPr>
        <sz val="11"/>
        <color theme="1"/>
        <rFont val="Tahoma"/>
        <family val="2"/>
      </rPr>
      <t>Hintergrund: Die Wartung der Software wird durch den Auftragnehmer übernommen. Der Auftragnehmer besitzt bereits eine Lizenz des Texxeo Managers an welche weitere Texxeo-Systeme angebunden werden können.</t>
    </r>
  </si>
  <si>
    <t>Es ist nur eine Variante auszuwählen, welche nachfolgend in der Bewertung berücksichtigt wird.</t>
  </si>
  <si>
    <t>Summe beider Standorte</t>
  </si>
  <si>
    <t xml:space="preserve">Pos. 1:
Miete des Systems inkl. Rücknahmesysteme, Reklamation &amp; Terminal
</t>
  </si>
  <si>
    <t>Haus 2
Haus63</t>
  </si>
  <si>
    <t xml:space="preserve">Pos. 2:
Servicepauschale Versorgungsassistenten Bestückung und Reinigung
</t>
  </si>
  <si>
    <t xml:space="preserve">Pos. 1.1:
Miete des Systems inkl. Rücknahmesysteme, Reklamation &amp; Terminal
</t>
  </si>
  <si>
    <t xml:space="preserve">Pos. 1.2:
Servicepauschale Versorgungsassistenten Bestückung und Reinigung
</t>
  </si>
  <si>
    <t xml:space="preserve">Pos. 1.3:
Mietpreis Regalsysteme
</t>
  </si>
  <si>
    <t xml:space="preserve">Pos. 2.1:
Miete des Systems inkl. Rücknahmesysteme, Reklamation &amp; Terminal
</t>
  </si>
  <si>
    <t xml:space="preserve">Pos. 2.2:
Servicepauschale Versorgungsassistenten Bestückung und Reinigung
</t>
  </si>
  <si>
    <t xml:space="preserve">Pos. 2.3:
Mietpreis Regalsysteme
</t>
  </si>
  <si>
    <t xml:space="preserve">Pos. 3:
Wartungs- &amp; IT-Systemservice
</t>
  </si>
  <si>
    <t>Pos. 3.1: Hardwarewartung</t>
  </si>
  <si>
    <t>Pos. 3.2: Helpdesk</t>
  </si>
  <si>
    <t>Pos. 3.3: Softwarewartung</t>
  </si>
  <si>
    <t xml:space="preserve">Pos. 3:
Mietpreis Regalsysteme
</t>
  </si>
  <si>
    <t xml:space="preserve">Pos. 4:
Servicepauschale Versorgungsassistenten Bestückung und Reinigung
</t>
  </si>
  <si>
    <t xml:space="preserve">Pos. 5:
Servicepauschale Versorgungsassistenten Bestückung und Reinigung
</t>
  </si>
  <si>
    <t>Summe Wartung &amp; IT-Systemservice</t>
  </si>
  <si>
    <t>Preise Raumlösung Variante 1:</t>
  </si>
  <si>
    <t>Preise Raumlösung Variante 2:</t>
  </si>
  <si>
    <t>Preise kundeneigene Schranksysteme Variante 1:</t>
  </si>
  <si>
    <t>Preise kundeneigene Schranksysteme Variante 2:</t>
  </si>
  <si>
    <t>Spannlaken 75x140 farbig uni</t>
  </si>
  <si>
    <t>Bettenpauschale</t>
  </si>
  <si>
    <t>Bereitstellungspauschale</t>
  </si>
  <si>
    <t>Bettenanzahl</t>
  </si>
  <si>
    <t>Handtuch 50x100 farbig</t>
  </si>
  <si>
    <t>Latz Erwachsener</t>
  </si>
  <si>
    <t>Latz Kind farbig</t>
  </si>
  <si>
    <t>Umlaufmenge Annahme Faktor</t>
  </si>
  <si>
    <t>Umlauf-menge</t>
  </si>
  <si>
    <r>
      <t xml:space="preserve">Kissen </t>
    </r>
    <r>
      <rPr>
        <sz val="11"/>
        <rFont val="Tahoma"/>
        <family val="2"/>
      </rPr>
      <t>80x80</t>
    </r>
  </si>
  <si>
    <t>Spannlaken 90x200</t>
  </si>
  <si>
    <t>Spannlaken 160x200</t>
  </si>
  <si>
    <t>Gesamt-menge</t>
  </si>
  <si>
    <t>Spannlaken 70x85 farbig uni</t>
  </si>
  <si>
    <t>Spannlaken 105x85 farbig uni</t>
  </si>
  <si>
    <t>Kopfkissenbezug 40x80 farbig uni (Farbe abweichend zu Pos. 16)</t>
  </si>
  <si>
    <t>Kopfkissenbezug 45x60 farbig uni</t>
  </si>
  <si>
    <t>Kopfkissenbezug 80x80 farbig uni</t>
  </si>
  <si>
    <t>Kopfkissenbezug 40x40 farbig uni</t>
  </si>
  <si>
    <t>Kopfkissenbezug 40x80 (Farbe passend zu Pos. 1)</t>
  </si>
  <si>
    <t>Kopfkissenbezug Allergie</t>
  </si>
  <si>
    <t>Kopfkissenbezug Kindermotiv 45x60</t>
  </si>
  <si>
    <t>Preise Berufsbekleidungssysteme Gesamt Variante 1:</t>
  </si>
  <si>
    <t>Preise Berufsbekleidungssysteme Gesamt Variante 2:</t>
  </si>
  <si>
    <t>Anzahl maximal geplante Träger zu Vertragsbeginn</t>
  </si>
  <si>
    <t>Anlage 08) Preisblatt MUL-CT: Gesamtkosten</t>
  </si>
  <si>
    <t>Flachwäsche</t>
  </si>
  <si>
    <t>Preis netto pro Jahr</t>
  </si>
  <si>
    <t>Berufsbekleidungssysteme Variante 1</t>
  </si>
  <si>
    <t>Berufsbekleidungssysteme Variante 2</t>
  </si>
  <si>
    <t>Berufsbekleidung aus Systeme</t>
  </si>
  <si>
    <t>Trägerbezogene Berufsbekleidung</t>
  </si>
  <si>
    <t>∑</t>
  </si>
  <si>
    <t>Summe Leistungsbereiche Los 1</t>
  </si>
  <si>
    <t>Es sind ausschließlich Zellen mit folgender Farbe zu bearbeiten:</t>
  </si>
  <si>
    <t>hellgrau</t>
  </si>
  <si>
    <t>Leistungsbereich
Datenblatt</t>
  </si>
  <si>
    <t>Techniker, Maler, Sondergrößen</t>
  </si>
  <si>
    <t>Visitenmantel Unisex weiß (S, N, L)</t>
  </si>
  <si>
    <t>Hose Schlupf Unisex weiß (S, N, L)</t>
  </si>
  <si>
    <t>Ärzte, Pflege, Azubi</t>
  </si>
  <si>
    <t>Bezüge Palliativ</t>
  </si>
  <si>
    <t>Bezug 140x220 (Farbe abweichend zu Pos. 1)</t>
  </si>
  <si>
    <t>91 bis 93</t>
  </si>
  <si>
    <t>94 bis 129</t>
  </si>
  <si>
    <t>130 bis 143</t>
  </si>
  <si>
    <t>144 bis 149</t>
  </si>
  <si>
    <t>Hemdchen 50/56 Kindermotiv (passend zu Pos. 67)</t>
  </si>
  <si>
    <t>Body Gr. 50/56 Kindermotiv (passend zu Pos. 67, 69)</t>
  </si>
  <si>
    <t>Body Gr. 62/68 Kindermotiv (passend zu Pos. 66)</t>
  </si>
  <si>
    <t>Body Gr. 38/44 Kindermotiv (passend zu Pos. 68)</t>
  </si>
  <si>
    <t>Handschuhjäckchen Gr.62/68 Kindermotiv (passend zu Pos. 66, 72)</t>
  </si>
  <si>
    <r>
      <t xml:space="preserve">Handschuhjäckchen Gr.38/44 Kindermotiv (passend zu Pos. </t>
    </r>
    <r>
      <rPr>
        <sz val="11"/>
        <rFont val="Tahoma"/>
        <family val="2"/>
      </rPr>
      <t>68, 74</t>
    </r>
    <r>
      <rPr>
        <sz val="11"/>
        <color indexed="8"/>
        <rFont val="Tahoma"/>
        <family val="2"/>
      </rPr>
      <t>)</t>
    </r>
  </si>
  <si>
    <t>Kopfkissenbezug 80x80 farbig (passend zu Pos. 133)</t>
  </si>
  <si>
    <t>Bezug 140x220 farbig (abweichend zu Pos. 1)</t>
  </si>
  <si>
    <t>Bundhose/ Latzhose (m/w) 1. Farbe</t>
  </si>
  <si>
    <t>T-Shirt unisex farbig 1. Farbe</t>
  </si>
  <si>
    <t>Kasack Unisex farbig 1. Farbe</t>
  </si>
  <si>
    <t>Handschuhjäckchen. Gr.50/56 Kindermotiv (passend zu Pos. 67, 69, 73)</t>
  </si>
  <si>
    <r>
      <rPr>
        <b/>
        <u/>
        <sz val="11"/>
        <color theme="1"/>
        <rFont val="Tahoma"/>
        <family val="2"/>
      </rPr>
      <t>Variante 2:</t>
    </r>
    <r>
      <rPr>
        <b/>
        <sz val="11"/>
        <color theme="1"/>
        <rFont val="Tahoma"/>
        <family val="2"/>
      </rPr>
      <t xml:space="preserve">
Angebot von Raumlösungen abweichend zum Hersteller der kundeneigenen Schranksysteme (Texxeo)
</t>
    </r>
    <r>
      <rPr>
        <sz val="11"/>
        <color theme="1"/>
        <rFont val="Tahoma"/>
        <family val="2"/>
      </rPr>
      <t>Hintergrund: Sämtliche Komponenten des Wartungs- &amp; IT-Systemservices muss durch den Auftraggeber übernommen werden.</t>
    </r>
  </si>
  <si>
    <t>Hemd / Bluse kurzarm (m/w) farbig</t>
  </si>
  <si>
    <t>Zuweisung Anforderung &amp; Qualität (Anlage 07)</t>
  </si>
  <si>
    <t>21 / 22</t>
  </si>
  <si>
    <t>19 / 20</t>
  </si>
  <si>
    <t>9 / 10</t>
  </si>
  <si>
    <t>7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</si>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</sst>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164" formatCode="#,##0.00\ &quot;m²&quot;"/>
    <numFmt numFmtId="165" formatCode="#,##0\ &quot;Stk.&quot;"/>
    <numFmt numFmtId="166" formatCode="#,##0\ &quot;kg&quot;"/>
    <numFmt numFmtId="167" formatCode="#,##0\ &quot;min&quot;"/>
  </numFmts>
  <fonts count="21" x14ac:knownFonts="1">
    <font>
      <sz val="11"/>
      <color theme="1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sz val="11"/>
      <color theme="1"/>
      <name val="Tahoma"/>
      <family val="2"/>
    </font>
    <font>
      <sz val="11"/>
      <color theme="1"/>
      <name val="Tahoma"/>
      <family val="2"/>
    </font>
    <font>
      <sz val="11"/>
      <color theme="1"/>
      <name val="Tahoma"/>
      <family val="2"/>
    </font>
    <font>
      <b/>
      <sz val="11"/>
      <color theme="1"/>
      <name val="Tahoma"/>
      <family val="2"/>
    </font>
    <font>
      <b/>
      <sz val="14"/>
      <color theme="1"/>
      <name val="Tahoma"/>
      <family val="2"/>
    </font>
    <font>
      <b/>
      <sz val="12"/>
      <color theme="1"/>
      <name val="Tahoma"/>
      <family val="2"/>
    </font>
    <font>
      <b/>
      <u/>
      <sz val="14"/>
      <color theme="1"/>
      <name val="Tahoma"/>
      <family val="2"/>
    </font>
    <font>
      <b/>
      <vertAlign val="superscript"/>
      <sz val="11"/>
      <color theme="1"/>
      <name val="Tahoma"/>
      <family val="2"/>
    </font>
    <font>
      <sz val="11"/>
      <color theme="1"/>
      <name val="Calibri"/>
      <family val="2"/>
      <scheme val="minor"/>
    </font>
    <font>
      <b/>
      <sz val="11"/>
      <color indexed="8"/>
      <name val="Tahoma"/>
      <family val="2"/>
    </font>
    <font>
      <sz val="11"/>
      <color indexed="8"/>
      <name val="Tahoma"/>
      <family val="2"/>
    </font>
    <font>
      <sz val="11"/>
      <name val="Tahoma"/>
      <family val="2"/>
    </font>
    <font>
      <i/>
      <sz val="11"/>
      <color indexed="8"/>
      <name val="Tahoma"/>
      <family val="2"/>
    </font>
    <font>
      <b/>
      <sz val="16"/>
      <color theme="1"/>
      <name val="Tahoma"/>
      <family val="2"/>
    </font>
    <font>
      <sz val="11"/>
      <color rgb="FFFF0000"/>
      <name val="Tahoma"/>
      <family val="2"/>
    </font>
    <font>
      <i/>
      <sz val="9"/>
      <color theme="1"/>
      <name val="Tahoma"/>
      <family val="2"/>
    </font>
    <font>
      <b/>
      <u/>
      <sz val="11"/>
      <color theme="1"/>
      <name val="Tahoma"/>
      <family val="2"/>
    </font>
    <font>
      <sz val="11"/>
      <color theme="0" tint="-0.34998626667073579"/>
      <name val="Tahoma"/>
      <family val="2"/>
    </font>
  </fonts>
  <fills count="7">
    <fill>
      <patternFill patternType="none"/>
    </fill>
    <fill>
      <patternFill patternType="gray125"/>
    </fill>
    <fill>
      <patternFill patternType="lightUp"/>
    </fill>
    <fill>
      <patternFill patternType="solid">
        <fgColor theme="0"/>
        <bgColor indexed="64"/>
      </patternFill>
    </fill>
    <fill>
      <patternFill patternType="lightUp">
        <bgColor theme="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44" fontId="11" fillId="0" borderId="0" applyFont="0" applyFill="0" applyBorder="0" applyAlignment="0" applyProtection="0"/>
    <xf numFmtId="0" fontId="11" fillId="0" borderId="0"/>
    <xf numFmtId="44" fontId="11" fillId="0" borderId="0" applyFont="0" applyFill="0" applyBorder="0" applyAlignment="0" applyProtection="0"/>
    <xf numFmtId="0" fontId="1" fillId="0" borderId="0"/>
  </cellStyleXfs>
  <cellXfs count="140">
    <xf numFmtId="0" fontId="0" fillId="0" borderId="0" xfId="0"/>
    <xf numFmtId="1" fontId="5" fillId="0" borderId="1" xfId="0" applyNumberFormat="1" applyFont="1" applyBorder="1" applyProtection="1"/>
    <xf numFmtId="0" fontId="6" fillId="0" borderId="1" xfId="0" applyFont="1" applyBorder="1" applyAlignment="1" applyProtection="1">
      <alignment horizontal="center"/>
    </xf>
    <xf numFmtId="0" fontId="6" fillId="0" borderId="1" xfId="0" applyFont="1" applyBorder="1" applyProtection="1"/>
    <xf numFmtId="0" fontId="5" fillId="0" borderId="0" xfId="0" applyFont="1" applyProtection="1"/>
    <xf numFmtId="0" fontId="8" fillId="0" borderId="0" xfId="0" applyFont="1" applyProtection="1"/>
    <xf numFmtId="0" fontId="5" fillId="0" borderId="2" xfId="0" applyFont="1" applyBorder="1" applyAlignment="1" applyProtection="1">
      <alignment horizontal="center"/>
    </xf>
    <xf numFmtId="0" fontId="7" fillId="0" borderId="0" xfId="0" applyFont="1" applyAlignment="1" applyProtection="1"/>
    <xf numFmtId="0" fontId="2" fillId="0" borderId="0" xfId="0" applyFont="1" applyAlignment="1" applyProtection="1"/>
    <xf numFmtId="3" fontId="3" fillId="0" borderId="1" xfId="0" applyNumberFormat="1" applyFont="1" applyBorder="1" applyProtection="1"/>
    <xf numFmtId="164" fontId="3" fillId="0" borderId="1" xfId="0" applyNumberFormat="1" applyFont="1" applyBorder="1" applyProtection="1"/>
    <xf numFmtId="0" fontId="12" fillId="0" borderId="0" xfId="0" applyFont="1" applyAlignment="1">
      <alignment vertical="top" wrapText="1"/>
    </xf>
    <xf numFmtId="0" fontId="13" fillId="0" borderId="3" xfId="0" applyFont="1" applyBorder="1" applyAlignment="1">
      <alignment horizontal="center" vertical="top"/>
    </xf>
    <xf numFmtId="0" fontId="13" fillId="0" borderId="3" xfId="0" applyFont="1" applyBorder="1" applyAlignment="1">
      <alignment vertical="top"/>
    </xf>
    <xf numFmtId="0" fontId="13" fillId="0" borderId="3" xfId="0" applyFont="1" applyBorder="1" applyAlignment="1">
      <alignment vertical="top" wrapText="1"/>
    </xf>
    <xf numFmtId="44" fontId="13" fillId="0" borderId="3" xfId="1" applyFont="1" applyBorder="1" applyAlignment="1">
      <alignment vertical="top"/>
    </xf>
    <xf numFmtId="44" fontId="13" fillId="2" borderId="3" xfId="1" applyFont="1" applyFill="1" applyBorder="1" applyAlignment="1">
      <alignment vertical="top"/>
    </xf>
    <xf numFmtId="0" fontId="13" fillId="0" borderId="0" xfId="0" applyFont="1" applyAlignment="1">
      <alignment vertical="top"/>
    </xf>
    <xf numFmtId="0" fontId="13" fillId="3" borderId="3" xfId="0" applyFont="1" applyFill="1" applyBorder="1" applyAlignment="1">
      <alignment vertical="top"/>
    </xf>
    <xf numFmtId="0" fontId="13" fillId="3" borderId="3" xfId="0" applyFont="1" applyFill="1" applyBorder="1" applyAlignment="1">
      <alignment vertical="top" wrapText="1"/>
    </xf>
    <xf numFmtId="44" fontId="13" fillId="3" borderId="3" xfId="1" applyFont="1" applyFill="1" applyBorder="1" applyAlignment="1">
      <alignment vertical="top"/>
    </xf>
    <xf numFmtId="44" fontId="13" fillId="4" borderId="3" xfId="1" applyFont="1" applyFill="1" applyBorder="1" applyAlignment="1">
      <alignment vertical="top"/>
    </xf>
    <xf numFmtId="44" fontId="13" fillId="2" borderId="4" xfId="1" applyFont="1" applyFill="1" applyBorder="1" applyAlignment="1">
      <alignment vertical="top"/>
    </xf>
    <xf numFmtId="17" fontId="12" fillId="0" borderId="3" xfId="0" applyNumberFormat="1" applyFont="1" applyBorder="1" applyAlignment="1">
      <alignment horizontal="center" vertical="top"/>
    </xf>
    <xf numFmtId="0" fontId="12" fillId="3" borderId="3" xfId="0" applyFont="1" applyFill="1" applyBorder="1" applyAlignment="1">
      <alignment vertical="top"/>
    </xf>
    <xf numFmtId="3" fontId="13" fillId="0" borderId="3" xfId="0" applyNumberFormat="1" applyFont="1" applyBorder="1" applyAlignment="1">
      <alignment vertical="top"/>
    </xf>
    <xf numFmtId="3" fontId="13" fillId="0" borderId="5" xfId="0" applyNumberFormat="1" applyFont="1" applyBorder="1" applyAlignment="1">
      <alignment vertical="top"/>
    </xf>
    <xf numFmtId="44" fontId="13" fillId="0" borderId="6" xfId="1" applyFont="1" applyBorder="1" applyAlignment="1">
      <alignment vertical="top"/>
    </xf>
    <xf numFmtId="1" fontId="5" fillId="0" borderId="1" xfId="0" applyNumberFormat="1" applyFont="1" applyFill="1" applyBorder="1" applyProtection="1"/>
    <xf numFmtId="0" fontId="13" fillId="0" borderId="0" xfId="0" applyFont="1" applyFill="1" applyAlignment="1">
      <alignment vertical="top"/>
    </xf>
    <xf numFmtId="0" fontId="2" fillId="0" borderId="0" xfId="0" applyFont="1"/>
    <xf numFmtId="3" fontId="13" fillId="0" borderId="7" xfId="0" applyNumberFormat="1" applyFont="1" applyBorder="1" applyAlignment="1">
      <alignment vertical="top"/>
    </xf>
    <xf numFmtId="0" fontId="12" fillId="0" borderId="3" xfId="0" applyFont="1" applyBorder="1" applyAlignment="1">
      <alignment horizontal="center" vertical="top"/>
    </xf>
    <xf numFmtId="0" fontId="12" fillId="0" borderId="3" xfId="0" applyFont="1" applyBorder="1" applyAlignment="1">
      <alignment vertical="top"/>
    </xf>
    <xf numFmtId="0" fontId="13" fillId="0" borderId="3" xfId="0" applyFont="1" applyBorder="1" applyAlignment="1">
      <alignment horizontal="center" vertical="top" wrapText="1"/>
    </xf>
    <xf numFmtId="0" fontId="15" fillId="0" borderId="0" xfId="0" applyFont="1" applyAlignment="1">
      <alignment vertical="top"/>
    </xf>
    <xf numFmtId="0" fontId="13" fillId="0" borderId="0" xfId="0" applyFont="1" applyAlignment="1">
      <alignment vertical="top" wrapText="1"/>
    </xf>
    <xf numFmtId="0" fontId="13" fillId="0" borderId="0" xfId="0" applyFont="1" applyAlignment="1">
      <alignment horizontal="left" vertical="top"/>
    </xf>
    <xf numFmtId="0" fontId="2" fillId="0" borderId="3" xfId="0" applyFont="1" applyBorder="1" applyAlignment="1">
      <alignment horizontal="center" vertical="top"/>
    </xf>
    <xf numFmtId="0" fontId="2" fillId="0" borderId="3" xfId="0" applyFont="1" applyBorder="1" applyAlignment="1">
      <alignment vertical="top"/>
    </xf>
    <xf numFmtId="0" fontId="2" fillId="0" borderId="3" xfId="0" applyFont="1" applyBorder="1" applyAlignment="1">
      <alignment vertical="top" wrapText="1"/>
    </xf>
    <xf numFmtId="3" fontId="2" fillId="0" borderId="3" xfId="0" applyNumberFormat="1" applyFont="1" applyBorder="1" applyAlignment="1">
      <alignment vertical="top"/>
    </xf>
    <xf numFmtId="0" fontId="14" fillId="0" borderId="3" xfId="0" applyFont="1" applyBorder="1" applyAlignment="1">
      <alignment horizontal="center" vertical="top"/>
    </xf>
    <xf numFmtId="0" fontId="13" fillId="3" borderId="3" xfId="0" applyFont="1" applyFill="1" applyBorder="1" applyAlignment="1">
      <alignment horizontal="center" vertical="top"/>
    </xf>
    <xf numFmtId="3" fontId="13" fillId="3" borderId="3" xfId="0" applyNumberFormat="1" applyFont="1" applyFill="1" applyBorder="1" applyAlignment="1">
      <alignment vertical="top"/>
    </xf>
    <xf numFmtId="1" fontId="13" fillId="0" borderId="3" xfId="0" applyNumberFormat="1" applyFont="1" applyBorder="1" applyAlignment="1">
      <alignment vertical="top"/>
    </xf>
    <xf numFmtId="0" fontId="13" fillId="0" borderId="5" xfId="0" applyFont="1" applyBorder="1" applyAlignment="1">
      <alignment vertical="top"/>
    </xf>
    <xf numFmtId="44" fontId="13" fillId="0" borderId="5" xfId="1" applyFont="1" applyBorder="1" applyAlignment="1">
      <alignment vertical="top"/>
    </xf>
    <xf numFmtId="0" fontId="12" fillId="0" borderId="3" xfId="0" applyFont="1" applyBorder="1" applyAlignment="1">
      <alignment vertical="top" wrapText="1"/>
    </xf>
    <xf numFmtId="44" fontId="12" fillId="0" borderId="6" xfId="1" applyFont="1" applyBorder="1" applyAlignment="1">
      <alignment vertical="top"/>
    </xf>
    <xf numFmtId="44" fontId="13" fillId="2" borderId="3" xfId="1" applyFont="1" applyFill="1" applyBorder="1" applyAlignment="1">
      <alignment vertical="top" wrapText="1"/>
    </xf>
    <xf numFmtId="44" fontId="13" fillId="2" borderId="5" xfId="1" applyFont="1" applyFill="1" applyBorder="1" applyAlignment="1">
      <alignment vertical="top"/>
    </xf>
    <xf numFmtId="0" fontId="2" fillId="0" borderId="1" xfId="0" applyFont="1" applyBorder="1" applyAlignment="1" applyProtection="1">
      <alignment vertical="top" wrapText="1"/>
    </xf>
    <xf numFmtId="0" fontId="13" fillId="0" borderId="3" xfId="2" applyFont="1" applyBorder="1" applyAlignment="1">
      <alignment horizontal="center" vertical="top"/>
    </xf>
    <xf numFmtId="0" fontId="13" fillId="0" borderId="3" xfId="2" applyFont="1" applyBorder="1" applyAlignment="1">
      <alignment vertical="top"/>
    </xf>
    <xf numFmtId="0" fontId="13" fillId="0" borderId="3" xfId="2" applyFont="1" applyBorder="1" applyAlignment="1">
      <alignment vertical="top" wrapText="1"/>
    </xf>
    <xf numFmtId="3" fontId="13" fillId="0" borderId="3" xfId="2" applyNumberFormat="1" applyFont="1" applyBorder="1" applyAlignment="1">
      <alignment vertical="top"/>
    </xf>
    <xf numFmtId="44" fontId="13" fillId="0" borderId="3" xfId="3" applyFont="1" applyBorder="1" applyAlignment="1">
      <alignment vertical="top"/>
    </xf>
    <xf numFmtId="0" fontId="12" fillId="5" borderId="3" xfId="2" applyFont="1" applyFill="1" applyBorder="1" applyAlignment="1">
      <alignment horizontal="center" vertical="top" wrapText="1"/>
    </xf>
    <xf numFmtId="0" fontId="12" fillId="5" borderId="3" xfId="2" applyFont="1" applyFill="1" applyBorder="1" applyAlignment="1">
      <alignment vertical="top" wrapText="1"/>
    </xf>
    <xf numFmtId="3" fontId="12" fillId="5" borderId="3" xfId="2" applyNumberFormat="1" applyFont="1" applyFill="1" applyBorder="1" applyAlignment="1">
      <alignment vertical="top" wrapText="1"/>
    </xf>
    <xf numFmtId="0" fontId="2" fillId="0" borderId="0" xfId="2" applyFont="1"/>
    <xf numFmtId="3" fontId="2" fillId="0" borderId="0" xfId="2" applyNumberFormat="1" applyFont="1"/>
    <xf numFmtId="0" fontId="12" fillId="0" borderId="3" xfId="2" applyFont="1" applyBorder="1" applyAlignment="1">
      <alignment vertical="top"/>
    </xf>
    <xf numFmtId="44" fontId="13" fillId="0" borderId="3" xfId="1" applyFont="1" applyFill="1" applyBorder="1" applyAlignment="1">
      <alignment vertical="top"/>
    </xf>
    <xf numFmtId="0" fontId="6" fillId="5" borderId="1" xfId="0" applyFont="1" applyFill="1" applyBorder="1" applyAlignment="1" applyProtection="1">
      <alignment horizontal="center"/>
    </xf>
    <xf numFmtId="0" fontId="6" fillId="5" borderId="1" xfId="0" applyFont="1" applyFill="1" applyBorder="1" applyAlignment="1" applyProtection="1">
      <alignment horizontal="left" wrapText="1"/>
    </xf>
    <xf numFmtId="0" fontId="6" fillId="5" borderId="1" xfId="0" applyFont="1" applyFill="1" applyBorder="1" applyAlignment="1" applyProtection="1">
      <alignment horizontal="left"/>
    </xf>
    <xf numFmtId="0" fontId="12" fillId="5" borderId="3" xfId="0" applyFont="1" applyFill="1" applyBorder="1" applyAlignment="1">
      <alignment horizontal="center" vertical="top" wrapText="1"/>
    </xf>
    <xf numFmtId="0" fontId="12" fillId="5" borderId="3" xfId="0" applyFont="1" applyFill="1" applyBorder="1" applyAlignment="1">
      <alignment vertical="top" wrapText="1"/>
    </xf>
    <xf numFmtId="3" fontId="12" fillId="5" borderId="3" xfId="0" applyNumberFormat="1" applyFont="1" applyFill="1" applyBorder="1" applyAlignment="1">
      <alignment vertical="top" wrapText="1"/>
    </xf>
    <xf numFmtId="0" fontId="12" fillId="5" borderId="0" xfId="0" applyFont="1" applyFill="1" applyAlignment="1">
      <alignment vertical="top" wrapText="1"/>
    </xf>
    <xf numFmtId="44" fontId="5" fillId="6" borderId="1" xfId="1" applyFont="1" applyFill="1" applyBorder="1" applyProtection="1">
      <protection locked="0"/>
    </xf>
    <xf numFmtId="44" fontId="5" fillId="0" borderId="1" xfId="1" applyFont="1" applyBorder="1" applyProtection="1"/>
    <xf numFmtId="44" fontId="3" fillId="0" borderId="1" xfId="1" applyFont="1" applyBorder="1" applyProtection="1"/>
    <xf numFmtId="44" fontId="6" fillId="0" borderId="1" xfId="1" applyFont="1" applyBorder="1" applyProtection="1"/>
    <xf numFmtId="0" fontId="6" fillId="0" borderId="1" xfId="0" applyFont="1" applyBorder="1" applyAlignment="1" applyProtection="1">
      <alignment horizontal="left" vertical="top" wrapText="1"/>
    </xf>
    <xf numFmtId="44" fontId="6" fillId="5" borderId="1" xfId="1" applyFont="1" applyFill="1" applyBorder="1" applyAlignment="1" applyProtection="1">
      <alignment horizontal="right"/>
    </xf>
    <xf numFmtId="0" fontId="6" fillId="5" borderId="1" xfId="0" applyFont="1" applyFill="1" applyBorder="1" applyAlignment="1" applyProtection="1">
      <alignment horizontal="left" vertical="top" wrapText="1"/>
    </xf>
    <xf numFmtId="0" fontId="13" fillId="0" borderId="3" xfId="4" applyFont="1" applyBorder="1" applyAlignment="1">
      <alignment vertical="top"/>
    </xf>
    <xf numFmtId="0" fontId="13" fillId="0" borderId="3" xfId="4" applyFont="1" applyBorder="1" applyAlignment="1">
      <alignment vertical="top" wrapText="1"/>
    </xf>
    <xf numFmtId="0" fontId="16" fillId="0" borderId="0" xfId="0" applyFont="1"/>
    <xf numFmtId="0" fontId="17" fillId="0" borderId="0" xfId="0" applyFont="1"/>
    <xf numFmtId="0" fontId="16" fillId="0" borderId="0" xfId="0" applyFont="1" applyAlignment="1" applyProtection="1"/>
    <xf numFmtId="0" fontId="18" fillId="0" borderId="0" xfId="2" applyFont="1"/>
    <xf numFmtId="44" fontId="5" fillId="6" borderId="8" xfId="1" applyFont="1" applyFill="1" applyBorder="1" applyProtection="1">
      <protection locked="0"/>
    </xf>
    <xf numFmtId="0" fontId="2" fillId="0" borderId="9" xfId="0" applyFont="1" applyBorder="1" applyAlignment="1" applyProtection="1">
      <alignment vertical="top" wrapText="1"/>
    </xf>
    <xf numFmtId="0" fontId="2" fillId="0" borderId="11" xfId="0" applyFont="1" applyBorder="1" applyAlignment="1" applyProtection="1">
      <alignment horizontal="left" vertical="top" wrapText="1" indent="1"/>
    </xf>
    <xf numFmtId="0" fontId="2" fillId="0" borderId="10" xfId="0" applyFont="1" applyBorder="1" applyAlignment="1" applyProtection="1">
      <alignment horizontal="left" vertical="top" wrapText="1" indent="1"/>
    </xf>
    <xf numFmtId="0" fontId="6" fillId="0" borderId="0" xfId="0" applyFont="1" applyBorder="1" applyAlignment="1" applyProtection="1">
      <alignment horizontal="center"/>
    </xf>
    <xf numFmtId="3" fontId="3" fillId="0" borderId="0" xfId="0" applyNumberFormat="1" applyFont="1" applyBorder="1" applyProtection="1"/>
    <xf numFmtId="164" fontId="3" fillId="0" borderId="0" xfId="0" applyNumberFormat="1" applyFont="1" applyBorder="1" applyProtection="1"/>
    <xf numFmtId="0" fontId="0" fillId="0" borderId="1" xfId="0" applyFont="1" applyBorder="1" applyAlignment="1" applyProtection="1">
      <alignment vertical="top" wrapText="1"/>
    </xf>
    <xf numFmtId="0" fontId="6" fillId="0" borderId="10" xfId="0" applyFont="1" applyBorder="1" applyAlignment="1" applyProtection="1">
      <alignment horizontal="left" vertical="top" wrapText="1"/>
    </xf>
    <xf numFmtId="0" fontId="13" fillId="0" borderId="5" xfId="0" applyFont="1" applyFill="1" applyBorder="1" applyAlignment="1">
      <alignment vertical="top"/>
    </xf>
    <xf numFmtId="0" fontId="13" fillId="0" borderId="0" xfId="0" applyFont="1" applyFill="1" applyAlignment="1">
      <alignment vertical="top" wrapText="1"/>
    </xf>
    <xf numFmtId="0" fontId="13" fillId="0" borderId="3" xfId="0" applyFont="1" applyFill="1" applyBorder="1" applyAlignment="1">
      <alignment vertical="top"/>
    </xf>
    <xf numFmtId="0" fontId="13" fillId="0" borderId="3" xfId="0" applyFont="1" applyFill="1" applyBorder="1" applyAlignment="1">
      <alignment vertical="top" wrapText="1"/>
    </xf>
    <xf numFmtId="3" fontId="13" fillId="0" borderId="3" xfId="0" applyNumberFormat="1" applyFont="1" applyFill="1" applyBorder="1" applyAlignment="1">
      <alignment vertical="top"/>
    </xf>
    <xf numFmtId="0" fontId="13" fillId="0" borderId="3" xfId="0" applyFont="1" applyFill="1" applyBorder="1" applyAlignment="1">
      <alignment horizontal="left" vertical="top" wrapText="1"/>
    </xf>
    <xf numFmtId="3" fontId="13" fillId="0" borderId="3" xfId="0" applyNumberFormat="1" applyFont="1" applyFill="1" applyBorder="1" applyAlignment="1">
      <alignment vertical="top" wrapText="1"/>
    </xf>
    <xf numFmtId="166" fontId="13" fillId="0" borderId="3" xfId="0" applyNumberFormat="1" applyFont="1" applyFill="1" applyBorder="1" applyAlignment="1">
      <alignment horizontal="right" vertical="top"/>
    </xf>
    <xf numFmtId="165" fontId="13" fillId="0" borderId="3" xfId="0" applyNumberFormat="1" applyFont="1" applyFill="1" applyBorder="1" applyAlignment="1">
      <alignment horizontal="right" vertical="top"/>
    </xf>
    <xf numFmtId="167" fontId="13" fillId="0" borderId="3" xfId="0" applyNumberFormat="1" applyFont="1" applyFill="1" applyBorder="1" applyAlignment="1">
      <alignment horizontal="right" vertical="top"/>
    </xf>
    <xf numFmtId="44" fontId="2" fillId="0" borderId="1" xfId="1" applyFont="1" applyBorder="1" applyAlignment="1" applyProtection="1">
      <alignment horizontal="right"/>
    </xf>
    <xf numFmtId="0" fontId="13" fillId="0" borderId="3" xfId="0" applyFont="1" applyBorder="1" applyAlignment="1">
      <alignment horizontal="left" vertical="top"/>
    </xf>
    <xf numFmtId="0" fontId="12" fillId="0" borderId="3" xfId="0" applyFont="1" applyBorder="1" applyAlignment="1">
      <alignment horizontal="left" vertical="top"/>
    </xf>
    <xf numFmtId="0" fontId="12" fillId="5" borderId="3" xfId="0" applyFont="1" applyFill="1" applyBorder="1" applyAlignment="1">
      <alignment horizontal="center" vertical="top"/>
    </xf>
    <xf numFmtId="44" fontId="13" fillId="0" borderId="3" xfId="1" applyFont="1" applyBorder="1" applyAlignment="1">
      <alignment horizontal="right" vertical="top"/>
    </xf>
    <xf numFmtId="0" fontId="14" fillId="0" borderId="0" xfId="0" applyFont="1"/>
    <xf numFmtId="44" fontId="20" fillId="6" borderId="3" xfId="1" applyFont="1" applyFill="1" applyBorder="1" applyAlignment="1">
      <alignment horizontal="center" vertical="top"/>
    </xf>
    <xf numFmtId="0" fontId="12" fillId="5" borderId="3" xfId="0" applyFont="1" applyFill="1" applyBorder="1" applyAlignment="1">
      <alignment horizontal="left" vertical="top" wrapText="1"/>
    </xf>
    <xf numFmtId="0" fontId="6" fillId="0" borderId="1" xfId="0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left" vertical="top" wrapText="1"/>
    </xf>
    <xf numFmtId="44" fontId="13" fillId="6" borderId="3" xfId="1" applyFont="1" applyFill="1" applyBorder="1" applyAlignment="1" applyProtection="1">
      <alignment vertical="top"/>
      <protection locked="0"/>
    </xf>
    <xf numFmtId="44" fontId="13" fillId="6" borderId="0" xfId="1" applyFont="1" applyFill="1" applyAlignment="1" applyProtection="1">
      <alignment vertical="top"/>
      <protection locked="0"/>
    </xf>
    <xf numFmtId="44" fontId="13" fillId="6" borderId="3" xfId="1" applyFont="1" applyFill="1" applyBorder="1" applyAlignment="1" applyProtection="1">
      <alignment vertical="top" wrapText="1"/>
      <protection locked="0"/>
    </xf>
    <xf numFmtId="0" fontId="17" fillId="0" borderId="0" xfId="0" applyFont="1" applyProtection="1"/>
    <xf numFmtId="0" fontId="4" fillId="0" borderId="0" xfId="0" applyFont="1" applyAlignment="1" applyProtection="1">
      <alignment vertical="center" wrapText="1"/>
    </xf>
    <xf numFmtId="44" fontId="5" fillId="0" borderId="8" xfId="1" applyFont="1" applyFill="1" applyBorder="1" applyProtection="1"/>
    <xf numFmtId="0" fontId="5" fillId="0" borderId="2" xfId="0" applyFont="1" applyBorder="1" applyAlignment="1" applyProtection="1"/>
    <xf numFmtId="0" fontId="6" fillId="0" borderId="1" xfId="0" applyFont="1" applyBorder="1" applyAlignment="1" applyProtection="1">
      <alignment vertical="top"/>
    </xf>
    <xf numFmtId="44" fontId="5" fillId="0" borderId="1" xfId="0" applyNumberFormat="1" applyFont="1" applyBorder="1" applyProtection="1"/>
    <xf numFmtId="44" fontId="13" fillId="6" borderId="3" xfId="3" applyFont="1" applyFill="1" applyBorder="1" applyAlignment="1" applyProtection="1">
      <alignment vertical="top"/>
      <protection locked="0"/>
    </xf>
    <xf numFmtId="0" fontId="13" fillId="0" borderId="3" xfId="2" applyFont="1" applyBorder="1" applyAlignment="1">
      <alignment horizontal="left" vertical="top"/>
    </xf>
    <xf numFmtId="49" fontId="13" fillId="0" borderId="3" xfId="4" applyNumberFormat="1" applyFont="1" applyBorder="1" applyAlignment="1">
      <alignment horizontal="left" vertical="top"/>
    </xf>
    <xf numFmtId="49" fontId="13" fillId="0" borderId="3" xfId="2" applyNumberFormat="1" applyFont="1" applyBorder="1" applyAlignment="1">
      <alignment horizontal="left" vertical="top"/>
    </xf>
    <xf numFmtId="0" fontId="13" fillId="0" borderId="3" xfId="4" applyFont="1" applyBorder="1" applyAlignment="1">
      <alignment horizontal="left" vertical="top"/>
    </xf>
    <xf numFmtId="0" fontId="13" fillId="0" borderId="4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6" fillId="0" borderId="12" xfId="0" applyFont="1" applyBorder="1" applyAlignment="1" applyProtection="1">
      <alignment horizontal="center" vertical="center" wrapText="1"/>
    </xf>
    <xf numFmtId="0" fontId="6" fillId="0" borderId="13" xfId="0" applyFont="1" applyBorder="1" applyAlignment="1" applyProtection="1">
      <alignment horizontal="center" vertical="center" wrapText="1"/>
    </xf>
    <xf numFmtId="0" fontId="6" fillId="0" borderId="14" xfId="0" applyFont="1" applyBorder="1" applyAlignment="1" applyProtection="1">
      <alignment horizontal="center" vertical="center" wrapText="1"/>
    </xf>
    <xf numFmtId="0" fontId="6" fillId="0" borderId="9" xfId="0" applyFont="1" applyBorder="1" applyAlignment="1" applyProtection="1">
      <alignment horizontal="center" vertical="center" wrapText="1"/>
    </xf>
    <xf numFmtId="0" fontId="6" fillId="0" borderId="11" xfId="0" applyFont="1" applyBorder="1" applyAlignment="1" applyProtection="1">
      <alignment horizontal="center" vertical="center" wrapText="1"/>
    </xf>
    <xf numFmtId="0" fontId="6" fillId="0" borderId="10" xfId="0" applyFont="1" applyBorder="1" applyAlignment="1" applyProtection="1">
      <alignment horizontal="center" vertical="center" wrapText="1"/>
    </xf>
    <xf numFmtId="0" fontId="9" fillId="0" borderId="0" xfId="0" applyFont="1" applyAlignment="1" applyProtection="1">
      <alignment horizontal="left"/>
    </xf>
    <xf numFmtId="0" fontId="6" fillId="0" borderId="1" xfId="0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left" vertical="top" wrapText="1"/>
    </xf>
    <xf numFmtId="0" fontId="6" fillId="0" borderId="0" xfId="0" applyFont="1" applyBorder="1" applyAlignment="1" applyProtection="1">
      <alignment horizontal="center" vertical="top" wrapText="1"/>
    </xf>
  </cellXfs>
  <cellStyles count="5">
    <cellStyle name="Standard" xfId="0" builtinId="0" customBuiltin="1"/>
    <cellStyle name="Standard 2" xfId="2" xr:uid="{9FB2540F-C1AB-435B-B9BA-6662EB5A8499}"/>
    <cellStyle name="Standard 2 2" xfId="4" xr:uid="{DBE7C92A-783F-4DA9-B4F5-16279338DF5E}"/>
    <cellStyle name="Währung" xfId="1" builtinId="4"/>
    <cellStyle name="Währung 2" xfId="3" xr:uid="{B67388BF-35BE-4C0A-90BE-C71C702CF2E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515344-02A2-4DB1-8CB4-A403C01FDE3E}">
  <sheetPr>
    <tabColor rgb="FFC00000"/>
  </sheetPr>
  <dimension ref="A1:D13"/>
  <sheetViews>
    <sheetView tabSelected="1" workbookViewId="0">
      <selection activeCell="C14" sqref="C14"/>
    </sheetView>
  </sheetViews>
  <sheetFormatPr baseColWidth="10" defaultRowHeight="14.25" x14ac:dyDescent="0.2"/>
  <cols>
    <col min="1" max="1" width="5.5" customWidth="1"/>
    <col min="2" max="2" width="33.75" customWidth="1"/>
    <col min="3" max="3" width="24.75" customWidth="1"/>
  </cols>
  <sheetData>
    <row r="1" spans="1:4" ht="19.5" x14ac:dyDescent="0.25">
      <c r="A1" s="81" t="s">
        <v>257</v>
      </c>
    </row>
    <row r="2" spans="1:4" x14ac:dyDescent="0.2">
      <c r="A2" s="82" t="s">
        <v>193</v>
      </c>
    </row>
    <row r="3" spans="1:4" x14ac:dyDescent="0.2">
      <c r="A3" s="82"/>
    </row>
    <row r="4" spans="1:4" x14ac:dyDescent="0.2">
      <c r="A4" s="109" t="s">
        <v>266</v>
      </c>
      <c r="D4" s="110" t="s">
        <v>267</v>
      </c>
    </row>
    <row r="6" spans="1:4" ht="30.75" customHeight="1" x14ac:dyDescent="0.2">
      <c r="A6" s="107" t="s">
        <v>15</v>
      </c>
      <c r="B6" s="68" t="s">
        <v>268</v>
      </c>
      <c r="C6" s="107" t="s">
        <v>259</v>
      </c>
    </row>
    <row r="7" spans="1:4" x14ac:dyDescent="0.2">
      <c r="A7" s="12">
        <v>1</v>
      </c>
      <c r="B7" s="105" t="s">
        <v>258</v>
      </c>
      <c r="C7" s="108">
        <f>'1. Flachwäsche'!H172</f>
        <v>0</v>
      </c>
    </row>
    <row r="8" spans="1:4" x14ac:dyDescent="0.2">
      <c r="A8" s="128">
        <v>2</v>
      </c>
      <c r="B8" s="105" t="s">
        <v>260</v>
      </c>
      <c r="C8" s="108">
        <f>'2. Berufsbekleidungssysteme'!D37</f>
        <v>0</v>
      </c>
    </row>
    <row r="9" spans="1:4" x14ac:dyDescent="0.2">
      <c r="A9" s="129"/>
      <c r="B9" s="105" t="s">
        <v>261</v>
      </c>
      <c r="C9" s="108">
        <f>'2. Berufsbekleidungssysteme'!J37</f>
        <v>0</v>
      </c>
    </row>
    <row r="10" spans="1:4" x14ac:dyDescent="0.2">
      <c r="A10" s="12">
        <v>3</v>
      </c>
      <c r="B10" s="105" t="s">
        <v>262</v>
      </c>
      <c r="C10" s="108">
        <f>'3. Berufsbekleidung aus Systeme'!N7</f>
        <v>0</v>
      </c>
    </row>
    <row r="11" spans="1:4" x14ac:dyDescent="0.2">
      <c r="A11" s="12">
        <v>4</v>
      </c>
      <c r="B11" s="105" t="s">
        <v>263</v>
      </c>
      <c r="C11" s="108">
        <f>'4. Trägerbez. Berufsbekleidung'!M12</f>
        <v>0</v>
      </c>
    </row>
    <row r="12" spans="1:4" s="61" customFormat="1" ht="15" thickBot="1" x14ac:dyDescent="0.25">
      <c r="A12" s="32" t="s">
        <v>264</v>
      </c>
      <c r="B12" s="106" t="s">
        <v>265</v>
      </c>
      <c r="C12" s="49">
        <f>SUM(C7:C11)</f>
        <v>0</v>
      </c>
    </row>
    <row r="13" spans="1:4" ht="15" thickTop="1" x14ac:dyDescent="0.2"/>
  </sheetData>
  <sheetProtection algorithmName="SHA-512" hashValue="C9xnhkr6ipoINPMg6MzwBSkOoZJ2OnylB18U09aMD8/mbuGO0OJmK1V3PlYGBZPoCXlUZMDxaCcVv3Fow7OJdQ==" saltValue="H07apM3a5Z4Qpm+ZQG3ubg==" spinCount="100000" sheet="1" objects="1" scenarios="1"/>
  <mergeCells count="1">
    <mergeCell ref="A8:A9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D1ECA8-691C-40B5-9FAF-98A03D3EABDF}">
  <dimension ref="A1:I173"/>
  <sheetViews>
    <sheetView zoomScaleNormal="100" workbookViewId="0">
      <selection activeCell="F3" sqref="F3"/>
    </sheetView>
  </sheetViews>
  <sheetFormatPr baseColWidth="10" defaultColWidth="11.375" defaultRowHeight="14.25" x14ac:dyDescent="0.2"/>
  <cols>
    <col min="1" max="1" width="12.375" style="30" bestFit="1" customWidth="1"/>
    <col min="2" max="2" width="57.625" style="30" customWidth="1"/>
    <col min="3" max="3" width="22.875" style="30" customWidth="1"/>
    <col min="4" max="4" width="20.875" style="30" customWidth="1"/>
    <col min="5" max="5" width="12.25" style="30" customWidth="1"/>
    <col min="6" max="6" width="16.375" style="30" customWidth="1"/>
    <col min="7" max="7" width="18.25" style="30" customWidth="1"/>
    <col min="8" max="8" width="17.5" style="30" customWidth="1"/>
    <col min="9" max="9" width="22.5" style="30" customWidth="1"/>
    <col min="10" max="16384" width="11.375" style="30"/>
  </cols>
  <sheetData>
    <row r="1" spans="1:9" ht="19.5" x14ac:dyDescent="0.25">
      <c r="A1" s="81" t="s">
        <v>192</v>
      </c>
      <c r="D1" s="82" t="s">
        <v>193</v>
      </c>
    </row>
    <row r="2" spans="1:9" ht="42.75" x14ac:dyDescent="0.2">
      <c r="A2" s="68" t="s">
        <v>15</v>
      </c>
      <c r="B2" s="69" t="s">
        <v>16</v>
      </c>
      <c r="C2" s="69" t="s">
        <v>17</v>
      </c>
      <c r="D2" s="69" t="s">
        <v>18</v>
      </c>
      <c r="E2" s="70" t="s">
        <v>19</v>
      </c>
      <c r="F2" s="70" t="s">
        <v>20</v>
      </c>
      <c r="G2" s="70" t="s">
        <v>163</v>
      </c>
      <c r="H2" s="70" t="s">
        <v>21</v>
      </c>
      <c r="I2" s="11"/>
    </row>
    <row r="3" spans="1:9" x14ac:dyDescent="0.2">
      <c r="A3" s="12">
        <v>1</v>
      </c>
      <c r="B3" s="96" t="s">
        <v>22</v>
      </c>
      <c r="C3" s="96" t="s">
        <v>23</v>
      </c>
      <c r="D3" s="97" t="s">
        <v>24</v>
      </c>
      <c r="E3" s="98">
        <v>117000</v>
      </c>
      <c r="F3" s="114"/>
      <c r="G3" s="16"/>
      <c r="H3" s="15">
        <f>E3*F3</f>
        <v>0</v>
      </c>
      <c r="I3" s="17"/>
    </row>
    <row r="4" spans="1:9" x14ac:dyDescent="0.2">
      <c r="A4" s="12">
        <v>2</v>
      </c>
      <c r="B4" s="96" t="s">
        <v>274</v>
      </c>
      <c r="C4" s="96" t="s">
        <v>273</v>
      </c>
      <c r="D4" s="97" t="s">
        <v>24</v>
      </c>
      <c r="E4" s="98">
        <v>1000</v>
      </c>
      <c r="F4" s="114"/>
      <c r="G4" s="16"/>
      <c r="H4" s="15">
        <f>E4*F4</f>
        <v>0</v>
      </c>
      <c r="I4" s="17"/>
    </row>
    <row r="5" spans="1:9" x14ac:dyDescent="0.2">
      <c r="A5" s="12">
        <v>3</v>
      </c>
      <c r="B5" s="96" t="s">
        <v>25</v>
      </c>
      <c r="C5" s="96" t="s">
        <v>26</v>
      </c>
      <c r="D5" s="97" t="s">
        <v>24</v>
      </c>
      <c r="E5" s="98">
        <v>650</v>
      </c>
      <c r="F5" s="114"/>
      <c r="G5" s="16"/>
      <c r="H5" s="15">
        <f t="shared" ref="H5:H51" si="0">E5*F5</f>
        <v>0</v>
      </c>
      <c r="I5" s="17"/>
    </row>
    <row r="6" spans="1:9" x14ac:dyDescent="0.2">
      <c r="A6" s="12">
        <v>4</v>
      </c>
      <c r="B6" s="96" t="s">
        <v>27</v>
      </c>
      <c r="C6" s="96" t="s">
        <v>26</v>
      </c>
      <c r="D6" s="97" t="s">
        <v>24</v>
      </c>
      <c r="E6" s="98">
        <v>46000</v>
      </c>
      <c r="F6" s="114"/>
      <c r="G6" s="16"/>
      <c r="H6" s="15">
        <f t="shared" si="0"/>
        <v>0</v>
      </c>
      <c r="I6" s="17"/>
    </row>
    <row r="7" spans="1:9" x14ac:dyDescent="0.2">
      <c r="A7" s="12">
        <v>5</v>
      </c>
      <c r="B7" s="96" t="s">
        <v>28</v>
      </c>
      <c r="C7" s="96" t="s">
        <v>26</v>
      </c>
      <c r="D7" s="97" t="s">
        <v>24</v>
      </c>
      <c r="E7" s="98">
        <v>7900</v>
      </c>
      <c r="F7" s="114"/>
      <c r="G7" s="21"/>
      <c r="H7" s="15">
        <f t="shared" si="0"/>
        <v>0</v>
      </c>
      <c r="I7" s="17"/>
    </row>
    <row r="8" spans="1:9" x14ac:dyDescent="0.2">
      <c r="A8" s="12">
        <v>6</v>
      </c>
      <c r="B8" s="96" t="s">
        <v>29</v>
      </c>
      <c r="C8" s="96" t="s">
        <v>26</v>
      </c>
      <c r="D8" s="97" t="s">
        <v>24</v>
      </c>
      <c r="E8" s="98">
        <v>25600</v>
      </c>
      <c r="F8" s="114"/>
      <c r="G8" s="21"/>
      <c r="H8" s="15">
        <f t="shared" si="0"/>
        <v>0</v>
      </c>
      <c r="I8" s="17"/>
    </row>
    <row r="9" spans="1:9" x14ac:dyDescent="0.2">
      <c r="A9" s="12">
        <v>7</v>
      </c>
      <c r="B9" s="96" t="s">
        <v>156</v>
      </c>
      <c r="C9" s="96" t="s">
        <v>30</v>
      </c>
      <c r="D9" s="96" t="s">
        <v>234</v>
      </c>
      <c r="E9" s="98">
        <v>1400</v>
      </c>
      <c r="F9" s="21"/>
      <c r="G9" s="115"/>
      <c r="H9" s="20">
        <f>E9*52*G9</f>
        <v>0</v>
      </c>
      <c r="I9" s="17"/>
    </row>
    <row r="10" spans="1:9" x14ac:dyDescent="0.2">
      <c r="A10" s="12">
        <v>8</v>
      </c>
      <c r="B10" s="96" t="s">
        <v>31</v>
      </c>
      <c r="C10" s="96" t="s">
        <v>30</v>
      </c>
      <c r="D10" s="97" t="s">
        <v>24</v>
      </c>
      <c r="E10" s="98">
        <v>13000</v>
      </c>
      <c r="F10" s="114"/>
      <c r="G10" s="16"/>
      <c r="H10" s="15">
        <f t="shared" si="0"/>
        <v>0</v>
      </c>
      <c r="I10" s="17"/>
    </row>
    <row r="11" spans="1:9" x14ac:dyDescent="0.2">
      <c r="A11" s="12">
        <v>9</v>
      </c>
      <c r="B11" s="96" t="s">
        <v>32</v>
      </c>
      <c r="C11" s="96" t="s">
        <v>30</v>
      </c>
      <c r="D11" s="97" t="s">
        <v>24</v>
      </c>
      <c r="E11" s="98">
        <v>1000</v>
      </c>
      <c r="F11" s="114"/>
      <c r="G11" s="16"/>
      <c r="H11" s="15">
        <f t="shared" si="0"/>
        <v>0</v>
      </c>
      <c r="I11" s="17"/>
    </row>
    <row r="12" spans="1:9" x14ac:dyDescent="0.2">
      <c r="A12" s="12">
        <v>10</v>
      </c>
      <c r="B12" s="96" t="s">
        <v>33</v>
      </c>
      <c r="C12" s="96" t="s">
        <v>30</v>
      </c>
      <c r="D12" s="97" t="s">
        <v>24</v>
      </c>
      <c r="E12" s="98">
        <v>140</v>
      </c>
      <c r="F12" s="114"/>
      <c r="G12" s="16"/>
      <c r="H12" s="15">
        <f t="shared" si="0"/>
        <v>0</v>
      </c>
      <c r="I12" s="17"/>
    </row>
    <row r="13" spans="1:9" x14ac:dyDescent="0.2">
      <c r="A13" s="12">
        <v>11</v>
      </c>
      <c r="B13" s="96" t="s">
        <v>34</v>
      </c>
      <c r="C13" s="96" t="s">
        <v>30</v>
      </c>
      <c r="D13" s="97" t="s">
        <v>24</v>
      </c>
      <c r="E13" s="98">
        <v>100</v>
      </c>
      <c r="F13" s="114"/>
      <c r="G13" s="16"/>
      <c r="H13" s="15">
        <f t="shared" si="0"/>
        <v>0</v>
      </c>
      <c r="I13" s="17"/>
    </row>
    <row r="14" spans="1:9" x14ac:dyDescent="0.2">
      <c r="A14" s="12">
        <v>12</v>
      </c>
      <c r="B14" s="96" t="s">
        <v>248</v>
      </c>
      <c r="C14" s="96" t="s">
        <v>35</v>
      </c>
      <c r="D14" s="97" t="s">
        <v>24</v>
      </c>
      <c r="E14" s="98">
        <v>22000</v>
      </c>
      <c r="F14" s="114"/>
      <c r="G14" s="16"/>
      <c r="H14" s="15">
        <f t="shared" si="0"/>
        <v>0</v>
      </c>
      <c r="I14" s="17"/>
    </row>
    <row r="15" spans="1:9" x14ac:dyDescent="0.2">
      <c r="A15" s="12">
        <v>13</v>
      </c>
      <c r="B15" s="96" t="s">
        <v>249</v>
      </c>
      <c r="C15" s="96" t="s">
        <v>35</v>
      </c>
      <c r="D15" s="97" t="s">
        <v>24</v>
      </c>
      <c r="E15" s="98">
        <v>150</v>
      </c>
      <c r="F15" s="114"/>
      <c r="G15" s="16"/>
      <c r="H15" s="15">
        <f t="shared" si="0"/>
        <v>0</v>
      </c>
      <c r="I15" s="17"/>
    </row>
    <row r="16" spans="1:9" x14ac:dyDescent="0.2">
      <c r="A16" s="12">
        <v>14</v>
      </c>
      <c r="B16" s="96" t="s">
        <v>247</v>
      </c>
      <c r="C16" s="96" t="s">
        <v>36</v>
      </c>
      <c r="D16" s="97" t="s">
        <v>24</v>
      </c>
      <c r="E16" s="98">
        <v>2040</v>
      </c>
      <c r="F16" s="114"/>
      <c r="G16" s="16"/>
      <c r="H16" s="15">
        <f t="shared" si="0"/>
        <v>0</v>
      </c>
      <c r="I16" s="17"/>
    </row>
    <row r="17" spans="1:9" x14ac:dyDescent="0.2">
      <c r="A17" s="12">
        <v>15</v>
      </c>
      <c r="B17" s="96" t="s">
        <v>250</v>
      </c>
      <c r="C17" s="96" t="s">
        <v>35</v>
      </c>
      <c r="D17" s="97" t="s">
        <v>24</v>
      </c>
      <c r="E17" s="98">
        <v>5000</v>
      </c>
      <c r="F17" s="114"/>
      <c r="G17" s="16"/>
      <c r="H17" s="15">
        <f t="shared" si="0"/>
        <v>0</v>
      </c>
      <c r="I17" s="17"/>
    </row>
    <row r="18" spans="1:9" x14ac:dyDescent="0.2">
      <c r="A18" s="12">
        <v>16</v>
      </c>
      <c r="B18" s="96" t="s">
        <v>251</v>
      </c>
      <c r="C18" s="96" t="s">
        <v>35</v>
      </c>
      <c r="D18" s="97" t="s">
        <v>24</v>
      </c>
      <c r="E18" s="98">
        <v>107000</v>
      </c>
      <c r="F18" s="114"/>
      <c r="G18" s="16"/>
      <c r="H18" s="15">
        <f t="shared" si="0"/>
        <v>0</v>
      </c>
      <c r="I18" s="29"/>
    </row>
    <row r="19" spans="1:9" x14ac:dyDescent="0.2">
      <c r="A19" s="12">
        <v>17</v>
      </c>
      <c r="B19" s="96" t="s">
        <v>37</v>
      </c>
      <c r="C19" s="96" t="s">
        <v>38</v>
      </c>
      <c r="D19" s="97" t="s">
        <v>24</v>
      </c>
      <c r="E19" s="98">
        <v>116200</v>
      </c>
      <c r="F19" s="114"/>
      <c r="G19" s="16"/>
      <c r="H19" s="15">
        <f t="shared" si="0"/>
        <v>0</v>
      </c>
      <c r="I19" s="29"/>
    </row>
    <row r="20" spans="1:9" x14ac:dyDescent="0.2">
      <c r="A20" s="12">
        <v>18</v>
      </c>
      <c r="B20" s="96" t="s">
        <v>39</v>
      </c>
      <c r="C20" s="96" t="s">
        <v>38</v>
      </c>
      <c r="D20" s="97" t="s">
        <v>24</v>
      </c>
      <c r="E20" s="98">
        <v>1400</v>
      </c>
      <c r="F20" s="114"/>
      <c r="G20" s="16"/>
      <c r="H20" s="15">
        <f t="shared" si="0"/>
        <v>0</v>
      </c>
      <c r="I20" s="17"/>
    </row>
    <row r="21" spans="1:9" x14ac:dyDescent="0.2">
      <c r="A21" s="12">
        <v>19</v>
      </c>
      <c r="B21" s="96" t="s">
        <v>40</v>
      </c>
      <c r="C21" s="96" t="s">
        <v>38</v>
      </c>
      <c r="D21" s="97" t="s">
        <v>24</v>
      </c>
      <c r="E21" s="98">
        <v>48300</v>
      </c>
      <c r="F21" s="114"/>
      <c r="G21" s="16"/>
      <c r="H21" s="15">
        <f t="shared" si="0"/>
        <v>0</v>
      </c>
      <c r="I21" s="17"/>
    </row>
    <row r="22" spans="1:9" x14ac:dyDescent="0.2">
      <c r="A22" s="12">
        <v>20</v>
      </c>
      <c r="B22" s="96" t="s">
        <v>232</v>
      </c>
      <c r="C22" s="96" t="s">
        <v>41</v>
      </c>
      <c r="D22" s="97" t="s">
        <v>24</v>
      </c>
      <c r="E22" s="98">
        <v>3120</v>
      </c>
      <c r="F22" s="114"/>
      <c r="G22" s="16"/>
      <c r="H22" s="15">
        <f t="shared" si="0"/>
        <v>0</v>
      </c>
      <c r="I22" s="17"/>
    </row>
    <row r="23" spans="1:9" x14ac:dyDescent="0.2">
      <c r="A23" s="12">
        <v>21</v>
      </c>
      <c r="B23" s="96" t="s">
        <v>42</v>
      </c>
      <c r="C23" s="96" t="s">
        <v>41</v>
      </c>
      <c r="D23" s="97" t="s">
        <v>24</v>
      </c>
      <c r="E23" s="98">
        <v>2080</v>
      </c>
      <c r="F23" s="114"/>
      <c r="G23" s="16"/>
      <c r="H23" s="15">
        <f t="shared" si="0"/>
        <v>0</v>
      </c>
      <c r="I23" s="17"/>
    </row>
    <row r="24" spans="1:9" x14ac:dyDescent="0.2">
      <c r="A24" s="12">
        <v>22</v>
      </c>
      <c r="B24" s="96" t="s">
        <v>245</v>
      </c>
      <c r="C24" s="96" t="s">
        <v>41</v>
      </c>
      <c r="D24" s="97" t="s">
        <v>24</v>
      </c>
      <c r="E24" s="98">
        <v>2000</v>
      </c>
      <c r="F24" s="114"/>
      <c r="G24" s="16"/>
      <c r="H24" s="15">
        <f t="shared" si="0"/>
        <v>0</v>
      </c>
      <c r="I24" s="17"/>
    </row>
    <row r="25" spans="1:9" x14ac:dyDescent="0.2">
      <c r="A25" s="12">
        <v>23</v>
      </c>
      <c r="B25" s="96" t="s">
        <v>246</v>
      </c>
      <c r="C25" s="96" t="s">
        <v>41</v>
      </c>
      <c r="D25" s="97" t="s">
        <v>24</v>
      </c>
      <c r="E25" s="98">
        <v>2000</v>
      </c>
      <c r="F25" s="114"/>
      <c r="G25" s="16"/>
      <c r="H25" s="15">
        <f t="shared" si="0"/>
        <v>0</v>
      </c>
      <c r="I25" s="17"/>
    </row>
    <row r="26" spans="1:9" x14ac:dyDescent="0.2">
      <c r="A26" s="12">
        <v>24</v>
      </c>
      <c r="B26" s="96" t="s">
        <v>43</v>
      </c>
      <c r="C26" s="96" t="s">
        <v>41</v>
      </c>
      <c r="D26" s="97" t="s">
        <v>24</v>
      </c>
      <c r="E26" s="98">
        <v>1700</v>
      </c>
      <c r="F26" s="114"/>
      <c r="G26" s="16"/>
      <c r="H26" s="15">
        <f t="shared" si="0"/>
        <v>0</v>
      </c>
      <c r="I26" s="17"/>
    </row>
    <row r="27" spans="1:9" x14ac:dyDescent="0.2">
      <c r="A27" s="12">
        <v>25</v>
      </c>
      <c r="B27" s="96" t="s">
        <v>44</v>
      </c>
      <c r="C27" s="96" t="s">
        <v>45</v>
      </c>
      <c r="D27" s="97" t="s">
        <v>24</v>
      </c>
      <c r="E27" s="98">
        <v>43700</v>
      </c>
      <c r="F27" s="114"/>
      <c r="G27" s="16"/>
      <c r="H27" s="15">
        <f t="shared" si="0"/>
        <v>0</v>
      </c>
      <c r="I27" s="17"/>
    </row>
    <row r="28" spans="1:9" x14ac:dyDescent="0.2">
      <c r="A28" s="12">
        <v>26</v>
      </c>
      <c r="B28" s="96" t="s">
        <v>162</v>
      </c>
      <c r="C28" s="96" t="s">
        <v>46</v>
      </c>
      <c r="D28" s="97" t="s">
        <v>24</v>
      </c>
      <c r="E28" s="98">
        <v>190500</v>
      </c>
      <c r="F28" s="114"/>
      <c r="G28" s="16"/>
      <c r="H28" s="15">
        <f t="shared" si="0"/>
        <v>0</v>
      </c>
      <c r="I28" s="17"/>
    </row>
    <row r="29" spans="1:9" x14ac:dyDescent="0.2">
      <c r="A29" s="12">
        <v>27</v>
      </c>
      <c r="B29" s="96" t="s">
        <v>47</v>
      </c>
      <c r="C29" s="96" t="s">
        <v>48</v>
      </c>
      <c r="D29" s="97" t="s">
        <v>49</v>
      </c>
      <c r="E29" s="98">
        <v>24800</v>
      </c>
      <c r="F29" s="114"/>
      <c r="G29" s="16"/>
      <c r="H29" s="15">
        <f t="shared" si="0"/>
        <v>0</v>
      </c>
      <c r="I29" s="17"/>
    </row>
    <row r="30" spans="1:9" x14ac:dyDescent="0.2">
      <c r="A30" s="12">
        <v>28</v>
      </c>
      <c r="B30" s="96" t="s">
        <v>50</v>
      </c>
      <c r="C30" s="96" t="s">
        <v>48</v>
      </c>
      <c r="D30" s="97" t="s">
        <v>49</v>
      </c>
      <c r="E30" s="98">
        <v>6900</v>
      </c>
      <c r="F30" s="114"/>
      <c r="G30" s="16"/>
      <c r="H30" s="15">
        <f t="shared" si="0"/>
        <v>0</v>
      </c>
      <c r="I30" s="17"/>
    </row>
    <row r="31" spans="1:9" x14ac:dyDescent="0.2">
      <c r="A31" s="12">
        <v>29</v>
      </c>
      <c r="B31" s="96" t="s">
        <v>51</v>
      </c>
      <c r="C31" s="96" t="s">
        <v>48</v>
      </c>
      <c r="D31" s="97" t="s">
        <v>49</v>
      </c>
      <c r="E31" s="98">
        <v>8600</v>
      </c>
      <c r="F31" s="114"/>
      <c r="G31" s="16"/>
      <c r="H31" s="15">
        <f t="shared" si="0"/>
        <v>0</v>
      </c>
      <c r="I31" s="17"/>
    </row>
    <row r="32" spans="1:9" x14ac:dyDescent="0.2">
      <c r="A32" s="12">
        <v>30</v>
      </c>
      <c r="B32" s="96" t="s">
        <v>52</v>
      </c>
      <c r="C32" s="96" t="s">
        <v>53</v>
      </c>
      <c r="D32" s="97" t="s">
        <v>49</v>
      </c>
      <c r="E32" s="98">
        <v>25400</v>
      </c>
      <c r="F32" s="114"/>
      <c r="G32" s="16"/>
      <c r="H32" s="15">
        <f t="shared" si="0"/>
        <v>0</v>
      </c>
      <c r="I32" s="17"/>
    </row>
    <row r="33" spans="1:9" x14ac:dyDescent="0.2">
      <c r="A33" s="12">
        <v>31</v>
      </c>
      <c r="B33" s="96" t="s">
        <v>54</v>
      </c>
      <c r="C33" s="96" t="s">
        <v>55</v>
      </c>
      <c r="D33" s="97" t="s">
        <v>49</v>
      </c>
      <c r="E33" s="98">
        <v>210000</v>
      </c>
      <c r="F33" s="114"/>
      <c r="G33" s="16"/>
      <c r="H33" s="15">
        <f t="shared" si="0"/>
        <v>0</v>
      </c>
      <c r="I33" s="17"/>
    </row>
    <row r="34" spans="1:9" x14ac:dyDescent="0.2">
      <c r="A34" s="12">
        <v>32</v>
      </c>
      <c r="B34" s="96" t="s">
        <v>236</v>
      </c>
      <c r="C34" s="96" t="s">
        <v>55</v>
      </c>
      <c r="D34" s="97" t="s">
        <v>49</v>
      </c>
      <c r="E34" s="98">
        <v>11250</v>
      </c>
      <c r="F34" s="114"/>
      <c r="G34" s="16"/>
      <c r="H34" s="15">
        <f t="shared" si="0"/>
        <v>0</v>
      </c>
      <c r="I34" s="17"/>
    </row>
    <row r="35" spans="1:9" x14ac:dyDescent="0.2">
      <c r="A35" s="12">
        <v>33</v>
      </c>
      <c r="B35" s="96" t="s">
        <v>237</v>
      </c>
      <c r="C35" s="96" t="s">
        <v>56</v>
      </c>
      <c r="D35" s="97" t="s">
        <v>49</v>
      </c>
      <c r="E35" s="98">
        <v>24500</v>
      </c>
      <c r="F35" s="114"/>
      <c r="G35" s="16"/>
      <c r="H35" s="15">
        <f t="shared" si="0"/>
        <v>0</v>
      </c>
      <c r="I35" s="17"/>
    </row>
    <row r="36" spans="1:9" x14ac:dyDescent="0.2">
      <c r="A36" s="12">
        <v>34</v>
      </c>
      <c r="B36" s="96" t="s">
        <v>238</v>
      </c>
      <c r="C36" s="96" t="s">
        <v>56</v>
      </c>
      <c r="D36" s="97" t="s">
        <v>49</v>
      </c>
      <c r="E36" s="98">
        <v>1800</v>
      </c>
      <c r="F36" s="114"/>
      <c r="G36" s="16"/>
      <c r="H36" s="15">
        <f t="shared" si="0"/>
        <v>0</v>
      </c>
      <c r="I36" s="17"/>
    </row>
    <row r="37" spans="1:9" x14ac:dyDescent="0.2">
      <c r="A37" s="12">
        <v>35</v>
      </c>
      <c r="B37" s="96" t="s">
        <v>57</v>
      </c>
      <c r="C37" s="96" t="s">
        <v>58</v>
      </c>
      <c r="D37" s="97" t="s">
        <v>49</v>
      </c>
      <c r="E37" s="98">
        <v>11900</v>
      </c>
      <c r="F37" s="114"/>
      <c r="G37" s="16"/>
      <c r="H37" s="15">
        <f t="shared" si="0"/>
        <v>0</v>
      </c>
      <c r="I37" s="17"/>
    </row>
    <row r="38" spans="1:9" x14ac:dyDescent="0.2">
      <c r="A38" s="12">
        <v>36</v>
      </c>
      <c r="B38" s="96" t="s">
        <v>59</v>
      </c>
      <c r="C38" s="96" t="s">
        <v>60</v>
      </c>
      <c r="D38" s="97" t="s">
        <v>49</v>
      </c>
      <c r="E38" s="98">
        <v>25000</v>
      </c>
      <c r="F38" s="114"/>
      <c r="G38" s="16"/>
      <c r="H38" s="15">
        <f t="shared" si="0"/>
        <v>0</v>
      </c>
      <c r="I38" s="17"/>
    </row>
    <row r="39" spans="1:9" x14ac:dyDescent="0.2">
      <c r="A39" s="12">
        <v>37</v>
      </c>
      <c r="B39" s="96" t="s">
        <v>61</v>
      </c>
      <c r="C39" s="96" t="s">
        <v>62</v>
      </c>
      <c r="D39" s="97" t="s">
        <v>49</v>
      </c>
      <c r="E39" s="98">
        <v>72000</v>
      </c>
      <c r="F39" s="114"/>
      <c r="G39" s="16"/>
      <c r="H39" s="15">
        <f t="shared" si="0"/>
        <v>0</v>
      </c>
      <c r="I39" s="17"/>
    </row>
    <row r="40" spans="1:9" x14ac:dyDescent="0.2">
      <c r="A40" s="12">
        <v>38</v>
      </c>
      <c r="B40" s="96" t="s">
        <v>63</v>
      </c>
      <c r="C40" s="96" t="s">
        <v>62</v>
      </c>
      <c r="D40" s="97" t="s">
        <v>49</v>
      </c>
      <c r="E40" s="98">
        <v>42700</v>
      </c>
      <c r="F40" s="114"/>
      <c r="G40" s="16"/>
      <c r="H40" s="15">
        <f t="shared" si="0"/>
        <v>0</v>
      </c>
      <c r="I40" s="17"/>
    </row>
    <row r="41" spans="1:9" x14ac:dyDescent="0.2">
      <c r="A41" s="12">
        <v>39</v>
      </c>
      <c r="B41" s="96" t="s">
        <v>64</v>
      </c>
      <c r="C41" s="96" t="s">
        <v>62</v>
      </c>
      <c r="D41" s="97" t="s">
        <v>49</v>
      </c>
      <c r="E41" s="98">
        <v>1200</v>
      </c>
      <c r="F41" s="114"/>
      <c r="G41" s="16"/>
      <c r="H41" s="15">
        <f t="shared" si="0"/>
        <v>0</v>
      </c>
      <c r="I41" s="17"/>
    </row>
    <row r="42" spans="1:9" x14ac:dyDescent="0.2">
      <c r="A42" s="12">
        <v>40</v>
      </c>
      <c r="B42" s="96" t="s">
        <v>65</v>
      </c>
      <c r="C42" s="96" t="s">
        <v>62</v>
      </c>
      <c r="D42" s="97" t="s">
        <v>49</v>
      </c>
      <c r="E42" s="98">
        <v>200</v>
      </c>
      <c r="F42" s="114"/>
      <c r="G42" s="16"/>
      <c r="H42" s="15">
        <f t="shared" si="0"/>
        <v>0</v>
      </c>
      <c r="I42" s="17"/>
    </row>
    <row r="43" spans="1:9" x14ac:dyDescent="0.2">
      <c r="A43" s="12">
        <v>41</v>
      </c>
      <c r="B43" s="96" t="s">
        <v>66</v>
      </c>
      <c r="C43" s="96" t="s">
        <v>62</v>
      </c>
      <c r="D43" s="97" t="s">
        <v>49</v>
      </c>
      <c r="E43" s="98">
        <v>1600</v>
      </c>
      <c r="F43" s="114"/>
      <c r="G43" s="16"/>
      <c r="H43" s="15">
        <f t="shared" si="0"/>
        <v>0</v>
      </c>
      <c r="I43" s="17"/>
    </row>
    <row r="44" spans="1:9" x14ac:dyDescent="0.2">
      <c r="A44" s="12">
        <v>42</v>
      </c>
      <c r="B44" s="96" t="s">
        <v>67</v>
      </c>
      <c r="C44" s="96" t="s">
        <v>62</v>
      </c>
      <c r="D44" s="97" t="s">
        <v>49</v>
      </c>
      <c r="E44" s="98">
        <v>520</v>
      </c>
      <c r="F44" s="114"/>
      <c r="G44" s="16"/>
      <c r="H44" s="15">
        <f t="shared" si="0"/>
        <v>0</v>
      </c>
      <c r="I44" s="17"/>
    </row>
    <row r="45" spans="1:9" x14ac:dyDescent="0.2">
      <c r="A45" s="12">
        <v>43</v>
      </c>
      <c r="B45" s="96" t="s">
        <v>174</v>
      </c>
      <c r="C45" s="96" t="s">
        <v>69</v>
      </c>
      <c r="D45" s="97" t="s">
        <v>49</v>
      </c>
      <c r="E45" s="98">
        <v>400</v>
      </c>
      <c r="F45" s="114"/>
      <c r="G45" s="16"/>
      <c r="H45" s="15">
        <f t="shared" si="0"/>
        <v>0</v>
      </c>
      <c r="I45" s="17"/>
    </row>
    <row r="46" spans="1:9" x14ac:dyDescent="0.2">
      <c r="A46" s="12">
        <v>44</v>
      </c>
      <c r="B46" s="96" t="s">
        <v>68</v>
      </c>
      <c r="C46" s="96" t="s">
        <v>69</v>
      </c>
      <c r="D46" s="97" t="s">
        <v>49</v>
      </c>
      <c r="E46" s="98">
        <v>330</v>
      </c>
      <c r="F46" s="114"/>
      <c r="G46" s="16"/>
      <c r="H46" s="15">
        <f t="shared" si="0"/>
        <v>0</v>
      </c>
      <c r="I46" s="29"/>
    </row>
    <row r="47" spans="1:9" x14ac:dyDescent="0.2">
      <c r="A47" s="12">
        <v>45</v>
      </c>
      <c r="B47" s="96" t="s">
        <v>70</v>
      </c>
      <c r="C47" s="96" t="s">
        <v>71</v>
      </c>
      <c r="D47" s="97" t="s">
        <v>49</v>
      </c>
      <c r="E47" s="98">
        <v>420</v>
      </c>
      <c r="F47" s="114"/>
      <c r="G47" s="16"/>
      <c r="H47" s="64">
        <f t="shared" si="0"/>
        <v>0</v>
      </c>
      <c r="I47" s="29"/>
    </row>
    <row r="48" spans="1:9" x14ac:dyDescent="0.2">
      <c r="A48" s="12">
        <v>46</v>
      </c>
      <c r="B48" s="96" t="s">
        <v>72</v>
      </c>
      <c r="C48" s="96" t="s">
        <v>71</v>
      </c>
      <c r="D48" s="97" t="s">
        <v>49</v>
      </c>
      <c r="E48" s="98">
        <v>51500</v>
      </c>
      <c r="F48" s="114"/>
      <c r="G48" s="16"/>
      <c r="H48" s="15">
        <f t="shared" si="0"/>
        <v>0</v>
      </c>
      <c r="I48" s="17"/>
    </row>
    <row r="49" spans="1:9" x14ac:dyDescent="0.2">
      <c r="A49" s="12">
        <v>47</v>
      </c>
      <c r="B49" s="96" t="s">
        <v>73</v>
      </c>
      <c r="C49" s="96" t="s">
        <v>74</v>
      </c>
      <c r="D49" s="97" t="s">
        <v>49</v>
      </c>
      <c r="E49" s="98">
        <v>188600</v>
      </c>
      <c r="F49" s="114"/>
      <c r="G49" s="16"/>
      <c r="H49" s="15">
        <f t="shared" si="0"/>
        <v>0</v>
      </c>
      <c r="I49" s="17"/>
    </row>
    <row r="50" spans="1:9" x14ac:dyDescent="0.2">
      <c r="A50" s="12">
        <v>48</v>
      </c>
      <c r="B50" s="96" t="s">
        <v>75</v>
      </c>
      <c r="C50" s="96" t="s">
        <v>74</v>
      </c>
      <c r="D50" s="97" t="s">
        <v>49</v>
      </c>
      <c r="E50" s="98">
        <v>155000</v>
      </c>
      <c r="F50" s="114"/>
      <c r="G50" s="16"/>
      <c r="H50" s="15">
        <f t="shared" si="0"/>
        <v>0</v>
      </c>
      <c r="I50" s="17"/>
    </row>
    <row r="51" spans="1:9" x14ac:dyDescent="0.2">
      <c r="A51" s="12">
        <v>49</v>
      </c>
      <c r="B51" s="96" t="s">
        <v>76</v>
      </c>
      <c r="C51" s="96" t="s">
        <v>77</v>
      </c>
      <c r="D51" s="97" t="s">
        <v>78</v>
      </c>
      <c r="E51" s="98">
        <v>140</v>
      </c>
      <c r="F51" s="114"/>
      <c r="G51" s="22"/>
      <c r="H51" s="15">
        <f t="shared" si="0"/>
        <v>0</v>
      </c>
      <c r="I51" s="17"/>
    </row>
    <row r="52" spans="1:9" ht="15" thickBot="1" x14ac:dyDescent="0.25">
      <c r="A52" s="23" t="s">
        <v>79</v>
      </c>
      <c r="B52" s="24" t="s">
        <v>80</v>
      </c>
      <c r="C52" s="13"/>
      <c r="D52" s="14"/>
      <c r="E52" s="25"/>
      <c r="F52" s="25"/>
      <c r="G52" s="14"/>
      <c r="H52" s="27">
        <f>SUM(H3:H51)</f>
        <v>0</v>
      </c>
      <c r="I52" s="17"/>
    </row>
    <row r="53" spans="1:9" ht="15" thickTop="1" x14ac:dyDescent="0.2">
      <c r="A53" s="12"/>
      <c r="B53" s="13"/>
      <c r="C53" s="13"/>
      <c r="D53" s="14"/>
      <c r="E53" s="25"/>
      <c r="F53" s="25"/>
      <c r="G53" s="14"/>
      <c r="H53" s="31"/>
      <c r="I53" s="17"/>
    </row>
    <row r="54" spans="1:9" ht="42.75" x14ac:dyDescent="0.2">
      <c r="A54" s="68" t="s">
        <v>15</v>
      </c>
      <c r="B54" s="69" t="s">
        <v>16</v>
      </c>
      <c r="C54" s="71" t="s">
        <v>81</v>
      </c>
      <c r="D54" s="71" t="s">
        <v>82</v>
      </c>
      <c r="E54" s="70" t="s">
        <v>19</v>
      </c>
      <c r="F54" s="70" t="s">
        <v>20</v>
      </c>
      <c r="G54" s="70" t="s">
        <v>163</v>
      </c>
      <c r="H54" s="70" t="s">
        <v>21</v>
      </c>
      <c r="I54" s="17"/>
    </row>
    <row r="55" spans="1:9" x14ac:dyDescent="0.2">
      <c r="A55" s="12">
        <v>50</v>
      </c>
      <c r="B55" s="96" t="s">
        <v>83</v>
      </c>
      <c r="C55" s="96"/>
      <c r="D55" s="97" t="s">
        <v>84</v>
      </c>
      <c r="E55" s="98">
        <v>30</v>
      </c>
      <c r="F55" s="114"/>
      <c r="G55" s="16"/>
      <c r="H55" s="15">
        <f t="shared" ref="H55:H57" si="1">E55*F55</f>
        <v>0</v>
      </c>
      <c r="I55" s="17"/>
    </row>
    <row r="56" spans="1:9" x14ac:dyDescent="0.2">
      <c r="A56" s="12">
        <v>51</v>
      </c>
      <c r="B56" s="96" t="s">
        <v>85</v>
      </c>
      <c r="C56" s="96"/>
      <c r="D56" s="97" t="s">
        <v>84</v>
      </c>
      <c r="E56" s="98">
        <v>30</v>
      </c>
      <c r="F56" s="114"/>
      <c r="G56" s="16"/>
      <c r="H56" s="15">
        <f t="shared" si="1"/>
        <v>0</v>
      </c>
      <c r="I56" s="17"/>
    </row>
    <row r="57" spans="1:9" x14ac:dyDescent="0.2">
      <c r="A57" s="12">
        <v>52</v>
      </c>
      <c r="B57" s="96" t="s">
        <v>252</v>
      </c>
      <c r="C57" s="96"/>
      <c r="D57" s="97" t="s">
        <v>84</v>
      </c>
      <c r="E57" s="98">
        <v>30</v>
      </c>
      <c r="F57" s="114"/>
      <c r="G57" s="16"/>
      <c r="H57" s="15">
        <f t="shared" si="1"/>
        <v>0</v>
      </c>
      <c r="I57" s="17"/>
    </row>
    <row r="58" spans="1:9" ht="15" thickBot="1" x14ac:dyDescent="0.25">
      <c r="A58" s="32" t="s">
        <v>86</v>
      </c>
      <c r="B58" s="33" t="s">
        <v>87</v>
      </c>
      <c r="C58" s="13"/>
      <c r="D58" s="14"/>
      <c r="E58" s="25"/>
      <c r="F58" s="25"/>
      <c r="G58" s="14"/>
      <c r="H58" s="27">
        <f>SUM(H55:H57)</f>
        <v>0</v>
      </c>
      <c r="I58" s="17"/>
    </row>
    <row r="59" spans="1:9" ht="15" thickTop="1" x14ac:dyDescent="0.2">
      <c r="A59" s="12"/>
      <c r="B59" s="13"/>
      <c r="C59" s="13"/>
      <c r="D59" s="14"/>
      <c r="E59" s="25"/>
      <c r="F59" s="25"/>
      <c r="G59" s="14"/>
      <c r="H59" s="31"/>
      <c r="I59" s="17"/>
    </row>
    <row r="60" spans="1:9" ht="42.75" x14ac:dyDescent="0.2">
      <c r="A60" s="68" t="s">
        <v>15</v>
      </c>
      <c r="B60" s="69" t="s">
        <v>16</v>
      </c>
      <c r="C60" s="68" t="s">
        <v>81</v>
      </c>
      <c r="D60" s="69" t="s">
        <v>82</v>
      </c>
      <c r="E60" s="70" t="s">
        <v>19</v>
      </c>
      <c r="F60" s="70" t="s">
        <v>20</v>
      </c>
      <c r="G60" s="70" t="s">
        <v>163</v>
      </c>
      <c r="H60" s="70" t="s">
        <v>21</v>
      </c>
      <c r="I60" s="17"/>
    </row>
    <row r="61" spans="1:9" ht="14.25" customHeight="1" x14ac:dyDescent="0.2">
      <c r="A61" s="34">
        <v>53</v>
      </c>
      <c r="B61" s="99" t="s">
        <v>88</v>
      </c>
      <c r="C61" s="99" t="s">
        <v>23</v>
      </c>
      <c r="D61" s="99" t="s">
        <v>89</v>
      </c>
      <c r="E61" s="98">
        <v>1300</v>
      </c>
      <c r="F61" s="114"/>
      <c r="G61" s="16"/>
      <c r="H61" s="15">
        <f t="shared" ref="H61:H98" si="2">E61*F61</f>
        <v>0</v>
      </c>
      <c r="I61" s="17"/>
    </row>
    <row r="62" spans="1:9" ht="14.25" customHeight="1" x14ac:dyDescent="0.2">
      <c r="A62" s="12">
        <v>54</v>
      </c>
      <c r="B62" s="96" t="s">
        <v>90</v>
      </c>
      <c r="C62" s="96" t="s">
        <v>23</v>
      </c>
      <c r="D62" s="97" t="s">
        <v>89</v>
      </c>
      <c r="E62" s="98">
        <v>2100</v>
      </c>
      <c r="F62" s="114"/>
      <c r="G62" s="16"/>
      <c r="H62" s="15">
        <f t="shared" si="2"/>
        <v>0</v>
      </c>
      <c r="I62" s="17"/>
    </row>
    <row r="63" spans="1:9" ht="14.25" customHeight="1" x14ac:dyDescent="0.2">
      <c r="A63" s="34">
        <v>55</v>
      </c>
      <c r="B63" s="96" t="s">
        <v>253</v>
      </c>
      <c r="C63" s="96" t="s">
        <v>35</v>
      </c>
      <c r="D63" s="97" t="s">
        <v>89</v>
      </c>
      <c r="E63" s="98">
        <v>3000</v>
      </c>
      <c r="F63" s="114"/>
      <c r="G63" s="16"/>
      <c r="H63" s="15">
        <f t="shared" si="2"/>
        <v>0</v>
      </c>
      <c r="I63" s="17"/>
    </row>
    <row r="64" spans="1:9" ht="14.25" customHeight="1" x14ac:dyDescent="0.2">
      <c r="A64" s="34">
        <v>56</v>
      </c>
      <c r="B64" s="96" t="s">
        <v>91</v>
      </c>
      <c r="C64" s="96" t="s">
        <v>26</v>
      </c>
      <c r="D64" s="97" t="s">
        <v>24</v>
      </c>
      <c r="E64" s="98">
        <v>1700</v>
      </c>
      <c r="F64" s="114"/>
      <c r="G64" s="16"/>
      <c r="H64" s="15">
        <f t="shared" si="2"/>
        <v>0</v>
      </c>
      <c r="I64" s="35"/>
    </row>
    <row r="65" spans="1:9" ht="14.25" customHeight="1" x14ac:dyDescent="0.2">
      <c r="A65" s="12">
        <v>57</v>
      </c>
      <c r="B65" s="96" t="s">
        <v>92</v>
      </c>
      <c r="C65" s="96" t="s">
        <v>93</v>
      </c>
      <c r="D65" s="97" t="s">
        <v>89</v>
      </c>
      <c r="E65" s="98">
        <v>500</v>
      </c>
      <c r="F65" s="114"/>
      <c r="G65" s="16"/>
      <c r="H65" s="15">
        <f t="shared" si="2"/>
        <v>0</v>
      </c>
      <c r="I65" s="17"/>
    </row>
    <row r="66" spans="1:9" ht="14.25" customHeight="1" x14ac:dyDescent="0.2">
      <c r="A66" s="34">
        <v>58</v>
      </c>
      <c r="B66" s="96" t="s">
        <v>94</v>
      </c>
      <c r="C66" s="96" t="s">
        <v>93</v>
      </c>
      <c r="D66" s="97" t="s">
        <v>89</v>
      </c>
      <c r="E66" s="98">
        <v>490</v>
      </c>
      <c r="F66" s="114"/>
      <c r="G66" s="16"/>
      <c r="H66" s="15">
        <f t="shared" si="2"/>
        <v>0</v>
      </c>
      <c r="I66" s="17"/>
    </row>
    <row r="67" spans="1:9" ht="14.25" customHeight="1" x14ac:dyDescent="0.2">
      <c r="A67" s="34">
        <v>59</v>
      </c>
      <c r="B67" s="96" t="s">
        <v>95</v>
      </c>
      <c r="C67" s="96" t="s">
        <v>93</v>
      </c>
      <c r="D67" s="97" t="s">
        <v>89</v>
      </c>
      <c r="E67" s="98">
        <v>160</v>
      </c>
      <c r="F67" s="114"/>
      <c r="G67" s="16"/>
      <c r="H67" s="15">
        <f t="shared" si="2"/>
        <v>0</v>
      </c>
      <c r="I67" s="17"/>
    </row>
    <row r="68" spans="1:9" ht="14.25" customHeight="1" x14ac:dyDescent="0.2">
      <c r="A68" s="12">
        <v>60</v>
      </c>
      <c r="B68" s="96" t="s">
        <v>96</v>
      </c>
      <c r="C68" s="96" t="s">
        <v>93</v>
      </c>
      <c r="D68" s="97" t="s">
        <v>89</v>
      </c>
      <c r="E68" s="98">
        <v>100</v>
      </c>
      <c r="F68" s="114"/>
      <c r="G68" s="16"/>
      <c r="H68" s="15">
        <f t="shared" si="2"/>
        <v>0</v>
      </c>
      <c r="I68" s="29"/>
    </row>
    <row r="69" spans="1:9" ht="14.25" customHeight="1" x14ac:dyDescent="0.2">
      <c r="A69" s="34">
        <v>61</v>
      </c>
      <c r="B69" s="96" t="s">
        <v>97</v>
      </c>
      <c r="C69" s="96" t="s">
        <v>93</v>
      </c>
      <c r="D69" s="97" t="s">
        <v>89</v>
      </c>
      <c r="E69" s="98">
        <v>85</v>
      </c>
      <c r="F69" s="114"/>
      <c r="G69" s="16"/>
      <c r="H69" s="15">
        <f t="shared" si="2"/>
        <v>0</v>
      </c>
      <c r="I69" s="17"/>
    </row>
    <row r="70" spans="1:9" ht="14.25" customHeight="1" x14ac:dyDescent="0.2">
      <c r="A70" s="34">
        <v>62</v>
      </c>
      <c r="B70" s="96" t="s">
        <v>98</v>
      </c>
      <c r="C70" s="96" t="s">
        <v>93</v>
      </c>
      <c r="D70" s="97" t="s">
        <v>89</v>
      </c>
      <c r="E70" s="98">
        <v>130</v>
      </c>
      <c r="F70" s="114"/>
      <c r="G70" s="16"/>
      <c r="H70" s="15">
        <f t="shared" si="2"/>
        <v>0</v>
      </c>
      <c r="I70" s="17"/>
    </row>
    <row r="71" spans="1:9" ht="14.25" customHeight="1" x14ac:dyDescent="0.2">
      <c r="A71" s="12">
        <v>63</v>
      </c>
      <c r="B71" s="96" t="s">
        <v>99</v>
      </c>
      <c r="C71" s="96" t="s">
        <v>93</v>
      </c>
      <c r="D71" s="97" t="s">
        <v>89</v>
      </c>
      <c r="E71" s="98">
        <v>160</v>
      </c>
      <c r="F71" s="114"/>
      <c r="G71" s="16"/>
      <c r="H71" s="15">
        <f t="shared" si="2"/>
        <v>0</v>
      </c>
      <c r="I71" s="17"/>
    </row>
    <row r="72" spans="1:9" ht="14.25" customHeight="1" x14ac:dyDescent="0.2">
      <c r="A72" s="34">
        <v>64</v>
      </c>
      <c r="B72" s="96" t="s">
        <v>100</v>
      </c>
      <c r="C72" s="96" t="s">
        <v>93</v>
      </c>
      <c r="D72" s="97" t="s">
        <v>89</v>
      </c>
      <c r="E72" s="98">
        <v>100</v>
      </c>
      <c r="F72" s="114"/>
      <c r="G72" s="16"/>
      <c r="H72" s="15">
        <f t="shared" si="2"/>
        <v>0</v>
      </c>
      <c r="I72" s="17"/>
    </row>
    <row r="73" spans="1:9" ht="14.25" customHeight="1" x14ac:dyDescent="0.2">
      <c r="A73" s="34">
        <v>65</v>
      </c>
      <c r="B73" s="96" t="s">
        <v>101</v>
      </c>
      <c r="C73" s="96" t="s">
        <v>93</v>
      </c>
      <c r="D73" s="97" t="s">
        <v>89</v>
      </c>
      <c r="E73" s="98">
        <v>105</v>
      </c>
      <c r="F73" s="114"/>
      <c r="G73" s="16"/>
      <c r="H73" s="15">
        <f t="shared" si="2"/>
        <v>0</v>
      </c>
      <c r="I73" s="17"/>
    </row>
    <row r="74" spans="1:9" ht="14.25" customHeight="1" x14ac:dyDescent="0.2">
      <c r="A74" s="12">
        <v>66</v>
      </c>
      <c r="B74" s="96" t="s">
        <v>102</v>
      </c>
      <c r="C74" s="96" t="s">
        <v>93</v>
      </c>
      <c r="D74" s="97" t="s">
        <v>89</v>
      </c>
      <c r="E74" s="98">
        <v>380</v>
      </c>
      <c r="F74" s="114"/>
      <c r="G74" s="16"/>
      <c r="H74" s="15">
        <f t="shared" si="2"/>
        <v>0</v>
      </c>
      <c r="I74" s="17"/>
    </row>
    <row r="75" spans="1:9" ht="14.25" customHeight="1" x14ac:dyDescent="0.2">
      <c r="A75" s="34">
        <v>67</v>
      </c>
      <c r="B75" s="96" t="s">
        <v>103</v>
      </c>
      <c r="C75" s="96" t="s">
        <v>93</v>
      </c>
      <c r="D75" s="97" t="s">
        <v>89</v>
      </c>
      <c r="E75" s="98">
        <v>3400</v>
      </c>
      <c r="F75" s="114"/>
      <c r="G75" s="16"/>
      <c r="H75" s="15">
        <f t="shared" si="2"/>
        <v>0</v>
      </c>
      <c r="I75" s="17"/>
    </row>
    <row r="76" spans="1:9" ht="14.25" customHeight="1" x14ac:dyDescent="0.2">
      <c r="A76" s="34">
        <v>68</v>
      </c>
      <c r="B76" s="96" t="s">
        <v>104</v>
      </c>
      <c r="C76" s="96" t="s">
        <v>93</v>
      </c>
      <c r="D76" s="97" t="s">
        <v>89</v>
      </c>
      <c r="E76" s="98">
        <v>780</v>
      </c>
      <c r="F76" s="114"/>
      <c r="G76" s="16"/>
      <c r="H76" s="15">
        <f t="shared" si="2"/>
        <v>0</v>
      </c>
      <c r="I76" s="17"/>
    </row>
    <row r="77" spans="1:9" ht="14.25" customHeight="1" x14ac:dyDescent="0.2">
      <c r="A77" s="12">
        <v>69</v>
      </c>
      <c r="B77" s="97" t="s">
        <v>279</v>
      </c>
      <c r="C77" s="97" t="s">
        <v>93</v>
      </c>
      <c r="D77" s="97" t="s">
        <v>89</v>
      </c>
      <c r="E77" s="100">
        <v>800</v>
      </c>
      <c r="F77" s="116"/>
      <c r="G77" s="50"/>
      <c r="H77" s="15">
        <f t="shared" si="2"/>
        <v>0</v>
      </c>
      <c r="I77" s="95"/>
    </row>
    <row r="78" spans="1:9" ht="14.25" customHeight="1" x14ac:dyDescent="0.2">
      <c r="A78" s="34">
        <v>70</v>
      </c>
      <c r="B78" s="97" t="s">
        <v>105</v>
      </c>
      <c r="C78" s="97" t="s">
        <v>93</v>
      </c>
      <c r="D78" s="97" t="s">
        <v>89</v>
      </c>
      <c r="E78" s="100">
        <v>100</v>
      </c>
      <c r="F78" s="116"/>
      <c r="G78" s="50"/>
      <c r="H78" s="15">
        <f t="shared" si="2"/>
        <v>0</v>
      </c>
      <c r="I78" s="36"/>
    </row>
    <row r="79" spans="1:9" ht="14.25" customHeight="1" x14ac:dyDescent="0.2">
      <c r="A79" s="34">
        <v>71</v>
      </c>
      <c r="B79" s="97" t="s">
        <v>106</v>
      </c>
      <c r="C79" s="97" t="s">
        <v>93</v>
      </c>
      <c r="D79" s="97" t="s">
        <v>89</v>
      </c>
      <c r="E79" s="100">
        <v>500</v>
      </c>
      <c r="F79" s="116"/>
      <c r="G79" s="50"/>
      <c r="H79" s="15">
        <f t="shared" si="2"/>
        <v>0</v>
      </c>
      <c r="I79" s="36"/>
    </row>
    <row r="80" spans="1:9" ht="14.25" customHeight="1" x14ac:dyDescent="0.2">
      <c r="A80" s="12">
        <v>72</v>
      </c>
      <c r="B80" s="97" t="s">
        <v>281</v>
      </c>
      <c r="C80" s="97" t="s">
        <v>93</v>
      </c>
      <c r="D80" s="97" t="s">
        <v>89</v>
      </c>
      <c r="E80" s="100">
        <v>130</v>
      </c>
      <c r="F80" s="116"/>
      <c r="G80" s="50"/>
      <c r="H80" s="15">
        <f t="shared" si="2"/>
        <v>0</v>
      </c>
      <c r="I80" s="36"/>
    </row>
    <row r="81" spans="1:9" ht="14.25" customHeight="1" x14ac:dyDescent="0.2">
      <c r="A81" s="34">
        <v>73</v>
      </c>
      <c r="B81" s="97" t="s">
        <v>280</v>
      </c>
      <c r="C81" s="97" t="s">
        <v>93</v>
      </c>
      <c r="D81" s="97" t="s">
        <v>89</v>
      </c>
      <c r="E81" s="100">
        <v>3000</v>
      </c>
      <c r="F81" s="116"/>
      <c r="G81" s="50"/>
      <c r="H81" s="15">
        <f t="shared" si="2"/>
        <v>0</v>
      </c>
      <c r="I81" s="36"/>
    </row>
    <row r="82" spans="1:9" ht="14.25" customHeight="1" x14ac:dyDescent="0.2">
      <c r="A82" s="34">
        <v>74</v>
      </c>
      <c r="B82" s="97" t="s">
        <v>282</v>
      </c>
      <c r="C82" s="97" t="s">
        <v>93</v>
      </c>
      <c r="D82" s="97" t="s">
        <v>89</v>
      </c>
      <c r="E82" s="100">
        <v>1025</v>
      </c>
      <c r="F82" s="116"/>
      <c r="G82" s="50"/>
      <c r="H82" s="15">
        <f t="shared" si="2"/>
        <v>0</v>
      </c>
      <c r="I82" s="36"/>
    </row>
    <row r="83" spans="1:9" ht="28.5" x14ac:dyDescent="0.2">
      <c r="A83" s="12">
        <v>75</v>
      </c>
      <c r="B83" s="97" t="s">
        <v>290</v>
      </c>
      <c r="C83" s="97" t="s">
        <v>93</v>
      </c>
      <c r="D83" s="97" t="s">
        <v>89</v>
      </c>
      <c r="E83" s="100">
        <v>3620</v>
      </c>
      <c r="F83" s="116"/>
      <c r="G83" s="50"/>
      <c r="H83" s="15">
        <f t="shared" si="2"/>
        <v>0</v>
      </c>
      <c r="I83" s="36"/>
    </row>
    <row r="84" spans="1:9" ht="14.25" customHeight="1" x14ac:dyDescent="0.2">
      <c r="A84" s="34">
        <v>76</v>
      </c>
      <c r="B84" s="97" t="s">
        <v>283</v>
      </c>
      <c r="C84" s="97" t="s">
        <v>93</v>
      </c>
      <c r="D84" s="97" t="s">
        <v>89</v>
      </c>
      <c r="E84" s="100">
        <v>620</v>
      </c>
      <c r="F84" s="116"/>
      <c r="G84" s="50"/>
      <c r="H84" s="15">
        <f t="shared" si="2"/>
        <v>0</v>
      </c>
      <c r="I84" s="36"/>
    </row>
    <row r="85" spans="1:9" ht="14.25" customHeight="1" x14ac:dyDescent="0.2">
      <c r="A85" s="34">
        <v>77</v>
      </c>
      <c r="B85" s="97" t="s">
        <v>284</v>
      </c>
      <c r="C85" s="97" t="s">
        <v>93</v>
      </c>
      <c r="D85" s="97" t="s">
        <v>89</v>
      </c>
      <c r="E85" s="100">
        <v>750</v>
      </c>
      <c r="F85" s="116"/>
      <c r="G85" s="50"/>
      <c r="H85" s="15">
        <f t="shared" si="2"/>
        <v>0</v>
      </c>
      <c r="I85" s="36"/>
    </row>
    <row r="86" spans="1:9" ht="14.25" customHeight="1" x14ac:dyDescent="0.2">
      <c r="A86" s="12">
        <v>78</v>
      </c>
      <c r="B86" s="96" t="s">
        <v>107</v>
      </c>
      <c r="C86" s="96" t="s">
        <v>93</v>
      </c>
      <c r="D86" s="97" t="s">
        <v>89</v>
      </c>
      <c r="E86" s="98">
        <v>540</v>
      </c>
      <c r="F86" s="114"/>
      <c r="G86" s="16"/>
      <c r="H86" s="15">
        <f t="shared" si="2"/>
        <v>0</v>
      </c>
      <c r="I86" s="17"/>
    </row>
    <row r="87" spans="1:9" ht="14.25" customHeight="1" x14ac:dyDescent="0.2">
      <c r="A87" s="34">
        <v>79</v>
      </c>
      <c r="B87" s="96" t="s">
        <v>108</v>
      </c>
      <c r="C87" s="96" t="s">
        <v>93</v>
      </c>
      <c r="D87" s="97" t="s">
        <v>89</v>
      </c>
      <c r="E87" s="98">
        <v>380</v>
      </c>
      <c r="F87" s="114"/>
      <c r="G87" s="16"/>
      <c r="H87" s="15">
        <f t="shared" si="2"/>
        <v>0</v>
      </c>
      <c r="I87" s="37"/>
    </row>
    <row r="88" spans="1:9" ht="14.25" customHeight="1" x14ac:dyDescent="0.2">
      <c r="A88" s="34">
        <v>80</v>
      </c>
      <c r="B88" s="96" t="s">
        <v>109</v>
      </c>
      <c r="C88" s="96" t="s">
        <v>93</v>
      </c>
      <c r="D88" s="97" t="s">
        <v>89</v>
      </c>
      <c r="E88" s="98">
        <v>100</v>
      </c>
      <c r="F88" s="114"/>
      <c r="G88" s="16"/>
      <c r="H88" s="15">
        <f t="shared" si="2"/>
        <v>0</v>
      </c>
      <c r="I88" s="37"/>
    </row>
    <row r="89" spans="1:9" ht="14.25" customHeight="1" x14ac:dyDescent="0.2">
      <c r="A89" s="12">
        <v>81</v>
      </c>
      <c r="B89" s="96" t="s">
        <v>110</v>
      </c>
      <c r="C89" s="96" t="s">
        <v>93</v>
      </c>
      <c r="D89" s="97" t="s">
        <v>89</v>
      </c>
      <c r="E89" s="98">
        <v>80</v>
      </c>
      <c r="F89" s="114"/>
      <c r="G89" s="16"/>
      <c r="H89" s="15">
        <f t="shared" si="2"/>
        <v>0</v>
      </c>
      <c r="I89" s="37"/>
    </row>
    <row r="90" spans="1:9" ht="14.25" customHeight="1" x14ac:dyDescent="0.2">
      <c r="A90" s="34">
        <v>82</v>
      </c>
      <c r="B90" s="96" t="s">
        <v>111</v>
      </c>
      <c r="C90" s="96" t="s">
        <v>93</v>
      </c>
      <c r="D90" s="97" t="s">
        <v>89</v>
      </c>
      <c r="E90" s="98">
        <v>80</v>
      </c>
      <c r="F90" s="114"/>
      <c r="G90" s="16"/>
      <c r="H90" s="15">
        <f t="shared" si="2"/>
        <v>0</v>
      </c>
      <c r="I90" s="37"/>
    </row>
    <row r="91" spans="1:9" ht="14.25" customHeight="1" x14ac:dyDescent="0.2">
      <c r="A91" s="34">
        <v>83</v>
      </c>
      <c r="B91" s="96" t="s">
        <v>112</v>
      </c>
      <c r="C91" s="96" t="s">
        <v>93</v>
      </c>
      <c r="D91" s="97" t="s">
        <v>89</v>
      </c>
      <c r="E91" s="98">
        <v>50</v>
      </c>
      <c r="F91" s="114"/>
      <c r="G91" s="16"/>
      <c r="H91" s="15">
        <f t="shared" si="2"/>
        <v>0</v>
      </c>
      <c r="I91" s="37"/>
    </row>
    <row r="92" spans="1:9" ht="14.25" customHeight="1" x14ac:dyDescent="0.2">
      <c r="A92" s="12">
        <v>84</v>
      </c>
      <c r="B92" s="96" t="s">
        <v>113</v>
      </c>
      <c r="C92" s="96" t="s">
        <v>41</v>
      </c>
      <c r="D92" s="97" t="s">
        <v>24</v>
      </c>
      <c r="E92" s="98">
        <v>1000</v>
      </c>
      <c r="F92" s="114"/>
      <c r="G92" s="16"/>
      <c r="H92" s="15">
        <f t="shared" si="2"/>
        <v>0</v>
      </c>
      <c r="I92" s="17"/>
    </row>
    <row r="93" spans="1:9" ht="14.25" customHeight="1" x14ac:dyDescent="0.2">
      <c r="A93" s="34">
        <v>85</v>
      </c>
      <c r="B93" s="96" t="s">
        <v>114</v>
      </c>
      <c r="C93" s="96" t="s">
        <v>41</v>
      </c>
      <c r="D93" s="97" t="s">
        <v>89</v>
      </c>
      <c r="E93" s="98">
        <v>900</v>
      </c>
      <c r="F93" s="114"/>
      <c r="G93" s="16"/>
      <c r="H93" s="15">
        <f t="shared" si="2"/>
        <v>0</v>
      </c>
      <c r="I93" s="17"/>
    </row>
    <row r="94" spans="1:9" ht="14.25" customHeight="1" x14ac:dyDescent="0.2">
      <c r="A94" s="34">
        <v>86</v>
      </c>
      <c r="B94" s="96" t="s">
        <v>115</v>
      </c>
      <c r="C94" s="96" t="s">
        <v>38</v>
      </c>
      <c r="D94" s="97" t="s">
        <v>89</v>
      </c>
      <c r="E94" s="98">
        <v>1200</v>
      </c>
      <c r="F94" s="114"/>
      <c r="G94" s="16"/>
      <c r="H94" s="15">
        <f t="shared" si="2"/>
        <v>0</v>
      </c>
      <c r="I94" s="36"/>
    </row>
    <row r="95" spans="1:9" ht="14.25" customHeight="1" x14ac:dyDescent="0.2">
      <c r="A95" s="12">
        <v>87</v>
      </c>
      <c r="B95" s="96" t="s">
        <v>116</v>
      </c>
      <c r="C95" s="96" t="s">
        <v>38</v>
      </c>
      <c r="D95" s="97" t="s">
        <v>89</v>
      </c>
      <c r="E95" s="98">
        <v>2050</v>
      </c>
      <c r="F95" s="114"/>
      <c r="G95" s="16"/>
      <c r="H95" s="15">
        <f t="shared" si="2"/>
        <v>0</v>
      </c>
      <c r="I95" s="29"/>
    </row>
    <row r="96" spans="1:9" ht="14.25" customHeight="1" x14ac:dyDescent="0.2">
      <c r="A96" s="34">
        <v>88</v>
      </c>
      <c r="B96" s="96" t="s">
        <v>117</v>
      </c>
      <c r="C96" s="96" t="s">
        <v>38</v>
      </c>
      <c r="D96" s="97" t="s">
        <v>89</v>
      </c>
      <c r="E96" s="98">
        <v>1200</v>
      </c>
      <c r="F96" s="114"/>
      <c r="G96" s="16"/>
      <c r="H96" s="15">
        <f t="shared" si="2"/>
        <v>0</v>
      </c>
      <c r="I96" s="17"/>
    </row>
    <row r="97" spans="1:9" ht="14.25" customHeight="1" x14ac:dyDescent="0.2">
      <c r="A97" s="34">
        <v>89</v>
      </c>
      <c r="B97" s="96" t="s">
        <v>118</v>
      </c>
      <c r="C97" s="96" t="s">
        <v>58</v>
      </c>
      <c r="D97" s="97" t="s">
        <v>89</v>
      </c>
      <c r="E97" s="98">
        <v>131000</v>
      </c>
      <c r="F97" s="114"/>
      <c r="G97" s="16"/>
      <c r="H97" s="15">
        <f t="shared" si="2"/>
        <v>0</v>
      </c>
      <c r="I97" s="17"/>
    </row>
    <row r="98" spans="1:9" ht="14.25" customHeight="1" x14ac:dyDescent="0.2">
      <c r="A98" s="12">
        <v>90</v>
      </c>
      <c r="B98" s="96" t="s">
        <v>119</v>
      </c>
      <c r="C98" s="96" t="s">
        <v>58</v>
      </c>
      <c r="D98" s="97" t="s">
        <v>89</v>
      </c>
      <c r="E98" s="98">
        <v>1700</v>
      </c>
      <c r="F98" s="114"/>
      <c r="G98" s="16"/>
      <c r="H98" s="15">
        <f t="shared" si="2"/>
        <v>0</v>
      </c>
      <c r="I98" s="17"/>
    </row>
    <row r="99" spans="1:9" ht="15" thickBot="1" x14ac:dyDescent="0.25">
      <c r="A99" s="32" t="s">
        <v>120</v>
      </c>
      <c r="B99" s="33" t="s">
        <v>121</v>
      </c>
      <c r="C99" s="33"/>
      <c r="D99" s="14"/>
      <c r="E99" s="25"/>
      <c r="F99" s="25"/>
      <c r="G99" s="26"/>
      <c r="H99" s="27">
        <f>SUM(H61:H98)</f>
        <v>0</v>
      </c>
      <c r="I99" s="17"/>
    </row>
    <row r="100" spans="1:9" ht="15" thickTop="1" x14ac:dyDescent="0.2">
      <c r="A100" s="38"/>
      <c r="B100" s="39"/>
      <c r="C100" s="39"/>
      <c r="D100" s="40"/>
      <c r="E100" s="41"/>
      <c r="F100" s="41"/>
      <c r="G100" s="41"/>
      <c r="H100" s="41"/>
      <c r="I100" s="17"/>
    </row>
    <row r="101" spans="1:9" ht="42.75" x14ac:dyDescent="0.2">
      <c r="A101" s="68" t="s">
        <v>15</v>
      </c>
      <c r="B101" s="69" t="s">
        <v>16</v>
      </c>
      <c r="C101" s="69" t="s">
        <v>17</v>
      </c>
      <c r="D101" s="69" t="s">
        <v>82</v>
      </c>
      <c r="E101" s="70" t="s">
        <v>19</v>
      </c>
      <c r="F101" s="70" t="s">
        <v>20</v>
      </c>
      <c r="G101" s="70" t="s">
        <v>163</v>
      </c>
      <c r="H101" s="70" t="s">
        <v>21</v>
      </c>
      <c r="I101" s="17"/>
    </row>
    <row r="102" spans="1:9" ht="14.25" customHeight="1" x14ac:dyDescent="0.2">
      <c r="A102" s="42">
        <v>91</v>
      </c>
      <c r="B102" s="96" t="s">
        <v>179</v>
      </c>
      <c r="C102" s="96" t="s">
        <v>122</v>
      </c>
      <c r="D102" s="97" t="s">
        <v>123</v>
      </c>
      <c r="E102" s="98">
        <v>250</v>
      </c>
      <c r="F102" s="114"/>
      <c r="G102" s="16"/>
      <c r="H102" s="15">
        <f t="shared" ref="H102:H104" si="3">E102*F102</f>
        <v>0</v>
      </c>
      <c r="I102" s="17"/>
    </row>
    <row r="103" spans="1:9" ht="14.25" customHeight="1" x14ac:dyDescent="0.2">
      <c r="A103" s="38">
        <v>92</v>
      </c>
      <c r="B103" s="96" t="s">
        <v>180</v>
      </c>
      <c r="C103" s="96" t="s">
        <v>122</v>
      </c>
      <c r="D103" s="97" t="s">
        <v>123</v>
      </c>
      <c r="E103" s="98">
        <v>1800</v>
      </c>
      <c r="F103" s="114"/>
      <c r="G103" s="16"/>
      <c r="H103" s="15">
        <f t="shared" si="3"/>
        <v>0</v>
      </c>
      <c r="I103" s="17"/>
    </row>
    <row r="104" spans="1:9" ht="14.25" customHeight="1" x14ac:dyDescent="0.2">
      <c r="A104" s="38">
        <v>93</v>
      </c>
      <c r="B104" s="96" t="s">
        <v>181</v>
      </c>
      <c r="C104" s="96" t="s">
        <v>124</v>
      </c>
      <c r="D104" s="97" t="s">
        <v>123</v>
      </c>
      <c r="E104" s="98">
        <v>29000</v>
      </c>
      <c r="F104" s="114"/>
      <c r="G104" s="16"/>
      <c r="H104" s="15">
        <f t="shared" si="3"/>
        <v>0</v>
      </c>
      <c r="I104" s="17"/>
    </row>
    <row r="105" spans="1:9" ht="15" thickBot="1" x14ac:dyDescent="0.25">
      <c r="A105" s="32" t="s">
        <v>275</v>
      </c>
      <c r="B105" s="33" t="s">
        <v>125</v>
      </c>
      <c r="C105" s="13"/>
      <c r="D105" s="14"/>
      <c r="E105" s="25"/>
      <c r="F105" s="25"/>
      <c r="G105" s="26"/>
      <c r="H105" s="27">
        <f>SUM(H102:H104)</f>
        <v>0</v>
      </c>
      <c r="I105" s="17"/>
    </row>
    <row r="106" spans="1:9" ht="15" thickTop="1" x14ac:dyDescent="0.2">
      <c r="A106" s="43"/>
      <c r="B106" s="18"/>
      <c r="C106" s="18"/>
      <c r="D106" s="19"/>
      <c r="E106" s="44"/>
      <c r="F106" s="25"/>
      <c r="G106" s="25"/>
      <c r="H106" s="25"/>
      <c r="I106" s="17"/>
    </row>
    <row r="107" spans="1:9" ht="42.75" x14ac:dyDescent="0.2">
      <c r="A107" s="68" t="s">
        <v>15</v>
      </c>
      <c r="B107" s="69" t="s">
        <v>16</v>
      </c>
      <c r="C107" s="69" t="s">
        <v>126</v>
      </c>
      <c r="D107" s="69" t="s">
        <v>82</v>
      </c>
      <c r="E107" s="70" t="s">
        <v>19</v>
      </c>
      <c r="F107" s="70" t="s">
        <v>20</v>
      </c>
      <c r="G107" s="70" t="s">
        <v>163</v>
      </c>
      <c r="H107" s="70" t="s">
        <v>21</v>
      </c>
      <c r="I107" s="17"/>
    </row>
    <row r="108" spans="1:9" x14ac:dyDescent="0.2">
      <c r="A108" s="12">
        <v>94</v>
      </c>
      <c r="B108" s="96" t="s">
        <v>169</v>
      </c>
      <c r="C108" s="96" t="s">
        <v>127</v>
      </c>
      <c r="D108" s="97" t="s">
        <v>128</v>
      </c>
      <c r="E108" s="98">
        <v>15900</v>
      </c>
      <c r="F108" s="114"/>
      <c r="G108" s="16"/>
      <c r="H108" s="15">
        <f t="shared" ref="H108:H143" si="4">E108*F108</f>
        <v>0</v>
      </c>
      <c r="I108" s="17"/>
    </row>
    <row r="109" spans="1:9" x14ac:dyDescent="0.2">
      <c r="A109" s="12">
        <v>95</v>
      </c>
      <c r="B109" s="96" t="s">
        <v>169</v>
      </c>
      <c r="C109" s="96" t="s">
        <v>129</v>
      </c>
      <c r="D109" s="97" t="s">
        <v>128</v>
      </c>
      <c r="E109" s="98">
        <v>25900</v>
      </c>
      <c r="F109" s="114"/>
      <c r="G109" s="16"/>
      <c r="H109" s="15">
        <f t="shared" si="4"/>
        <v>0</v>
      </c>
      <c r="I109" s="17"/>
    </row>
    <row r="110" spans="1:9" x14ac:dyDescent="0.2">
      <c r="A110" s="12">
        <v>96</v>
      </c>
      <c r="B110" s="96" t="s">
        <v>169</v>
      </c>
      <c r="C110" s="96" t="s">
        <v>130</v>
      </c>
      <c r="D110" s="97" t="s">
        <v>128</v>
      </c>
      <c r="E110" s="98">
        <v>21800</v>
      </c>
      <c r="F110" s="114"/>
      <c r="G110" s="16"/>
      <c r="H110" s="15">
        <f t="shared" si="4"/>
        <v>0</v>
      </c>
      <c r="I110" s="17"/>
    </row>
    <row r="111" spans="1:9" x14ac:dyDescent="0.2">
      <c r="A111" s="12">
        <v>97</v>
      </c>
      <c r="B111" s="96" t="s">
        <v>169</v>
      </c>
      <c r="C111" s="96" t="s">
        <v>131</v>
      </c>
      <c r="D111" s="97" t="s">
        <v>128</v>
      </c>
      <c r="E111" s="98">
        <v>13100</v>
      </c>
      <c r="F111" s="114"/>
      <c r="G111" s="16"/>
      <c r="H111" s="15">
        <f t="shared" si="4"/>
        <v>0</v>
      </c>
      <c r="I111" s="17"/>
    </row>
    <row r="112" spans="1:9" x14ac:dyDescent="0.2">
      <c r="A112" s="12">
        <v>98</v>
      </c>
      <c r="B112" s="96" t="s">
        <v>169</v>
      </c>
      <c r="C112" s="96" t="s">
        <v>132</v>
      </c>
      <c r="D112" s="97" t="s">
        <v>128</v>
      </c>
      <c r="E112" s="98">
        <v>5300</v>
      </c>
      <c r="F112" s="114"/>
      <c r="G112" s="16"/>
      <c r="H112" s="15">
        <f t="shared" si="4"/>
        <v>0</v>
      </c>
      <c r="I112" s="17"/>
    </row>
    <row r="113" spans="1:9" x14ac:dyDescent="0.2">
      <c r="A113" s="12">
        <v>99</v>
      </c>
      <c r="B113" s="96" t="s">
        <v>169</v>
      </c>
      <c r="C113" s="96" t="s">
        <v>133</v>
      </c>
      <c r="D113" s="97" t="s">
        <v>128</v>
      </c>
      <c r="E113" s="98">
        <v>2350</v>
      </c>
      <c r="F113" s="114"/>
      <c r="G113" s="16"/>
      <c r="H113" s="15">
        <f t="shared" si="4"/>
        <v>0</v>
      </c>
      <c r="I113" s="17"/>
    </row>
    <row r="114" spans="1:9" x14ac:dyDescent="0.2">
      <c r="A114" s="12">
        <v>100</v>
      </c>
      <c r="B114" s="96" t="s">
        <v>169</v>
      </c>
      <c r="C114" s="96" t="s">
        <v>134</v>
      </c>
      <c r="D114" s="97" t="s">
        <v>128</v>
      </c>
      <c r="E114" s="98">
        <v>520</v>
      </c>
      <c r="F114" s="114"/>
      <c r="G114" s="16"/>
      <c r="H114" s="15">
        <f t="shared" si="4"/>
        <v>0</v>
      </c>
      <c r="I114" s="17"/>
    </row>
    <row r="115" spans="1:9" x14ac:dyDescent="0.2">
      <c r="A115" s="12">
        <v>101</v>
      </c>
      <c r="B115" s="96" t="s">
        <v>169</v>
      </c>
      <c r="C115" s="96" t="s">
        <v>135</v>
      </c>
      <c r="D115" s="97" t="s">
        <v>128</v>
      </c>
      <c r="E115" s="98">
        <v>470</v>
      </c>
      <c r="F115" s="114"/>
      <c r="G115" s="16"/>
      <c r="H115" s="15">
        <f t="shared" si="4"/>
        <v>0</v>
      </c>
      <c r="I115" s="17"/>
    </row>
    <row r="116" spans="1:9" x14ac:dyDescent="0.2">
      <c r="A116" s="12">
        <v>102</v>
      </c>
      <c r="B116" s="96" t="s">
        <v>182</v>
      </c>
      <c r="C116" s="96" t="s">
        <v>127</v>
      </c>
      <c r="D116" s="97" t="s">
        <v>128</v>
      </c>
      <c r="E116" s="98">
        <v>10550</v>
      </c>
      <c r="F116" s="114"/>
      <c r="G116" s="16"/>
      <c r="H116" s="15">
        <f t="shared" si="4"/>
        <v>0</v>
      </c>
      <c r="I116" s="17"/>
    </row>
    <row r="117" spans="1:9" x14ac:dyDescent="0.2">
      <c r="A117" s="12">
        <v>103</v>
      </c>
      <c r="B117" s="96" t="s">
        <v>182</v>
      </c>
      <c r="C117" s="96" t="s">
        <v>129</v>
      </c>
      <c r="D117" s="97" t="s">
        <v>128</v>
      </c>
      <c r="E117" s="98">
        <v>24500</v>
      </c>
      <c r="F117" s="114"/>
      <c r="G117" s="16"/>
      <c r="H117" s="15">
        <f t="shared" si="4"/>
        <v>0</v>
      </c>
      <c r="I117" s="17"/>
    </row>
    <row r="118" spans="1:9" x14ac:dyDescent="0.2">
      <c r="A118" s="12">
        <v>104</v>
      </c>
      <c r="B118" s="96" t="s">
        <v>182</v>
      </c>
      <c r="C118" s="96" t="s">
        <v>130</v>
      </c>
      <c r="D118" s="97" t="s">
        <v>128</v>
      </c>
      <c r="E118" s="98">
        <v>22300</v>
      </c>
      <c r="F118" s="114"/>
      <c r="G118" s="16"/>
      <c r="H118" s="15">
        <f t="shared" si="4"/>
        <v>0</v>
      </c>
      <c r="I118" s="17"/>
    </row>
    <row r="119" spans="1:9" x14ac:dyDescent="0.2">
      <c r="A119" s="12">
        <v>105</v>
      </c>
      <c r="B119" s="96" t="s">
        <v>182</v>
      </c>
      <c r="C119" s="96" t="s">
        <v>131</v>
      </c>
      <c r="D119" s="97" t="s">
        <v>128</v>
      </c>
      <c r="E119" s="98">
        <v>14600</v>
      </c>
      <c r="F119" s="114"/>
      <c r="G119" s="16"/>
      <c r="H119" s="15">
        <f t="shared" si="4"/>
        <v>0</v>
      </c>
      <c r="I119" s="17"/>
    </row>
    <row r="120" spans="1:9" x14ac:dyDescent="0.2">
      <c r="A120" s="12">
        <v>106</v>
      </c>
      <c r="B120" s="96" t="s">
        <v>182</v>
      </c>
      <c r="C120" s="96" t="s">
        <v>132</v>
      </c>
      <c r="D120" s="97" t="s">
        <v>128</v>
      </c>
      <c r="E120" s="98">
        <v>4450</v>
      </c>
      <c r="F120" s="114"/>
      <c r="G120" s="16"/>
      <c r="H120" s="15">
        <f t="shared" si="4"/>
        <v>0</v>
      </c>
      <c r="I120" s="17"/>
    </row>
    <row r="121" spans="1:9" x14ac:dyDescent="0.2">
      <c r="A121" s="12">
        <v>107</v>
      </c>
      <c r="B121" s="96" t="s">
        <v>182</v>
      </c>
      <c r="C121" s="96" t="s">
        <v>133</v>
      </c>
      <c r="D121" s="97" t="s">
        <v>128</v>
      </c>
      <c r="E121" s="98">
        <v>2300</v>
      </c>
      <c r="F121" s="114"/>
      <c r="G121" s="16"/>
      <c r="H121" s="15">
        <f t="shared" si="4"/>
        <v>0</v>
      </c>
      <c r="I121" s="17"/>
    </row>
    <row r="122" spans="1:9" x14ac:dyDescent="0.2">
      <c r="A122" s="12">
        <v>108</v>
      </c>
      <c r="B122" s="96" t="s">
        <v>182</v>
      </c>
      <c r="C122" s="96" t="s">
        <v>134</v>
      </c>
      <c r="D122" s="97" t="s">
        <v>128</v>
      </c>
      <c r="E122" s="98">
        <v>780</v>
      </c>
      <c r="F122" s="114"/>
      <c r="G122" s="16"/>
      <c r="H122" s="15">
        <f t="shared" si="4"/>
        <v>0</v>
      </c>
      <c r="I122" s="17"/>
    </row>
    <row r="123" spans="1:9" x14ac:dyDescent="0.2">
      <c r="A123" s="12">
        <v>109</v>
      </c>
      <c r="B123" s="96" t="s">
        <v>182</v>
      </c>
      <c r="C123" s="96" t="s">
        <v>135</v>
      </c>
      <c r="D123" s="97" t="s">
        <v>128</v>
      </c>
      <c r="E123" s="98">
        <v>400</v>
      </c>
      <c r="F123" s="114"/>
      <c r="G123" s="16"/>
      <c r="H123" s="15">
        <f t="shared" si="4"/>
        <v>0</v>
      </c>
      <c r="I123" s="17"/>
    </row>
    <row r="124" spans="1:9" x14ac:dyDescent="0.2">
      <c r="A124" s="12">
        <v>110</v>
      </c>
      <c r="B124" s="96" t="s">
        <v>170</v>
      </c>
      <c r="C124" s="96" t="s">
        <v>127</v>
      </c>
      <c r="D124" s="97" t="s">
        <v>128</v>
      </c>
      <c r="E124" s="98">
        <v>2300</v>
      </c>
      <c r="F124" s="114"/>
      <c r="G124" s="16"/>
      <c r="H124" s="15">
        <f t="shared" si="4"/>
        <v>0</v>
      </c>
      <c r="I124" s="17"/>
    </row>
    <row r="125" spans="1:9" x14ac:dyDescent="0.2">
      <c r="A125" s="12">
        <v>111</v>
      </c>
      <c r="B125" s="96" t="s">
        <v>170</v>
      </c>
      <c r="C125" s="96" t="s">
        <v>129</v>
      </c>
      <c r="D125" s="97" t="s">
        <v>128</v>
      </c>
      <c r="E125" s="98">
        <v>23000</v>
      </c>
      <c r="F125" s="114"/>
      <c r="G125" s="16"/>
      <c r="H125" s="15">
        <f t="shared" si="4"/>
        <v>0</v>
      </c>
      <c r="I125" s="17"/>
    </row>
    <row r="126" spans="1:9" x14ac:dyDescent="0.2">
      <c r="A126" s="12">
        <v>112</v>
      </c>
      <c r="B126" s="96" t="s">
        <v>170</v>
      </c>
      <c r="C126" s="96" t="s">
        <v>130</v>
      </c>
      <c r="D126" s="97" t="s">
        <v>128</v>
      </c>
      <c r="E126" s="98">
        <v>22700</v>
      </c>
      <c r="F126" s="114"/>
      <c r="G126" s="16"/>
      <c r="H126" s="15">
        <f t="shared" si="4"/>
        <v>0</v>
      </c>
      <c r="I126" s="17"/>
    </row>
    <row r="127" spans="1:9" x14ac:dyDescent="0.2">
      <c r="A127" s="12">
        <v>113</v>
      </c>
      <c r="B127" s="96" t="s">
        <v>170</v>
      </c>
      <c r="C127" s="96" t="s">
        <v>131</v>
      </c>
      <c r="D127" s="97" t="s">
        <v>128</v>
      </c>
      <c r="E127" s="98">
        <v>16800</v>
      </c>
      <c r="F127" s="114"/>
      <c r="G127" s="16"/>
      <c r="H127" s="15">
        <f t="shared" si="4"/>
        <v>0</v>
      </c>
      <c r="I127" s="17"/>
    </row>
    <row r="128" spans="1:9" x14ac:dyDescent="0.2">
      <c r="A128" s="12">
        <v>114</v>
      </c>
      <c r="B128" s="96" t="s">
        <v>170</v>
      </c>
      <c r="C128" s="96" t="s">
        <v>132</v>
      </c>
      <c r="D128" s="97" t="s">
        <v>128</v>
      </c>
      <c r="E128" s="98">
        <v>5800</v>
      </c>
      <c r="F128" s="114"/>
      <c r="G128" s="16"/>
      <c r="H128" s="15">
        <f t="shared" si="4"/>
        <v>0</v>
      </c>
      <c r="I128" s="17"/>
    </row>
    <row r="129" spans="1:9" x14ac:dyDescent="0.2">
      <c r="A129" s="12">
        <v>115</v>
      </c>
      <c r="B129" s="96" t="s">
        <v>170</v>
      </c>
      <c r="C129" s="96" t="s">
        <v>133</v>
      </c>
      <c r="D129" s="97" t="s">
        <v>128</v>
      </c>
      <c r="E129" s="98">
        <v>2700</v>
      </c>
      <c r="F129" s="114"/>
      <c r="G129" s="16"/>
      <c r="H129" s="15">
        <f t="shared" si="4"/>
        <v>0</v>
      </c>
      <c r="I129" s="17"/>
    </row>
    <row r="130" spans="1:9" x14ac:dyDescent="0.2">
      <c r="A130" s="12">
        <v>116</v>
      </c>
      <c r="B130" s="96" t="s">
        <v>170</v>
      </c>
      <c r="C130" s="96" t="s">
        <v>134</v>
      </c>
      <c r="D130" s="97" t="s">
        <v>128</v>
      </c>
      <c r="E130" s="98">
        <v>520</v>
      </c>
      <c r="F130" s="114"/>
      <c r="G130" s="16"/>
      <c r="H130" s="15">
        <f t="shared" si="4"/>
        <v>0</v>
      </c>
      <c r="I130" s="17"/>
    </row>
    <row r="131" spans="1:9" x14ac:dyDescent="0.2">
      <c r="A131" s="12">
        <v>117</v>
      </c>
      <c r="B131" s="96" t="s">
        <v>170</v>
      </c>
      <c r="C131" s="96" t="s">
        <v>135</v>
      </c>
      <c r="D131" s="97" t="s">
        <v>128</v>
      </c>
      <c r="E131" s="98">
        <v>50</v>
      </c>
      <c r="F131" s="114"/>
      <c r="G131" s="16"/>
      <c r="H131" s="15">
        <f t="shared" si="4"/>
        <v>0</v>
      </c>
      <c r="I131" s="17"/>
    </row>
    <row r="132" spans="1:9" x14ac:dyDescent="0.2">
      <c r="A132" s="12">
        <v>118</v>
      </c>
      <c r="B132" s="96" t="s">
        <v>170</v>
      </c>
      <c r="C132" s="96" t="s">
        <v>136</v>
      </c>
      <c r="D132" s="97" t="s">
        <v>128</v>
      </c>
      <c r="E132" s="98">
        <v>205</v>
      </c>
      <c r="F132" s="114"/>
      <c r="G132" s="16"/>
      <c r="H132" s="15">
        <f t="shared" si="4"/>
        <v>0</v>
      </c>
      <c r="I132" s="17"/>
    </row>
    <row r="133" spans="1:9" x14ac:dyDescent="0.2">
      <c r="A133" s="12">
        <v>119</v>
      </c>
      <c r="B133" s="96" t="s">
        <v>183</v>
      </c>
      <c r="C133" s="96" t="s">
        <v>127</v>
      </c>
      <c r="D133" s="97" t="s">
        <v>128</v>
      </c>
      <c r="E133" s="98">
        <v>750</v>
      </c>
      <c r="F133" s="114"/>
      <c r="G133" s="16"/>
      <c r="H133" s="15">
        <f t="shared" si="4"/>
        <v>0</v>
      </c>
      <c r="I133" s="17"/>
    </row>
    <row r="134" spans="1:9" x14ac:dyDescent="0.2">
      <c r="A134" s="12">
        <v>120</v>
      </c>
      <c r="B134" s="96" t="s">
        <v>183</v>
      </c>
      <c r="C134" s="96" t="s">
        <v>129</v>
      </c>
      <c r="D134" s="97" t="s">
        <v>128</v>
      </c>
      <c r="E134" s="98">
        <v>18100</v>
      </c>
      <c r="F134" s="114"/>
      <c r="G134" s="16"/>
      <c r="H134" s="15">
        <f t="shared" si="4"/>
        <v>0</v>
      </c>
      <c r="I134" s="17"/>
    </row>
    <row r="135" spans="1:9" x14ac:dyDescent="0.2">
      <c r="A135" s="12">
        <v>121</v>
      </c>
      <c r="B135" s="96" t="s">
        <v>183</v>
      </c>
      <c r="C135" s="96" t="s">
        <v>130</v>
      </c>
      <c r="D135" s="97" t="s">
        <v>128</v>
      </c>
      <c r="E135" s="98">
        <v>20600</v>
      </c>
      <c r="F135" s="114"/>
      <c r="G135" s="16"/>
      <c r="H135" s="15">
        <f t="shared" si="4"/>
        <v>0</v>
      </c>
      <c r="I135" s="17"/>
    </row>
    <row r="136" spans="1:9" x14ac:dyDescent="0.2">
      <c r="A136" s="12">
        <v>122</v>
      </c>
      <c r="B136" s="96" t="s">
        <v>183</v>
      </c>
      <c r="C136" s="96" t="s">
        <v>131</v>
      </c>
      <c r="D136" s="97" t="s">
        <v>128</v>
      </c>
      <c r="E136" s="98">
        <v>21100</v>
      </c>
      <c r="F136" s="114"/>
      <c r="G136" s="16"/>
      <c r="H136" s="15">
        <f t="shared" si="4"/>
        <v>0</v>
      </c>
      <c r="I136" s="17"/>
    </row>
    <row r="137" spans="1:9" x14ac:dyDescent="0.2">
      <c r="A137" s="12">
        <v>123</v>
      </c>
      <c r="B137" s="96" t="s">
        <v>183</v>
      </c>
      <c r="C137" s="96" t="s">
        <v>132</v>
      </c>
      <c r="D137" s="97" t="s">
        <v>128</v>
      </c>
      <c r="E137" s="98">
        <v>6400</v>
      </c>
      <c r="F137" s="114"/>
      <c r="G137" s="16"/>
      <c r="H137" s="15">
        <f t="shared" si="4"/>
        <v>0</v>
      </c>
      <c r="I137" s="17"/>
    </row>
    <row r="138" spans="1:9" x14ac:dyDescent="0.2">
      <c r="A138" s="12">
        <v>124</v>
      </c>
      <c r="B138" s="96" t="s">
        <v>183</v>
      </c>
      <c r="C138" s="96" t="s">
        <v>133</v>
      </c>
      <c r="D138" s="97" t="s">
        <v>128</v>
      </c>
      <c r="E138" s="98">
        <v>2150</v>
      </c>
      <c r="F138" s="114"/>
      <c r="G138" s="16"/>
      <c r="H138" s="15">
        <f t="shared" si="4"/>
        <v>0</v>
      </c>
      <c r="I138" s="17"/>
    </row>
    <row r="139" spans="1:9" x14ac:dyDescent="0.2">
      <c r="A139" s="12">
        <v>125</v>
      </c>
      <c r="B139" s="96" t="s">
        <v>183</v>
      </c>
      <c r="C139" s="96" t="s">
        <v>134</v>
      </c>
      <c r="D139" s="97" t="s">
        <v>128</v>
      </c>
      <c r="E139" s="98">
        <v>640</v>
      </c>
      <c r="F139" s="114"/>
      <c r="G139" s="16"/>
      <c r="H139" s="15">
        <f t="shared" si="4"/>
        <v>0</v>
      </c>
      <c r="I139" s="17"/>
    </row>
    <row r="140" spans="1:9" x14ac:dyDescent="0.2">
      <c r="A140" s="12">
        <v>126</v>
      </c>
      <c r="B140" s="96" t="s">
        <v>183</v>
      </c>
      <c r="C140" s="96" t="s">
        <v>135</v>
      </c>
      <c r="D140" s="97" t="s">
        <v>128</v>
      </c>
      <c r="E140" s="98">
        <v>50</v>
      </c>
      <c r="F140" s="114"/>
      <c r="G140" s="16"/>
      <c r="H140" s="15">
        <f t="shared" si="4"/>
        <v>0</v>
      </c>
      <c r="I140" s="17"/>
    </row>
    <row r="141" spans="1:9" x14ac:dyDescent="0.2">
      <c r="A141" s="12">
        <v>127</v>
      </c>
      <c r="B141" s="96" t="s">
        <v>183</v>
      </c>
      <c r="C141" s="96" t="s">
        <v>136</v>
      </c>
      <c r="D141" s="97" t="s">
        <v>128</v>
      </c>
      <c r="E141" s="98">
        <v>200</v>
      </c>
      <c r="F141" s="114"/>
      <c r="G141" s="16"/>
      <c r="H141" s="15">
        <f t="shared" si="4"/>
        <v>0</v>
      </c>
      <c r="I141" s="17"/>
    </row>
    <row r="142" spans="1:9" ht="28.5" x14ac:dyDescent="0.2">
      <c r="A142" s="12">
        <v>128</v>
      </c>
      <c r="B142" s="96" t="s">
        <v>185</v>
      </c>
      <c r="C142" s="96" t="s">
        <v>137</v>
      </c>
      <c r="D142" s="97" t="s">
        <v>187</v>
      </c>
      <c r="E142" s="98">
        <v>400</v>
      </c>
      <c r="F142" s="114"/>
      <c r="G142" s="16"/>
      <c r="H142" s="15">
        <f t="shared" si="4"/>
        <v>0</v>
      </c>
      <c r="I142" s="17"/>
    </row>
    <row r="143" spans="1:9" ht="28.5" x14ac:dyDescent="0.2">
      <c r="A143" s="12">
        <v>129</v>
      </c>
      <c r="B143" s="97" t="s">
        <v>186</v>
      </c>
      <c r="C143" s="96" t="s">
        <v>137</v>
      </c>
      <c r="D143" s="97" t="s">
        <v>187</v>
      </c>
      <c r="E143" s="98">
        <v>400</v>
      </c>
      <c r="F143" s="114"/>
      <c r="G143" s="16"/>
      <c r="H143" s="15">
        <f t="shared" si="4"/>
        <v>0</v>
      </c>
      <c r="I143" s="17"/>
    </row>
    <row r="144" spans="1:9" ht="15" thickBot="1" x14ac:dyDescent="0.25">
      <c r="A144" s="32" t="s">
        <v>276</v>
      </c>
      <c r="B144" s="33" t="s">
        <v>138</v>
      </c>
      <c r="C144" s="13"/>
      <c r="D144" s="14"/>
      <c r="E144" s="25"/>
      <c r="F144" s="13"/>
      <c r="G144" s="13"/>
      <c r="H144" s="27">
        <f>SUM(H108:H143)</f>
        <v>0</v>
      </c>
      <c r="I144" s="17"/>
    </row>
    <row r="145" spans="1:9" ht="15" thickTop="1" x14ac:dyDescent="0.2">
      <c r="A145" s="32"/>
      <c r="B145" s="33"/>
      <c r="C145" s="13"/>
      <c r="D145" s="14"/>
      <c r="E145" s="25"/>
      <c r="F145" s="13"/>
      <c r="G145" s="13"/>
      <c r="H145" s="46"/>
      <c r="I145" s="17"/>
    </row>
    <row r="146" spans="1:9" ht="42.75" x14ac:dyDescent="0.2">
      <c r="A146" s="68" t="s">
        <v>15</v>
      </c>
      <c r="B146" s="69" t="s">
        <v>16</v>
      </c>
      <c r="C146" s="69" t="s">
        <v>126</v>
      </c>
      <c r="D146" s="69" t="s">
        <v>82</v>
      </c>
      <c r="E146" s="70" t="s">
        <v>19</v>
      </c>
      <c r="F146" s="70" t="s">
        <v>20</v>
      </c>
      <c r="G146" s="70" t="s">
        <v>163</v>
      </c>
      <c r="H146" s="70" t="s">
        <v>21</v>
      </c>
      <c r="I146" s="17"/>
    </row>
    <row r="147" spans="1:9" x14ac:dyDescent="0.2">
      <c r="A147" s="12">
        <v>130</v>
      </c>
      <c r="B147" s="96" t="s">
        <v>241</v>
      </c>
      <c r="C147" s="96" t="s">
        <v>30</v>
      </c>
      <c r="D147" s="97" t="s">
        <v>24</v>
      </c>
      <c r="E147" s="98">
        <v>200</v>
      </c>
      <c r="F147" s="114"/>
      <c r="G147" s="16"/>
      <c r="H147" s="15">
        <f t="shared" ref="H147:H159" si="5">E147*F147</f>
        <v>0</v>
      </c>
      <c r="I147" s="17"/>
    </row>
    <row r="148" spans="1:9" x14ac:dyDescent="0.2">
      <c r="A148" s="12">
        <v>131</v>
      </c>
      <c r="B148" s="96" t="s">
        <v>242</v>
      </c>
      <c r="C148" s="96" t="s">
        <v>41</v>
      </c>
      <c r="D148" s="97" t="s">
        <v>24</v>
      </c>
      <c r="E148" s="98">
        <v>375</v>
      </c>
      <c r="F148" s="114"/>
      <c r="G148" s="16"/>
      <c r="H148" s="15">
        <f t="shared" si="5"/>
        <v>0</v>
      </c>
      <c r="I148" s="17"/>
    </row>
    <row r="149" spans="1:9" x14ac:dyDescent="0.2">
      <c r="A149" s="12">
        <v>132</v>
      </c>
      <c r="B149" s="96" t="s">
        <v>243</v>
      </c>
      <c r="C149" s="96" t="s">
        <v>41</v>
      </c>
      <c r="D149" s="97" t="s">
        <v>24</v>
      </c>
      <c r="E149" s="98">
        <v>50</v>
      </c>
      <c r="F149" s="114"/>
      <c r="G149" s="16"/>
      <c r="H149" s="15">
        <f t="shared" si="5"/>
        <v>0</v>
      </c>
      <c r="I149" s="17"/>
    </row>
    <row r="150" spans="1:9" x14ac:dyDescent="0.2">
      <c r="A150" s="12">
        <v>133</v>
      </c>
      <c r="B150" s="96" t="s">
        <v>286</v>
      </c>
      <c r="C150" s="96" t="s">
        <v>23</v>
      </c>
      <c r="D150" s="97" t="s">
        <v>24</v>
      </c>
      <c r="E150" s="98">
        <v>430</v>
      </c>
      <c r="F150" s="114"/>
      <c r="G150" s="16"/>
      <c r="H150" s="15">
        <f t="shared" si="5"/>
        <v>0</v>
      </c>
      <c r="I150" s="17"/>
    </row>
    <row r="151" spans="1:9" x14ac:dyDescent="0.2">
      <c r="A151" s="12">
        <v>134</v>
      </c>
      <c r="B151" s="97" t="s">
        <v>285</v>
      </c>
      <c r="C151" s="96" t="s">
        <v>35</v>
      </c>
      <c r="D151" s="97" t="s">
        <v>24</v>
      </c>
      <c r="E151" s="98">
        <v>440</v>
      </c>
      <c r="F151" s="114"/>
      <c r="G151" s="16"/>
      <c r="H151" s="15">
        <f t="shared" si="5"/>
        <v>0</v>
      </c>
      <c r="I151" s="17"/>
    </row>
    <row r="152" spans="1:9" x14ac:dyDescent="0.2">
      <c r="A152" s="12">
        <v>135</v>
      </c>
      <c r="B152" s="96" t="s">
        <v>139</v>
      </c>
      <c r="C152" s="96" t="s">
        <v>140</v>
      </c>
      <c r="D152" s="97" t="s">
        <v>24</v>
      </c>
      <c r="E152" s="98">
        <v>170</v>
      </c>
      <c r="F152" s="114"/>
      <c r="G152" s="16"/>
      <c r="H152" s="15">
        <f t="shared" si="5"/>
        <v>0</v>
      </c>
      <c r="I152" s="17"/>
    </row>
    <row r="153" spans="1:9" x14ac:dyDescent="0.2">
      <c r="A153" s="12">
        <v>136</v>
      </c>
      <c r="B153" s="96" t="s">
        <v>141</v>
      </c>
      <c r="C153" s="96" t="s">
        <v>140</v>
      </c>
      <c r="D153" s="97" t="s">
        <v>24</v>
      </c>
      <c r="E153" s="98">
        <v>25</v>
      </c>
      <c r="F153" s="114"/>
      <c r="G153" s="16"/>
      <c r="H153" s="15">
        <f t="shared" si="5"/>
        <v>0</v>
      </c>
      <c r="I153" s="17"/>
    </row>
    <row r="154" spans="1:9" x14ac:dyDescent="0.2">
      <c r="A154" s="12">
        <v>137</v>
      </c>
      <c r="B154" s="96" t="s">
        <v>142</v>
      </c>
      <c r="C154" s="96" t="s">
        <v>143</v>
      </c>
      <c r="D154" s="97" t="s">
        <v>49</v>
      </c>
      <c r="E154" s="98">
        <v>170</v>
      </c>
      <c r="F154" s="114"/>
      <c r="G154" s="16"/>
      <c r="H154" s="15">
        <f t="shared" si="5"/>
        <v>0</v>
      </c>
      <c r="I154" s="17"/>
    </row>
    <row r="155" spans="1:9" x14ac:dyDescent="0.2">
      <c r="A155" s="12">
        <v>138</v>
      </c>
      <c r="B155" s="96" t="s">
        <v>27</v>
      </c>
      <c r="C155" s="96" t="s">
        <v>26</v>
      </c>
      <c r="D155" s="97" t="s">
        <v>24</v>
      </c>
      <c r="E155" s="98">
        <v>200</v>
      </c>
      <c r="F155" s="114"/>
      <c r="G155" s="16"/>
      <c r="H155" s="15">
        <f t="shared" si="5"/>
        <v>0</v>
      </c>
      <c r="I155" s="17"/>
    </row>
    <row r="156" spans="1:9" x14ac:dyDescent="0.2">
      <c r="A156" s="12">
        <v>139</v>
      </c>
      <c r="B156" s="96" t="s">
        <v>28</v>
      </c>
      <c r="C156" s="96" t="s">
        <v>26</v>
      </c>
      <c r="D156" s="97" t="s">
        <v>24</v>
      </c>
      <c r="E156" s="98">
        <v>60</v>
      </c>
      <c r="F156" s="114"/>
      <c r="G156" s="16"/>
      <c r="H156" s="15">
        <f t="shared" si="5"/>
        <v>0</v>
      </c>
      <c r="I156" s="17"/>
    </row>
    <row r="157" spans="1:9" x14ac:dyDescent="0.2">
      <c r="A157" s="12">
        <v>140</v>
      </c>
      <c r="B157" s="96" t="s">
        <v>47</v>
      </c>
      <c r="C157" s="96" t="s">
        <v>48</v>
      </c>
      <c r="D157" s="97" t="s">
        <v>49</v>
      </c>
      <c r="E157" s="98">
        <v>370</v>
      </c>
      <c r="F157" s="114"/>
      <c r="G157" s="16"/>
      <c r="H157" s="15">
        <f t="shared" si="5"/>
        <v>0</v>
      </c>
      <c r="I157" s="17"/>
    </row>
    <row r="158" spans="1:9" x14ac:dyDescent="0.2">
      <c r="A158" s="12">
        <v>141</v>
      </c>
      <c r="B158" s="96" t="s">
        <v>54</v>
      </c>
      <c r="C158" s="96" t="s">
        <v>55</v>
      </c>
      <c r="D158" s="97" t="s">
        <v>49</v>
      </c>
      <c r="E158" s="98">
        <v>760</v>
      </c>
      <c r="F158" s="114"/>
      <c r="G158" s="16"/>
      <c r="H158" s="15">
        <f t="shared" si="5"/>
        <v>0</v>
      </c>
      <c r="I158" s="17"/>
    </row>
    <row r="159" spans="1:9" x14ac:dyDescent="0.2">
      <c r="A159" s="12">
        <v>142</v>
      </c>
      <c r="B159" s="96" t="s">
        <v>52</v>
      </c>
      <c r="C159" s="96" t="s">
        <v>53</v>
      </c>
      <c r="D159" s="97" t="s">
        <v>49</v>
      </c>
      <c r="E159" s="98">
        <v>1100</v>
      </c>
      <c r="F159" s="114"/>
      <c r="G159" s="16"/>
      <c r="H159" s="15">
        <f t="shared" si="5"/>
        <v>0</v>
      </c>
      <c r="I159" s="17"/>
    </row>
    <row r="160" spans="1:9" x14ac:dyDescent="0.2">
      <c r="A160" s="12">
        <v>143</v>
      </c>
      <c r="B160" s="96" t="s">
        <v>233</v>
      </c>
      <c r="C160" s="94" t="s">
        <v>235</v>
      </c>
      <c r="D160" s="96" t="s">
        <v>234</v>
      </c>
      <c r="E160" s="98">
        <v>30</v>
      </c>
      <c r="F160" s="51"/>
      <c r="G160" s="114"/>
      <c r="H160" s="47">
        <f>E160*52*G160</f>
        <v>0</v>
      </c>
      <c r="I160" s="17"/>
    </row>
    <row r="161" spans="1:9" ht="15" thickBot="1" x14ac:dyDescent="0.25">
      <c r="A161" s="32" t="s">
        <v>277</v>
      </c>
      <c r="B161" s="33" t="s">
        <v>191</v>
      </c>
      <c r="C161" s="13"/>
      <c r="D161" s="14"/>
      <c r="E161" s="25"/>
      <c r="F161" s="13"/>
      <c r="G161" s="46"/>
      <c r="H161" s="27">
        <f>SUM(H147:H160)</f>
        <v>0</v>
      </c>
      <c r="I161" s="17"/>
    </row>
    <row r="162" spans="1:9" ht="15" thickTop="1" x14ac:dyDescent="0.2">
      <c r="A162" s="12"/>
      <c r="B162" s="13"/>
      <c r="C162" s="13"/>
      <c r="D162" s="14"/>
      <c r="E162" s="25"/>
      <c r="F162" s="45"/>
      <c r="G162" s="45"/>
      <c r="H162" s="45"/>
      <c r="I162" s="17"/>
    </row>
    <row r="163" spans="1:9" ht="57" x14ac:dyDescent="0.2">
      <c r="A163" s="68" t="s">
        <v>15</v>
      </c>
      <c r="B163" s="69" t="s">
        <v>16</v>
      </c>
      <c r="C163" s="69" t="s">
        <v>126</v>
      </c>
      <c r="D163" s="69" t="s">
        <v>82</v>
      </c>
      <c r="E163" s="70" t="s">
        <v>19</v>
      </c>
      <c r="F163" s="70" t="s">
        <v>144</v>
      </c>
      <c r="G163" s="70" t="s">
        <v>163</v>
      </c>
      <c r="H163" s="111" t="s">
        <v>21</v>
      </c>
      <c r="I163" s="17"/>
    </row>
    <row r="164" spans="1:9" x14ac:dyDescent="0.2">
      <c r="A164" s="12">
        <v>144</v>
      </c>
      <c r="B164" s="96" t="s">
        <v>145</v>
      </c>
      <c r="C164" s="96" t="s">
        <v>146</v>
      </c>
      <c r="D164" s="97" t="s">
        <v>147</v>
      </c>
      <c r="E164" s="101">
        <v>200</v>
      </c>
      <c r="F164" s="114"/>
      <c r="G164" s="16"/>
      <c r="H164" s="15">
        <f t="shared" ref="H164:H169" si="6">E164*F164</f>
        <v>0</v>
      </c>
      <c r="I164" s="17"/>
    </row>
    <row r="165" spans="1:9" ht="14.25" customHeight="1" x14ac:dyDescent="0.2">
      <c r="A165" s="12">
        <v>145</v>
      </c>
      <c r="B165" s="96" t="s">
        <v>148</v>
      </c>
      <c r="C165" s="96" t="s">
        <v>146</v>
      </c>
      <c r="D165" s="97" t="s">
        <v>149</v>
      </c>
      <c r="E165" s="102">
        <v>100</v>
      </c>
      <c r="F165" s="114"/>
      <c r="G165" s="16"/>
      <c r="H165" s="15">
        <f t="shared" si="6"/>
        <v>0</v>
      </c>
      <c r="I165" s="17"/>
    </row>
    <row r="166" spans="1:9" x14ac:dyDescent="0.2">
      <c r="A166" s="12">
        <v>146</v>
      </c>
      <c r="B166" s="96" t="s">
        <v>150</v>
      </c>
      <c r="C166" s="96" t="s">
        <v>146</v>
      </c>
      <c r="D166" s="97" t="s">
        <v>151</v>
      </c>
      <c r="E166" s="101">
        <v>500</v>
      </c>
      <c r="F166" s="114"/>
      <c r="G166" s="16"/>
      <c r="H166" s="15">
        <f t="shared" si="6"/>
        <v>0</v>
      </c>
      <c r="I166" s="17"/>
    </row>
    <row r="167" spans="1:9" x14ac:dyDescent="0.2">
      <c r="A167" s="12">
        <v>147</v>
      </c>
      <c r="B167" s="96" t="s">
        <v>152</v>
      </c>
      <c r="C167" s="96" t="s">
        <v>145</v>
      </c>
      <c r="D167" s="97" t="s">
        <v>145</v>
      </c>
      <c r="E167" s="103">
        <v>800</v>
      </c>
      <c r="F167" s="114"/>
      <c r="G167" s="16"/>
      <c r="H167" s="15">
        <f t="shared" si="6"/>
        <v>0</v>
      </c>
      <c r="I167" s="17"/>
    </row>
    <row r="168" spans="1:9" x14ac:dyDescent="0.2">
      <c r="A168" s="12">
        <v>148</v>
      </c>
      <c r="B168" s="96" t="s">
        <v>153</v>
      </c>
      <c r="C168" s="96" t="s">
        <v>146</v>
      </c>
      <c r="D168" s="97"/>
      <c r="E168" s="101">
        <v>100</v>
      </c>
      <c r="F168" s="114"/>
      <c r="G168" s="16"/>
      <c r="H168" s="15">
        <f t="shared" si="6"/>
        <v>0</v>
      </c>
      <c r="I168" s="17"/>
    </row>
    <row r="169" spans="1:9" x14ac:dyDescent="0.2">
      <c r="A169" s="12">
        <v>149</v>
      </c>
      <c r="B169" s="96" t="s">
        <v>154</v>
      </c>
      <c r="C169" s="96" t="s">
        <v>146</v>
      </c>
      <c r="D169" s="97"/>
      <c r="E169" s="102">
        <v>60</v>
      </c>
      <c r="F169" s="114"/>
      <c r="G169" s="16"/>
      <c r="H169" s="15">
        <f t="shared" si="6"/>
        <v>0</v>
      </c>
      <c r="I169" s="17"/>
    </row>
    <row r="170" spans="1:9" ht="15" thickBot="1" x14ac:dyDescent="0.25">
      <c r="A170" s="32" t="s">
        <v>278</v>
      </c>
      <c r="B170" s="33" t="s">
        <v>155</v>
      </c>
      <c r="C170" s="13"/>
      <c r="D170" s="14"/>
      <c r="E170" s="25"/>
      <c r="F170" s="45"/>
      <c r="G170" s="25"/>
      <c r="H170" s="27">
        <f>SUM(H164:H169)</f>
        <v>0</v>
      </c>
      <c r="I170" s="17"/>
    </row>
    <row r="171" spans="1:9" ht="15" thickTop="1" x14ac:dyDescent="0.2">
      <c r="A171" s="45"/>
      <c r="B171" s="45"/>
      <c r="C171" s="45"/>
      <c r="D171" s="45"/>
      <c r="E171" s="45"/>
      <c r="F171" s="45"/>
      <c r="G171" s="45"/>
      <c r="H171" s="45"/>
    </row>
    <row r="172" spans="1:9" ht="15" thickBot="1" x14ac:dyDescent="0.25">
      <c r="A172" s="45"/>
      <c r="B172" s="48" t="s">
        <v>164</v>
      </c>
      <c r="C172" s="14"/>
      <c r="D172" s="14"/>
      <c r="E172" s="14"/>
      <c r="F172" s="14"/>
      <c r="G172" s="14"/>
      <c r="H172" s="49">
        <f>SUM(H52,H58,H99,H105,H144,H161,H170)</f>
        <v>0</v>
      </c>
    </row>
    <row r="173" spans="1:9" ht="15" thickTop="1" x14ac:dyDescent="0.2"/>
  </sheetData>
  <sheetProtection algorithmName="SHA-512" hashValue="13eodpjwotvSA+jc27uga52blgsrDg9FFKAhrehRNO3FLYaRsPY53HhqPMJE7fJfS5qLr1YwX/+K0um08NN00g==" saltValue="oNU8K+/Pw9vE/jJ1fpy+JA==" spinCount="100000" sheet="1" objects="1" scenarios="1"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54B7B8-6633-40A8-A588-7F3E1201A58D}">
  <dimension ref="A1:AT37"/>
  <sheetViews>
    <sheetView zoomScaleNormal="100" zoomScalePageLayoutView="85" workbookViewId="0">
      <selection activeCell="C13" sqref="C13"/>
    </sheetView>
  </sheetViews>
  <sheetFormatPr baseColWidth="10" defaultColWidth="9" defaultRowHeight="14.25" x14ac:dyDescent="0.2"/>
  <cols>
    <col min="1" max="1" width="10.125" style="4" customWidth="1"/>
    <col min="2" max="2" width="27.625" style="4" customWidth="1"/>
    <col min="3" max="3" width="17.625" style="4" customWidth="1"/>
    <col min="4" max="4" width="18.125" style="4" customWidth="1"/>
    <col min="5" max="5" width="15.5" style="4" customWidth="1"/>
    <col min="6" max="6" width="13.375" style="4" customWidth="1"/>
    <col min="7" max="7" width="10.5" style="4" customWidth="1"/>
    <col min="8" max="8" width="26.125" style="4" customWidth="1"/>
    <col min="9" max="9" width="18.5" style="4" customWidth="1"/>
    <col min="10" max="10" width="18.25" style="4" customWidth="1"/>
    <col min="11" max="16384" width="9" style="4"/>
  </cols>
  <sheetData>
    <row r="1" spans="1:46" ht="19.5" x14ac:dyDescent="0.25">
      <c r="A1" s="83" t="s">
        <v>194</v>
      </c>
      <c r="B1" s="7"/>
      <c r="C1" s="7"/>
      <c r="D1" s="7"/>
      <c r="E1" s="7"/>
      <c r="G1" s="117" t="s">
        <v>193</v>
      </c>
    </row>
    <row r="2" spans="1:46" ht="7.5" customHeight="1" x14ac:dyDescent="0.25">
      <c r="A2" s="136"/>
      <c r="B2" s="136"/>
      <c r="C2" s="136"/>
      <c r="D2" s="136"/>
    </row>
    <row r="3" spans="1:46" ht="15" x14ac:dyDescent="0.2">
      <c r="A3" s="5" t="s">
        <v>206</v>
      </c>
      <c r="G3" s="5" t="s">
        <v>207</v>
      </c>
    </row>
    <row r="4" spans="1:46" ht="29.25" customHeight="1" x14ac:dyDescent="0.2">
      <c r="A4" s="67" t="s">
        <v>0</v>
      </c>
      <c r="B4" s="66" t="s">
        <v>256</v>
      </c>
      <c r="C4" s="66" t="s">
        <v>10</v>
      </c>
      <c r="D4" s="66" t="s">
        <v>11</v>
      </c>
      <c r="E4" s="66" t="s">
        <v>12</v>
      </c>
      <c r="G4" s="67" t="s">
        <v>0</v>
      </c>
      <c r="H4" s="66" t="s">
        <v>256</v>
      </c>
      <c r="I4" s="66" t="s">
        <v>161</v>
      </c>
      <c r="J4" s="66" t="s">
        <v>13</v>
      </c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L4" s="118"/>
      <c r="AM4" s="118"/>
      <c r="AN4" s="118"/>
      <c r="AO4" s="118"/>
      <c r="AP4" s="118"/>
      <c r="AQ4" s="118"/>
      <c r="AR4" s="118"/>
      <c r="AS4" s="118"/>
      <c r="AT4" s="118"/>
    </row>
    <row r="5" spans="1:46" x14ac:dyDescent="0.2">
      <c r="A5" s="2" t="s">
        <v>1</v>
      </c>
      <c r="B5" s="9">
        <v>1650</v>
      </c>
      <c r="C5" s="10">
        <v>91</v>
      </c>
      <c r="D5" s="10">
        <v>66</v>
      </c>
      <c r="E5" s="10">
        <v>17</v>
      </c>
      <c r="G5" s="2" t="s">
        <v>3</v>
      </c>
      <c r="H5" s="28">
        <v>400</v>
      </c>
      <c r="I5" s="28">
        <v>10</v>
      </c>
      <c r="J5" s="1">
        <v>2</v>
      </c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  <c r="AL5" s="118"/>
      <c r="AM5" s="118"/>
      <c r="AN5" s="118"/>
      <c r="AO5" s="118"/>
      <c r="AP5" s="118"/>
      <c r="AQ5" s="118"/>
      <c r="AR5" s="118"/>
      <c r="AS5" s="118"/>
    </row>
    <row r="6" spans="1:46" x14ac:dyDescent="0.2">
      <c r="A6" s="2" t="s">
        <v>2</v>
      </c>
      <c r="B6" s="9">
        <v>1150</v>
      </c>
      <c r="C6" s="10">
        <v>91</v>
      </c>
      <c r="D6" s="10">
        <v>46</v>
      </c>
      <c r="E6" s="10">
        <v>20</v>
      </c>
      <c r="G6" s="2" t="s">
        <v>4</v>
      </c>
      <c r="H6" s="28">
        <v>500</v>
      </c>
      <c r="I6" s="28">
        <v>12</v>
      </c>
      <c r="J6" s="1">
        <v>2</v>
      </c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  <c r="V6" s="118"/>
      <c r="W6" s="118"/>
      <c r="X6" s="118"/>
      <c r="Y6" s="118"/>
      <c r="Z6" s="118"/>
      <c r="AA6" s="118"/>
      <c r="AB6" s="118"/>
      <c r="AC6" s="118"/>
      <c r="AD6" s="118"/>
      <c r="AE6" s="118"/>
      <c r="AF6" s="118"/>
      <c r="AG6" s="118"/>
      <c r="AH6" s="118"/>
      <c r="AI6" s="118"/>
      <c r="AJ6" s="118"/>
      <c r="AK6" s="118"/>
      <c r="AL6" s="118"/>
      <c r="AM6" s="118"/>
      <c r="AN6" s="118"/>
      <c r="AO6" s="118"/>
      <c r="AP6" s="118"/>
      <c r="AQ6" s="118"/>
      <c r="AR6" s="118"/>
      <c r="AS6" s="118"/>
    </row>
    <row r="7" spans="1:46" ht="6.75" customHeight="1" x14ac:dyDescent="0.2">
      <c r="A7" s="89"/>
      <c r="B7" s="90"/>
      <c r="C7" s="91"/>
      <c r="D7" s="91"/>
      <c r="E7" s="91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  <c r="AD7" s="118"/>
      <c r="AE7" s="118"/>
      <c r="AF7" s="118"/>
      <c r="AG7" s="118"/>
      <c r="AH7" s="118"/>
      <c r="AI7" s="118"/>
      <c r="AJ7" s="118"/>
      <c r="AK7" s="118"/>
      <c r="AL7" s="118"/>
      <c r="AM7" s="118"/>
      <c r="AN7" s="118"/>
      <c r="AO7" s="118"/>
      <c r="AP7" s="118"/>
      <c r="AQ7" s="118"/>
      <c r="AR7" s="118"/>
      <c r="AS7" s="118"/>
    </row>
    <row r="8" spans="1:46" ht="108" customHeight="1" x14ac:dyDescent="0.2">
      <c r="A8" s="138" t="s">
        <v>208</v>
      </c>
      <c r="B8" s="138"/>
      <c r="C8" s="138"/>
      <c r="D8" s="138"/>
      <c r="E8" s="91"/>
      <c r="G8" s="138" t="s">
        <v>291</v>
      </c>
      <c r="H8" s="138"/>
      <c r="I8" s="138"/>
      <c r="J8" s="138"/>
      <c r="K8" s="118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8"/>
      <c r="AC8" s="118"/>
      <c r="AD8" s="118"/>
      <c r="AE8" s="118"/>
      <c r="AF8" s="118"/>
      <c r="AG8" s="118"/>
      <c r="AH8" s="118"/>
      <c r="AI8" s="118"/>
      <c r="AJ8" s="118"/>
      <c r="AK8" s="118"/>
      <c r="AL8" s="118"/>
      <c r="AM8" s="118"/>
      <c r="AN8" s="118"/>
      <c r="AO8" s="118"/>
      <c r="AP8" s="118"/>
      <c r="AQ8" s="118"/>
      <c r="AR8" s="118"/>
      <c r="AS8" s="118"/>
    </row>
    <row r="9" spans="1:46" x14ac:dyDescent="0.2">
      <c r="A9" s="139" t="s">
        <v>209</v>
      </c>
      <c r="B9" s="139"/>
      <c r="C9" s="139"/>
      <c r="D9" s="139"/>
      <c r="E9" s="139"/>
      <c r="F9" s="139"/>
      <c r="G9" s="139"/>
      <c r="H9" s="139"/>
      <c r="I9" s="139"/>
      <c r="J9" s="139"/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  <c r="AI9" s="118"/>
      <c r="AJ9" s="118"/>
      <c r="AK9" s="118"/>
      <c r="AL9" s="118"/>
      <c r="AM9" s="118"/>
      <c r="AN9" s="118"/>
      <c r="AO9" s="118"/>
      <c r="AP9" s="118"/>
      <c r="AQ9" s="118"/>
      <c r="AR9" s="118"/>
      <c r="AS9" s="118"/>
    </row>
    <row r="10" spans="1:46" ht="6" customHeight="1" x14ac:dyDescent="0.2">
      <c r="A10" s="113"/>
      <c r="B10" s="113"/>
      <c r="C10" s="113"/>
      <c r="D10" s="113"/>
      <c r="E10" s="91"/>
      <c r="G10" s="113"/>
      <c r="H10" s="113"/>
      <c r="I10" s="113"/>
      <c r="J10" s="113"/>
      <c r="K10" s="118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8"/>
      <c r="AK10" s="118"/>
      <c r="AL10" s="118"/>
      <c r="AM10" s="118"/>
      <c r="AN10" s="118"/>
      <c r="AO10" s="118"/>
      <c r="AP10" s="118"/>
      <c r="AQ10" s="118"/>
      <c r="AR10" s="118"/>
      <c r="AS10" s="118"/>
    </row>
    <row r="11" spans="1:46" ht="15" x14ac:dyDescent="0.2">
      <c r="A11" s="5" t="s">
        <v>228</v>
      </c>
      <c r="G11" s="5" t="s">
        <v>229</v>
      </c>
      <c r="K11" s="118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  <c r="AD11" s="118"/>
      <c r="AE11" s="118"/>
      <c r="AF11" s="118"/>
      <c r="AG11" s="118"/>
      <c r="AH11" s="118"/>
      <c r="AI11" s="118"/>
      <c r="AJ11" s="118"/>
      <c r="AK11" s="118"/>
      <c r="AL11" s="118"/>
      <c r="AM11" s="118"/>
      <c r="AN11" s="118"/>
      <c r="AO11" s="118"/>
      <c r="AP11" s="118"/>
      <c r="AQ11" s="118"/>
      <c r="AR11" s="118"/>
      <c r="AS11" s="118"/>
      <c r="AT11" s="118"/>
    </row>
    <row r="12" spans="1:46" ht="28.5" x14ac:dyDescent="0.2">
      <c r="A12" s="65" t="s">
        <v>0</v>
      </c>
      <c r="B12" s="67" t="s">
        <v>5</v>
      </c>
      <c r="C12" s="66" t="s">
        <v>6</v>
      </c>
      <c r="D12" s="66" t="s">
        <v>7</v>
      </c>
      <c r="G12" s="65" t="s">
        <v>0</v>
      </c>
      <c r="H12" s="67" t="s">
        <v>5</v>
      </c>
      <c r="I12" s="66" t="s">
        <v>6</v>
      </c>
      <c r="J12" s="66" t="s">
        <v>7</v>
      </c>
    </row>
    <row r="13" spans="1:46" ht="62.25" customHeight="1" x14ac:dyDescent="0.2">
      <c r="A13" s="137" t="s">
        <v>1</v>
      </c>
      <c r="B13" s="52" t="s">
        <v>214</v>
      </c>
      <c r="C13" s="72"/>
      <c r="D13" s="73">
        <f>C13*12</f>
        <v>0</v>
      </c>
      <c r="G13" s="137" t="s">
        <v>1</v>
      </c>
      <c r="H13" s="52" t="s">
        <v>211</v>
      </c>
      <c r="I13" s="72"/>
      <c r="J13" s="73">
        <f>I13*12</f>
        <v>0</v>
      </c>
    </row>
    <row r="14" spans="1:46" ht="61.5" customHeight="1" x14ac:dyDescent="0.2">
      <c r="A14" s="137"/>
      <c r="B14" s="92" t="s">
        <v>215</v>
      </c>
      <c r="C14" s="72"/>
      <c r="D14" s="73">
        <f t="shared" ref="D14:D15" si="0">C14*12</f>
        <v>0</v>
      </c>
      <c r="G14" s="137"/>
      <c r="H14" s="92" t="s">
        <v>213</v>
      </c>
      <c r="I14" s="72"/>
      <c r="J14" s="73">
        <f t="shared" ref="J14:J15" si="1">I14*12</f>
        <v>0</v>
      </c>
    </row>
    <row r="15" spans="1:46" ht="33.75" customHeight="1" x14ac:dyDescent="0.2">
      <c r="A15" s="137"/>
      <c r="B15" s="92" t="s">
        <v>216</v>
      </c>
      <c r="C15" s="72"/>
      <c r="D15" s="73">
        <f t="shared" si="0"/>
        <v>0</v>
      </c>
      <c r="G15" s="137"/>
      <c r="H15" s="92" t="s">
        <v>224</v>
      </c>
      <c r="I15" s="72"/>
      <c r="J15" s="73">
        <f t="shared" si="1"/>
        <v>0</v>
      </c>
    </row>
    <row r="16" spans="1:46" x14ac:dyDescent="0.2">
      <c r="A16" s="137"/>
      <c r="B16" s="3" t="s">
        <v>8</v>
      </c>
      <c r="C16" s="74">
        <f>SUM(C13:C15)</f>
        <v>0</v>
      </c>
      <c r="D16" s="74">
        <f>SUM(D13:D15)</f>
        <v>0</v>
      </c>
      <c r="G16" s="137"/>
      <c r="H16" s="3" t="s">
        <v>8</v>
      </c>
      <c r="I16" s="74">
        <f>SUM(I13:I15)</f>
        <v>0</v>
      </c>
      <c r="J16" s="74">
        <f>SUM(J13:J15)</f>
        <v>0</v>
      </c>
    </row>
    <row r="17" spans="1:10" ht="62.25" customHeight="1" x14ac:dyDescent="0.2">
      <c r="A17" s="137" t="s">
        <v>2</v>
      </c>
      <c r="B17" s="52" t="s">
        <v>217</v>
      </c>
      <c r="C17" s="72"/>
      <c r="D17" s="73">
        <f>C17*12</f>
        <v>0</v>
      </c>
      <c r="G17" s="137" t="s">
        <v>2</v>
      </c>
      <c r="H17" s="52" t="s">
        <v>217</v>
      </c>
      <c r="I17" s="72"/>
      <c r="J17" s="73">
        <f>I17*12</f>
        <v>0</v>
      </c>
    </row>
    <row r="18" spans="1:10" ht="62.25" customHeight="1" x14ac:dyDescent="0.2">
      <c r="A18" s="137"/>
      <c r="B18" s="92" t="s">
        <v>218</v>
      </c>
      <c r="C18" s="72"/>
      <c r="D18" s="73">
        <f t="shared" ref="D18:D19" si="2">C18*12</f>
        <v>0</v>
      </c>
      <c r="G18" s="137"/>
      <c r="H18" s="92" t="s">
        <v>218</v>
      </c>
      <c r="I18" s="72"/>
      <c r="J18" s="73">
        <f t="shared" ref="J18:J19" si="3">I18*12</f>
        <v>0</v>
      </c>
    </row>
    <row r="19" spans="1:10" ht="34.5" customHeight="1" x14ac:dyDescent="0.2">
      <c r="A19" s="137"/>
      <c r="B19" s="92" t="s">
        <v>219</v>
      </c>
      <c r="C19" s="72"/>
      <c r="D19" s="73">
        <f t="shared" si="2"/>
        <v>0</v>
      </c>
      <c r="G19" s="137"/>
      <c r="H19" s="92" t="s">
        <v>219</v>
      </c>
      <c r="I19" s="72"/>
      <c r="J19" s="73">
        <f t="shared" si="3"/>
        <v>0</v>
      </c>
    </row>
    <row r="20" spans="1:10" ht="15" customHeight="1" x14ac:dyDescent="0.2">
      <c r="A20" s="137"/>
      <c r="B20" s="3" t="s">
        <v>9</v>
      </c>
      <c r="C20" s="74">
        <f>SUM(C17:C19)</f>
        <v>0</v>
      </c>
      <c r="D20" s="74">
        <f>SUM(D17:D19)</f>
        <v>0</v>
      </c>
      <c r="G20" s="137"/>
      <c r="H20" s="3" t="s">
        <v>9</v>
      </c>
      <c r="I20" s="74">
        <f>SUM(I17:I19)</f>
        <v>0</v>
      </c>
      <c r="J20" s="74">
        <f>SUM(J17:J19)</f>
        <v>0</v>
      </c>
    </row>
    <row r="21" spans="1:10" ht="34.5" customHeight="1" x14ac:dyDescent="0.2">
      <c r="A21" s="130" t="s">
        <v>212</v>
      </c>
      <c r="B21" s="86" t="s">
        <v>220</v>
      </c>
      <c r="C21" s="73"/>
      <c r="D21" s="73"/>
      <c r="G21" s="133" t="s">
        <v>212</v>
      </c>
      <c r="H21" s="86" t="s">
        <v>220</v>
      </c>
      <c r="I21" s="73"/>
      <c r="J21" s="73"/>
    </row>
    <row r="22" spans="1:10" x14ac:dyDescent="0.2">
      <c r="A22" s="131"/>
      <c r="B22" s="87" t="s">
        <v>221</v>
      </c>
      <c r="C22" s="85"/>
      <c r="D22" s="73">
        <f>C22*12</f>
        <v>0</v>
      </c>
      <c r="G22" s="134"/>
      <c r="H22" s="87" t="s">
        <v>221</v>
      </c>
      <c r="I22" s="85"/>
      <c r="J22" s="73">
        <f t="shared" ref="J22:J24" si="4">I22*12</f>
        <v>0</v>
      </c>
    </row>
    <row r="23" spans="1:10" ht="15" customHeight="1" x14ac:dyDescent="0.2">
      <c r="A23" s="131"/>
      <c r="B23" s="87" t="s">
        <v>222</v>
      </c>
      <c r="C23" s="85"/>
      <c r="D23" s="73">
        <f>C23*12</f>
        <v>0</v>
      </c>
      <c r="G23" s="134"/>
      <c r="H23" s="87" t="s">
        <v>222</v>
      </c>
      <c r="I23" s="85"/>
      <c r="J23" s="73">
        <f t="shared" si="4"/>
        <v>0</v>
      </c>
    </row>
    <row r="24" spans="1:10" x14ac:dyDescent="0.2">
      <c r="A24" s="131"/>
      <c r="B24" s="88"/>
      <c r="C24" s="119"/>
      <c r="D24" s="73"/>
      <c r="G24" s="134"/>
      <c r="H24" s="88" t="s">
        <v>223</v>
      </c>
      <c r="I24" s="85"/>
      <c r="J24" s="73">
        <f t="shared" si="4"/>
        <v>0</v>
      </c>
    </row>
    <row r="25" spans="1:10" ht="28.5" x14ac:dyDescent="0.2">
      <c r="A25" s="132"/>
      <c r="B25" s="93" t="s">
        <v>227</v>
      </c>
      <c r="C25" s="119">
        <f>SUM(C22:C24)</f>
        <v>0</v>
      </c>
      <c r="D25" s="119">
        <f>SUM(D22:D24)</f>
        <v>0</v>
      </c>
      <c r="G25" s="135"/>
      <c r="H25" s="93" t="s">
        <v>227</v>
      </c>
      <c r="I25" s="119">
        <f>SUM(I22:I24)</f>
        <v>0</v>
      </c>
      <c r="J25" s="119">
        <f>SUM(J22:J24)</f>
        <v>0</v>
      </c>
    </row>
    <row r="26" spans="1:10" x14ac:dyDescent="0.2">
      <c r="A26" s="120"/>
      <c r="B26" s="3" t="s">
        <v>210</v>
      </c>
      <c r="C26" s="75">
        <f>SUM(C16,C20,C25)</f>
        <v>0</v>
      </c>
      <c r="D26" s="75">
        <f>SUM(D16,D20,D25)</f>
        <v>0</v>
      </c>
      <c r="G26" s="120"/>
      <c r="H26" s="3" t="s">
        <v>210</v>
      </c>
      <c r="I26" s="75">
        <f>SUM(I16,I20,I25)</f>
        <v>0</v>
      </c>
      <c r="J26" s="75">
        <f>SUM(J16,J20,J25)</f>
        <v>0</v>
      </c>
    </row>
    <row r="27" spans="1:10" ht="7.5" customHeight="1" x14ac:dyDescent="0.2"/>
    <row r="28" spans="1:10" ht="15" x14ac:dyDescent="0.2">
      <c r="A28" s="5" t="s">
        <v>230</v>
      </c>
      <c r="G28" s="5" t="s">
        <v>231</v>
      </c>
    </row>
    <row r="29" spans="1:10" ht="28.5" x14ac:dyDescent="0.2">
      <c r="A29" s="65" t="s">
        <v>0</v>
      </c>
      <c r="B29" s="67" t="s">
        <v>5</v>
      </c>
      <c r="C29" s="66" t="s">
        <v>6</v>
      </c>
      <c r="D29" s="66" t="s">
        <v>7</v>
      </c>
      <c r="G29" s="65" t="s">
        <v>0</v>
      </c>
      <c r="H29" s="67" t="s">
        <v>5</v>
      </c>
      <c r="I29" s="66" t="s">
        <v>6</v>
      </c>
      <c r="J29" s="66" t="s">
        <v>7</v>
      </c>
    </row>
    <row r="30" spans="1:10" ht="63" customHeight="1" x14ac:dyDescent="0.2">
      <c r="A30" s="112" t="s">
        <v>3</v>
      </c>
      <c r="B30" s="92" t="s">
        <v>225</v>
      </c>
      <c r="C30" s="72"/>
      <c r="D30" s="73">
        <f>C30*12</f>
        <v>0</v>
      </c>
      <c r="G30" s="112" t="s">
        <v>3</v>
      </c>
      <c r="H30" s="92" t="s">
        <v>225</v>
      </c>
      <c r="I30" s="72"/>
      <c r="J30" s="73">
        <f>I30*12</f>
        <v>0</v>
      </c>
    </row>
    <row r="31" spans="1:10" ht="62.25" customHeight="1" x14ac:dyDescent="0.2">
      <c r="A31" s="112" t="s">
        <v>4</v>
      </c>
      <c r="B31" s="92" t="s">
        <v>226</v>
      </c>
      <c r="C31" s="72"/>
      <c r="D31" s="73">
        <f>C31*12</f>
        <v>0</v>
      </c>
      <c r="G31" s="112" t="s">
        <v>4</v>
      </c>
      <c r="H31" s="92" t="s">
        <v>226</v>
      </c>
      <c r="I31" s="72"/>
      <c r="J31" s="73">
        <f>I31*12</f>
        <v>0</v>
      </c>
    </row>
    <row r="32" spans="1:10" x14ac:dyDescent="0.2">
      <c r="A32" s="6"/>
      <c r="B32" s="3" t="s">
        <v>210</v>
      </c>
      <c r="C32" s="75">
        <f>SUM(C30:C31)</f>
        <v>0</v>
      </c>
      <c r="D32" s="75">
        <f>SUM(D30:D31)</f>
        <v>0</v>
      </c>
      <c r="G32" s="6"/>
      <c r="H32" s="3" t="s">
        <v>210</v>
      </c>
      <c r="I32" s="75">
        <f>SUM(I30:I31)</f>
        <v>0</v>
      </c>
      <c r="J32" s="75">
        <f>SUM(J30:J31)</f>
        <v>0</v>
      </c>
    </row>
    <row r="34" spans="1:10" ht="15" x14ac:dyDescent="0.2">
      <c r="A34" s="5" t="s">
        <v>254</v>
      </c>
      <c r="G34" s="5" t="s">
        <v>255</v>
      </c>
    </row>
    <row r="35" spans="1:10" x14ac:dyDescent="0.2">
      <c r="A35" s="8"/>
      <c r="B35" s="121" t="s">
        <v>177</v>
      </c>
      <c r="C35" s="122">
        <f>C26</f>
        <v>0</v>
      </c>
      <c r="D35" s="122">
        <f>D26</f>
        <v>0</v>
      </c>
      <c r="H35" s="121" t="s">
        <v>177</v>
      </c>
      <c r="I35" s="122">
        <f>I26</f>
        <v>0</v>
      </c>
      <c r="J35" s="122">
        <f>J26</f>
        <v>0</v>
      </c>
    </row>
    <row r="36" spans="1:10" ht="28.5" x14ac:dyDescent="0.2">
      <c r="B36" s="76" t="s">
        <v>178</v>
      </c>
      <c r="C36" s="104">
        <f>C32</f>
        <v>0</v>
      </c>
      <c r="D36" s="104">
        <f>D32</f>
        <v>0</v>
      </c>
      <c r="H36" s="76" t="s">
        <v>178</v>
      </c>
      <c r="I36" s="104">
        <f>I32</f>
        <v>0</v>
      </c>
      <c r="J36" s="104">
        <f>J32</f>
        <v>0</v>
      </c>
    </row>
    <row r="37" spans="1:10" ht="42.75" x14ac:dyDescent="0.2">
      <c r="B37" s="78" t="s">
        <v>14</v>
      </c>
      <c r="C37" s="77">
        <f>SUM(C35:C36)</f>
        <v>0</v>
      </c>
      <c r="D37" s="77">
        <f>SUM(D35:D36)</f>
        <v>0</v>
      </c>
      <c r="H37" s="78" t="s">
        <v>14</v>
      </c>
      <c r="I37" s="77">
        <f>SUM(I35:I36)</f>
        <v>0</v>
      </c>
      <c r="J37" s="77">
        <f>SUM(J35:J36)</f>
        <v>0</v>
      </c>
    </row>
  </sheetData>
  <sheetProtection algorithmName="SHA-512" hashValue="fPSLU23aNuvyPJ6WGrxMrsj4Fej69TBpbbmHEGEScLmFJxdjosj6zyOAbnqhFvwxmvOdwaJT9j8xPt7oPb9qPw==" saltValue="PVBnONAafJrGgqzf7BiRGQ==" spinCount="100000" sheet="1" selectLockedCells="1"/>
  <mergeCells count="10">
    <mergeCell ref="A21:A25"/>
    <mergeCell ref="G21:G25"/>
    <mergeCell ref="A2:D2"/>
    <mergeCell ref="A13:A16"/>
    <mergeCell ref="A17:A20"/>
    <mergeCell ref="G13:G16"/>
    <mergeCell ref="G17:G20"/>
    <mergeCell ref="A8:D8"/>
    <mergeCell ref="G8:J8"/>
    <mergeCell ref="A9:J9"/>
  </mergeCells>
  <pageMargins left="0.7" right="0.7" top="0.75" bottom="0.75" header="0.3" footer="0.3"/>
  <pageSetup paperSize="9" orientation="portrait" r:id="rId1"/>
  <headerFooter>
    <oddHeader>&amp;L&amp;"Tahoma,Standard"&amp;10Medizinische Universität Lausitz - Carl Thiem 
Service- und Logistikmanagement
&amp;R&amp;"Tahoma,Standard"&amp;10&amp;D</oddHeader>
    <oddFooter>&amp;L&amp;"Tahoma,Standard"&amp;10
Preisblatt Berufsbekleidungsausgabesysteme
Öffentliche Ausschreibung Textilversorgung &amp;R&amp;"Tahoma,Standard"&amp;10&amp;P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37722C-1932-4E91-A401-C6F2FA8E15EA}">
  <dimension ref="A1:N9"/>
  <sheetViews>
    <sheetView zoomScaleNormal="100" workbookViewId="0">
      <selection activeCell="D5" sqref="D5"/>
    </sheetView>
  </sheetViews>
  <sheetFormatPr baseColWidth="10" defaultRowHeight="14.25" x14ac:dyDescent="0.2"/>
  <cols>
    <col min="1" max="1" width="5.75" style="61" customWidth="1"/>
    <col min="2" max="2" width="39" style="61" customWidth="1"/>
    <col min="3" max="3" width="20.625" style="61" customWidth="1"/>
    <col min="4" max="4" width="20.375" style="61" customWidth="1"/>
    <col min="5" max="5" width="16.75" style="61" customWidth="1"/>
    <col min="6" max="6" width="17.875" style="61" customWidth="1"/>
    <col min="7" max="7" width="12" style="61" customWidth="1"/>
    <col min="8" max="8" width="18.5" style="61" customWidth="1"/>
    <col min="9" max="9" width="12" style="61" customWidth="1"/>
    <col min="10" max="10" width="15.875" style="61" customWidth="1"/>
    <col min="11" max="11" width="13.875" style="61" bestFit="1" customWidth="1"/>
    <col min="12" max="12" width="8.5" style="61" bestFit="1" customWidth="1"/>
    <col min="13" max="13" width="16.25" style="61" bestFit="1" customWidth="1"/>
    <col min="14" max="14" width="17.875" style="61" customWidth="1"/>
    <col min="15" max="16384" width="11" style="61"/>
  </cols>
  <sheetData>
    <row r="1" spans="1:14" ht="19.5" x14ac:dyDescent="0.25">
      <c r="A1" s="81" t="s">
        <v>195</v>
      </c>
      <c r="B1" s="30"/>
      <c r="C1" s="30"/>
      <c r="D1" s="30"/>
      <c r="G1" s="82" t="s">
        <v>193</v>
      </c>
    </row>
    <row r="2" spans="1:14" ht="45.75" customHeight="1" x14ac:dyDescent="0.2">
      <c r="A2" s="58" t="s">
        <v>15</v>
      </c>
      <c r="B2" s="59" t="s">
        <v>16</v>
      </c>
      <c r="C2" s="59" t="s">
        <v>293</v>
      </c>
      <c r="D2" s="59" t="s">
        <v>17</v>
      </c>
      <c r="E2" s="59" t="s">
        <v>157</v>
      </c>
      <c r="F2" s="59" t="s">
        <v>158</v>
      </c>
      <c r="G2" s="60" t="s">
        <v>184</v>
      </c>
      <c r="H2" s="60" t="s">
        <v>165</v>
      </c>
      <c r="I2" s="60" t="s">
        <v>19</v>
      </c>
      <c r="J2" s="60" t="s">
        <v>20</v>
      </c>
      <c r="K2" s="60" t="s">
        <v>239</v>
      </c>
      <c r="L2" s="60" t="s">
        <v>240</v>
      </c>
      <c r="M2" s="60" t="s">
        <v>163</v>
      </c>
      <c r="N2" s="60" t="s">
        <v>21</v>
      </c>
    </row>
    <row r="3" spans="1:14" ht="28.5" x14ac:dyDescent="0.2">
      <c r="A3" s="53">
        <v>1</v>
      </c>
      <c r="B3" s="79" t="s">
        <v>197</v>
      </c>
      <c r="C3" s="127">
        <v>1</v>
      </c>
      <c r="D3" s="79" t="s">
        <v>160</v>
      </c>
      <c r="E3" s="80" t="s">
        <v>188</v>
      </c>
      <c r="F3" s="80" t="s">
        <v>159</v>
      </c>
      <c r="G3" s="56">
        <v>490</v>
      </c>
      <c r="H3" s="56">
        <v>2</v>
      </c>
      <c r="I3" s="56">
        <v>3500</v>
      </c>
      <c r="J3" s="114"/>
      <c r="K3" s="56">
        <v>4</v>
      </c>
      <c r="L3" s="56">
        <f>G3*K3</f>
        <v>1960</v>
      </c>
      <c r="M3" s="114"/>
      <c r="N3" s="20">
        <f>(I3*J3)+(L3*M3*52)</f>
        <v>0</v>
      </c>
    </row>
    <row r="4" spans="1:14" ht="28.5" x14ac:dyDescent="0.2">
      <c r="A4" s="53">
        <v>2</v>
      </c>
      <c r="B4" s="54" t="s">
        <v>289</v>
      </c>
      <c r="C4" s="124">
        <v>3</v>
      </c>
      <c r="D4" s="54" t="s">
        <v>160</v>
      </c>
      <c r="E4" s="55" t="s">
        <v>173</v>
      </c>
      <c r="F4" s="55" t="s">
        <v>159</v>
      </c>
      <c r="G4" s="56">
        <v>2700</v>
      </c>
      <c r="H4" s="56">
        <v>2</v>
      </c>
      <c r="I4" s="56">
        <v>73800</v>
      </c>
      <c r="J4" s="114"/>
      <c r="K4" s="56">
        <v>4</v>
      </c>
      <c r="L4" s="56">
        <f t="shared" ref="L4:L6" si="0">G4*K4</f>
        <v>10800</v>
      </c>
      <c r="M4" s="114"/>
      <c r="N4" s="20">
        <f t="shared" ref="N4:N6" si="1">(I4*J4)+(L4*M4*52)</f>
        <v>0</v>
      </c>
    </row>
    <row r="5" spans="1:14" ht="28.5" x14ac:dyDescent="0.2">
      <c r="A5" s="53">
        <v>3</v>
      </c>
      <c r="B5" s="54" t="s">
        <v>190</v>
      </c>
      <c r="C5" s="124">
        <v>4</v>
      </c>
      <c r="D5" s="54" t="s">
        <v>160</v>
      </c>
      <c r="E5" s="55" t="s">
        <v>203</v>
      </c>
      <c r="F5" s="55" t="s">
        <v>159</v>
      </c>
      <c r="G5" s="56">
        <v>2700</v>
      </c>
      <c r="H5" s="56">
        <v>2</v>
      </c>
      <c r="I5" s="56">
        <v>69800</v>
      </c>
      <c r="J5" s="114"/>
      <c r="K5" s="56">
        <v>4</v>
      </c>
      <c r="L5" s="56">
        <f t="shared" si="0"/>
        <v>10800</v>
      </c>
      <c r="M5" s="114"/>
      <c r="N5" s="20">
        <f t="shared" si="1"/>
        <v>0</v>
      </c>
    </row>
    <row r="6" spans="1:14" ht="28.5" x14ac:dyDescent="0.2">
      <c r="A6" s="53">
        <v>4</v>
      </c>
      <c r="B6" s="54" t="s">
        <v>189</v>
      </c>
      <c r="C6" s="124">
        <v>2</v>
      </c>
      <c r="D6" s="54" t="s">
        <v>160</v>
      </c>
      <c r="E6" s="55" t="s">
        <v>176</v>
      </c>
      <c r="F6" s="55" t="s">
        <v>159</v>
      </c>
      <c r="G6" s="56">
        <v>1800</v>
      </c>
      <c r="H6" s="56">
        <v>1</v>
      </c>
      <c r="I6" s="56">
        <v>7500</v>
      </c>
      <c r="J6" s="114"/>
      <c r="K6" s="56">
        <v>3</v>
      </c>
      <c r="L6" s="56">
        <f t="shared" si="0"/>
        <v>5400</v>
      </c>
      <c r="M6" s="114"/>
      <c r="N6" s="20">
        <f t="shared" si="1"/>
        <v>0</v>
      </c>
    </row>
    <row r="7" spans="1:14" ht="15" thickBot="1" x14ac:dyDescent="0.25">
      <c r="A7" s="54"/>
      <c r="B7" s="63" t="s">
        <v>172</v>
      </c>
      <c r="C7" s="63"/>
      <c r="D7" s="54"/>
      <c r="E7" s="54"/>
      <c r="F7" s="54"/>
      <c r="G7" s="54"/>
      <c r="H7" s="54"/>
      <c r="I7" s="54"/>
      <c r="J7" s="54"/>
      <c r="K7" s="54"/>
      <c r="L7" s="54"/>
      <c r="M7" s="54"/>
      <c r="N7" s="49">
        <f>SUM(N3:N6)</f>
        <v>0</v>
      </c>
    </row>
    <row r="8" spans="1:14" ht="15" thickTop="1" x14ac:dyDescent="0.2"/>
    <row r="9" spans="1:14" x14ac:dyDescent="0.2">
      <c r="G9" s="62"/>
      <c r="H9" s="62"/>
      <c r="I9" s="62"/>
    </row>
  </sheetData>
  <sheetProtection algorithmName="SHA-512" hashValue="9s7Nf7gAp46BoBQfeeleaNYnLjVXCD7HnJ6V0kYE1Yv8/yKrLcXdkS9GnY+GXVr6Kc6KDpkdUTweb0nq/nIAhw==" saltValue="4oKByEZ2aeZLwEdJ4gpU/g==" spinCount="100000" sheet="1" objects="1" scenarios="1"/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44EEB2-D51C-4030-A09B-9FC4A1A20070}">
  <dimension ref="A1:M14"/>
  <sheetViews>
    <sheetView zoomScaleNormal="100" workbookViewId="0">
      <selection activeCell="C5" sqref="C5"/>
    </sheetView>
  </sheetViews>
  <sheetFormatPr baseColWidth="10" defaultRowHeight="14.25" x14ac:dyDescent="0.2"/>
  <cols>
    <col min="1" max="1" width="5.75" style="61" customWidth="1"/>
    <col min="2" max="2" width="41" style="61" bestFit="1" customWidth="1"/>
    <col min="3" max="3" width="20.5" style="61" customWidth="1"/>
    <col min="4" max="4" width="22.25" style="61" customWidth="1"/>
    <col min="5" max="5" width="18.25" style="61" customWidth="1"/>
    <col min="6" max="6" width="17.875" style="61" customWidth="1"/>
    <col min="7" max="7" width="11.25" style="61" customWidth="1"/>
    <col min="8" max="8" width="19.5" style="61" customWidth="1"/>
    <col min="9" max="9" width="8.875" style="61" bestFit="1" customWidth="1"/>
    <col min="10" max="10" width="11.875" style="61" customWidth="1"/>
    <col min="11" max="11" width="15.875" style="61" customWidth="1"/>
    <col min="12" max="12" width="19" style="61" customWidth="1"/>
    <col min="13" max="13" width="18" style="61" customWidth="1"/>
    <col min="14" max="16384" width="11" style="61"/>
  </cols>
  <sheetData>
    <row r="1" spans="1:13" ht="19.5" x14ac:dyDescent="0.25">
      <c r="A1" s="81" t="s">
        <v>196</v>
      </c>
      <c r="G1" s="82" t="s">
        <v>193</v>
      </c>
    </row>
    <row r="2" spans="1:13" ht="42.75" x14ac:dyDescent="0.2">
      <c r="A2" s="58" t="s">
        <v>15</v>
      </c>
      <c r="B2" s="59" t="s">
        <v>16</v>
      </c>
      <c r="C2" s="59" t="s">
        <v>293</v>
      </c>
      <c r="D2" s="59" t="s">
        <v>17</v>
      </c>
      <c r="E2" s="59" t="s">
        <v>157</v>
      </c>
      <c r="F2" s="59" t="s">
        <v>158</v>
      </c>
      <c r="G2" s="60" t="s">
        <v>184</v>
      </c>
      <c r="H2" s="60" t="s">
        <v>166</v>
      </c>
      <c r="I2" s="60" t="s">
        <v>244</v>
      </c>
      <c r="J2" s="60" t="s">
        <v>19</v>
      </c>
      <c r="K2" s="60" t="s">
        <v>20</v>
      </c>
      <c r="L2" s="60" t="s">
        <v>163</v>
      </c>
      <c r="M2" s="60" t="s">
        <v>21</v>
      </c>
    </row>
    <row r="3" spans="1:13" x14ac:dyDescent="0.2">
      <c r="A3" s="53">
        <v>1</v>
      </c>
      <c r="B3" s="79" t="s">
        <v>270</v>
      </c>
      <c r="C3" s="125">
        <v>1</v>
      </c>
      <c r="D3" s="54" t="s">
        <v>167</v>
      </c>
      <c r="E3" s="55" t="s">
        <v>188</v>
      </c>
      <c r="F3" s="55" t="s">
        <v>168</v>
      </c>
      <c r="G3" s="55">
        <v>20</v>
      </c>
      <c r="H3" s="55">
        <v>3</v>
      </c>
      <c r="I3" s="56">
        <f>G3*H3</f>
        <v>60</v>
      </c>
      <c r="J3" s="56">
        <f>I3*52*0.3</f>
        <v>936</v>
      </c>
      <c r="K3" s="123"/>
      <c r="L3" s="123"/>
      <c r="M3" s="57">
        <f>(I3*52*L3)+(J3*K3)</f>
        <v>0</v>
      </c>
    </row>
    <row r="4" spans="1:13" x14ac:dyDescent="0.2">
      <c r="A4" s="53">
        <v>2</v>
      </c>
      <c r="B4" s="54" t="s">
        <v>289</v>
      </c>
      <c r="C4" s="126">
        <v>3</v>
      </c>
      <c r="D4" s="54" t="s">
        <v>167</v>
      </c>
      <c r="E4" s="55" t="s">
        <v>272</v>
      </c>
      <c r="F4" s="55" t="s">
        <v>168</v>
      </c>
      <c r="G4" s="55">
        <v>20</v>
      </c>
      <c r="H4" s="55">
        <v>6</v>
      </c>
      <c r="I4" s="56">
        <f t="shared" ref="I4:I11" si="0">G4*H4</f>
        <v>120</v>
      </c>
      <c r="J4" s="56">
        <f t="shared" ref="J4:J11" si="1">I4*52*0.3</f>
        <v>1872</v>
      </c>
      <c r="K4" s="123"/>
      <c r="L4" s="123"/>
      <c r="M4" s="57">
        <f t="shared" ref="M4:M11" si="2">(I4*52*L4)+(J4*K4)</f>
        <v>0</v>
      </c>
    </row>
    <row r="5" spans="1:13" x14ac:dyDescent="0.2">
      <c r="A5" s="53">
        <v>3</v>
      </c>
      <c r="B5" s="54" t="s">
        <v>271</v>
      </c>
      <c r="C5" s="126">
        <v>4</v>
      </c>
      <c r="D5" s="54" t="s">
        <v>167</v>
      </c>
      <c r="E5" s="55" t="s">
        <v>272</v>
      </c>
      <c r="F5" s="55" t="s">
        <v>168</v>
      </c>
      <c r="G5" s="55">
        <v>20</v>
      </c>
      <c r="H5" s="55">
        <v>6</v>
      </c>
      <c r="I5" s="56">
        <f t="shared" si="0"/>
        <v>120</v>
      </c>
      <c r="J5" s="56">
        <f t="shared" si="1"/>
        <v>1872</v>
      </c>
      <c r="K5" s="123"/>
      <c r="L5" s="123"/>
      <c r="M5" s="57">
        <f t="shared" si="2"/>
        <v>0</v>
      </c>
    </row>
    <row r="6" spans="1:13" x14ac:dyDescent="0.2">
      <c r="A6" s="53">
        <v>4</v>
      </c>
      <c r="B6" s="54" t="s">
        <v>175</v>
      </c>
      <c r="C6" s="126" t="s">
        <v>294</v>
      </c>
      <c r="D6" s="54" t="s">
        <v>167</v>
      </c>
      <c r="E6" s="55" t="s">
        <v>199</v>
      </c>
      <c r="F6" s="55" t="s">
        <v>168</v>
      </c>
      <c r="G6" s="56">
        <v>29</v>
      </c>
      <c r="H6" s="56">
        <v>2</v>
      </c>
      <c r="I6" s="56">
        <f t="shared" si="0"/>
        <v>58</v>
      </c>
      <c r="J6" s="56">
        <f t="shared" si="1"/>
        <v>904.8</v>
      </c>
      <c r="K6" s="123"/>
      <c r="L6" s="123"/>
      <c r="M6" s="57">
        <f t="shared" si="2"/>
        <v>0</v>
      </c>
    </row>
    <row r="7" spans="1:13" x14ac:dyDescent="0.2">
      <c r="A7" s="53">
        <v>5</v>
      </c>
      <c r="B7" s="54" t="s">
        <v>292</v>
      </c>
      <c r="C7" s="126" t="s">
        <v>295</v>
      </c>
      <c r="D7" s="54" t="s">
        <v>167</v>
      </c>
      <c r="E7" s="55" t="s">
        <v>199</v>
      </c>
      <c r="F7" s="55" t="s">
        <v>168</v>
      </c>
      <c r="G7" s="56">
        <v>29</v>
      </c>
      <c r="H7" s="56">
        <v>4</v>
      </c>
      <c r="I7" s="56">
        <f t="shared" si="0"/>
        <v>116</v>
      </c>
      <c r="J7" s="56">
        <f t="shared" si="1"/>
        <v>1809.6</v>
      </c>
      <c r="K7" s="123"/>
      <c r="L7" s="123"/>
      <c r="M7" s="57">
        <f t="shared" si="2"/>
        <v>0</v>
      </c>
    </row>
    <row r="8" spans="1:13" x14ac:dyDescent="0.2">
      <c r="A8" s="53">
        <v>6</v>
      </c>
      <c r="B8" s="54" t="s">
        <v>287</v>
      </c>
      <c r="C8" s="126" t="s">
        <v>296</v>
      </c>
      <c r="D8" s="54" t="s">
        <v>167</v>
      </c>
      <c r="E8" s="55" t="s">
        <v>200</v>
      </c>
      <c r="F8" s="55" t="s">
        <v>168</v>
      </c>
      <c r="G8" s="56">
        <v>36</v>
      </c>
      <c r="H8" s="56">
        <v>4</v>
      </c>
      <c r="I8" s="56">
        <f t="shared" si="0"/>
        <v>144</v>
      </c>
      <c r="J8" s="56">
        <f t="shared" si="1"/>
        <v>2246.4</v>
      </c>
      <c r="K8" s="123"/>
      <c r="L8" s="123"/>
      <c r="M8" s="57">
        <f t="shared" si="2"/>
        <v>0</v>
      </c>
    </row>
    <row r="9" spans="1:13" x14ac:dyDescent="0.2">
      <c r="A9" s="53">
        <v>7</v>
      </c>
      <c r="B9" s="54" t="s">
        <v>202</v>
      </c>
      <c r="C9" s="126" t="s">
        <v>296</v>
      </c>
      <c r="D9" s="124" t="s">
        <v>167</v>
      </c>
      <c r="E9" s="55" t="s">
        <v>201</v>
      </c>
      <c r="F9" s="55" t="s">
        <v>168</v>
      </c>
      <c r="G9" s="56">
        <v>2</v>
      </c>
      <c r="H9" s="56">
        <v>4</v>
      </c>
      <c r="I9" s="56">
        <f t="shared" si="0"/>
        <v>8</v>
      </c>
      <c r="J9" s="56">
        <f t="shared" si="1"/>
        <v>124.8</v>
      </c>
      <c r="K9" s="123"/>
      <c r="L9" s="123"/>
      <c r="M9" s="57">
        <f t="shared" si="2"/>
        <v>0</v>
      </c>
    </row>
    <row r="10" spans="1:13" ht="28.5" x14ac:dyDescent="0.2">
      <c r="A10" s="53">
        <v>8</v>
      </c>
      <c r="B10" s="54" t="s">
        <v>288</v>
      </c>
      <c r="C10" s="126" t="s">
        <v>297</v>
      </c>
      <c r="D10" s="54" t="s">
        <v>167</v>
      </c>
      <c r="E10" s="55" t="s">
        <v>269</v>
      </c>
      <c r="F10" s="55" t="s">
        <v>168</v>
      </c>
      <c r="G10" s="56">
        <v>46</v>
      </c>
      <c r="H10" s="56">
        <v>5</v>
      </c>
      <c r="I10" s="56">
        <f t="shared" si="0"/>
        <v>230</v>
      </c>
      <c r="J10" s="56">
        <f t="shared" si="1"/>
        <v>3588</v>
      </c>
      <c r="K10" s="123"/>
      <c r="L10" s="123"/>
      <c r="M10" s="57">
        <f t="shared" si="2"/>
        <v>0</v>
      </c>
    </row>
    <row r="11" spans="1:13" ht="28.5" x14ac:dyDescent="0.2">
      <c r="A11" s="53">
        <v>9</v>
      </c>
      <c r="B11" s="54" t="s">
        <v>204</v>
      </c>
      <c r="C11" s="126" t="s">
        <v>298</v>
      </c>
      <c r="D11" s="54" t="s">
        <v>167</v>
      </c>
      <c r="E11" s="55" t="s">
        <v>205</v>
      </c>
      <c r="F11" s="55" t="s">
        <v>168</v>
      </c>
      <c r="G11" s="56">
        <v>10</v>
      </c>
      <c r="H11" s="56">
        <v>2</v>
      </c>
      <c r="I11" s="56">
        <f t="shared" si="0"/>
        <v>20</v>
      </c>
      <c r="J11" s="56">
        <f t="shared" si="1"/>
        <v>312</v>
      </c>
      <c r="K11" s="123"/>
      <c r="L11" s="123"/>
      <c r="M11" s="57">
        <f t="shared" si="2"/>
        <v>0</v>
      </c>
    </row>
    <row r="12" spans="1:13" ht="15" thickBot="1" x14ac:dyDescent="0.25">
      <c r="A12" s="54"/>
      <c r="B12" s="63" t="s">
        <v>171</v>
      </c>
      <c r="C12" s="63"/>
      <c r="D12" s="54"/>
      <c r="E12" s="54"/>
      <c r="F12" s="54"/>
      <c r="G12" s="54"/>
      <c r="H12" s="54"/>
      <c r="I12" s="54"/>
      <c r="J12" s="54"/>
      <c r="K12" s="54"/>
      <c r="L12" s="54"/>
      <c r="M12" s="49">
        <f>SUM(M3:M11)</f>
        <v>0</v>
      </c>
    </row>
    <row r="13" spans="1:13" ht="15" thickTop="1" x14ac:dyDescent="0.2"/>
    <row r="14" spans="1:13" x14ac:dyDescent="0.2">
      <c r="A14" s="84" t="s">
        <v>198</v>
      </c>
      <c r="G14" s="62"/>
      <c r="H14" s="62"/>
      <c r="I14" s="62"/>
      <c r="J14" s="62"/>
    </row>
  </sheetData>
  <sheetProtection algorithmName="SHA-512" hashValue="TMjtorvMjgx2PraH1ebqEc0jILAV4ZW6yiHUhMLlNDfgU83x1YlfMrZoHJ/VZpci0/lGy4L6To17w4ms8zGHgw==" saltValue="mxSCMhuZbl1c1BHjzFQ8JQ==" spinCount="100000" sheet="1" objects="1" scenarios="1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Gesamtkosten</vt:lpstr>
      <vt:lpstr>1. Flachwäsche</vt:lpstr>
      <vt:lpstr>2. Berufsbekleidungssysteme</vt:lpstr>
      <vt:lpstr>3. Berufsbekleidung aus Systeme</vt:lpstr>
      <vt:lpstr>4. Trägerbez. Berufsbekleidung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Klauck, Maximilian</dc:creator>
  <cp:lastModifiedBy>Kindermann, Tobias</cp:lastModifiedBy>
  <cp:lastPrinted>2025-11-14T08:25:03Z</cp:lastPrinted>
  <dcterms:created xsi:type="dcterms:W3CDTF">2015-06-05T18:19:34Z</dcterms:created>
  <dcterms:modified xsi:type="dcterms:W3CDTF">2026-03-24T07:44:12Z</dcterms:modified>
</cp:coreProperties>
</file>