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JF\2 Wissenschaftliche Geräte\offen 4.B.WGEW2026002_F Echelle-Spektrometer\"/>
    </mc:Choice>
  </mc:AlternateContent>
  <xr:revisionPtr revIDLastSave="0" documentId="13_ncr:1_{92F341B5-E9FD-4E9A-8869-7531160A9425}" xr6:coauthVersionLast="47" xr6:coauthVersionMax="47" xr10:uidLastSave="{00000000-0000-0000-0000-000000000000}"/>
  <bookViews>
    <workbookView xWindow="28680" yWindow="0" windowWidth="29040" windowHeight="15720" xr2:uid="{00000000-000D-0000-FFFF-FFFF00000000}"/>
  </bookViews>
  <sheets>
    <sheet name="Tabelle1" sheetId="1" r:id="rId1"/>
    <sheet name="Tabelle2" sheetId="2" r:id="rId2"/>
    <sheet name="Tabelle3" sheetId="3" r:id="rId3"/>
  </sheets>
  <definedNames>
    <definedName name="_xlnm._FilterDatabase" localSheetId="0" hidden="1">Tabelle1!$A$1:$F$43</definedName>
    <definedName name="_xlnm.Print_Area" localSheetId="0">Tabelle1!$A$1:$F$43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 l="1"/>
  <c r="E28" i="1"/>
  <c r="F15" i="1"/>
  <c r="F30" i="1" l="1"/>
  <c r="F32" i="1" s="1"/>
  <c r="F34" i="1" s="1"/>
  <c r="F36" i="1" s="1"/>
  <c r="F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5"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<sst xmlns="http://schemas.openxmlformats.org/spreadsheetml/2006/main" count="54" uniqueCount="51">
  <si>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</si>
  <si>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</si>
  <si>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</si>
  <si>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</si>
  <si>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</si>
  <si>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</si>
  <si>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</si>
  <si>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</si>
  <si>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</si>
  <si>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</si>
  <si>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</si>
  <si>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</si>
  <si>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</si>
  <si>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</si>
  <si>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r>
      <t>ggf. Unterschrift /ggf. zusätzlich Firmenstempel</t>
    </r>
    <r>
      <rPr>
        <b/>
        <vertAlign val="superscript"/>
        <sz val="10"/>
        <color indexed="8"/>
        <rFont val="Arial"/>
        <family val="2"/>
      </rPr>
      <t>1</t>
    </r>
  </si>
  <si>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</si>
  <si>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r>
      <rPr>
        <b/>
        <vertAlign val="superscript"/>
        <sz val="10"/>
        <color indexed="8"/>
        <rFont val="Arial"/>
        <family val="2"/>
      </rPr>
      <t>1</t>
    </r>
    <r>
      <rPr>
        <b/>
        <sz val="10"/>
        <color indexed="8"/>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</si>
  <si>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t xml:space="preserve">AZ: </t>
  </si>
  <si>
    <t>E-Mail:</t>
  </si>
  <si>
    <t>Skonto in %:</t>
  </si>
  <si>
    <t>z. Hd.</t>
  </si>
  <si>
    <r>
      <t>Gewährleistung in Monate:</t>
    </r>
    <r>
      <rPr>
        <b/>
        <vertAlign val="superscript"/>
        <sz val="10"/>
        <rFont val="Arial"/>
        <family val="2"/>
      </rPr>
      <t>2</t>
    </r>
  </si>
  <si>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</si>
  <si>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</si>
  <si>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</si>
  <si>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</si>
  <si>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</si>
  <si>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</si>
  <si>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Lieferung frei Haus</t>
  </si>
  <si>
    <r>
      <rPr>
        <b/>
        <vertAlign val="superscript"/>
        <sz val="10"/>
        <rFont val="Arial"/>
        <family val="2"/>
      </rPr>
      <t>2</t>
    </r>
    <r>
      <rPr>
        <b/>
        <sz val="10"/>
        <rFont val="Arial"/>
        <family val="2"/>
      </rPr>
      <t>Sofern Ihr Angebot keine gesonderten Angaben zur Dauer der Gewährleistung enthält,</t>
    </r>
  </si>
  <si>
    <t>gelten im Auftragsfall die gesetzlichen Regelungen nach BGB.</t>
  </si>
  <si>
    <t>zzgl. Mwst. in %</t>
  </si>
  <si>
    <t>1</t>
  </si>
  <si>
    <t>2</t>
  </si>
  <si>
    <t>Mengen-</t>
  </si>
  <si>
    <t>einheit</t>
  </si>
  <si>
    <t>Titel:</t>
  </si>
  <si>
    <t>St.</t>
  </si>
  <si>
    <t>Universität Potsdam 
Dezernat 4, Referat Zentrale Beschaffung
Am Neuen Palais 10, 14469 Potsdam
USt-IdNr. (VAT ID no.): DE138408327</t>
  </si>
  <si>
    <t>USt-IdNr. (VAT ID no.):</t>
  </si>
  <si>
    <t>Lieferung frei Verwendungsstelle</t>
  </si>
  <si>
    <t>Lieferung frei Verwendungsstelle inkl. Montage</t>
  </si>
  <si>
    <t>Lieferung frei Verwendungsstelle inkl. Entsorgung Verpackungsmaterial</t>
  </si>
  <si>
    <t>Lieferung frei Verwendungsstelle inkl. Montage und Entsorgung Verpackungsmaterial</t>
  </si>
  <si>
    <t>Elektronisch</t>
  </si>
  <si>
    <t>Fischer, Janine</t>
  </si>
  <si>
    <t>Universität Potsdam / Golm
Inst. f. Geowissenschaften 
Karl-Liebknecht-Straße 24-25 
14476 Potsdam</t>
  </si>
  <si>
    <t xml:space="preserve">Lieferfrist/-zeit ab Zuschlagserteilung in Tage,Wochen,Monate:  </t>
  </si>
  <si>
    <t>Anforderungen Spektrometer:
- Das Spektrometer soll einen weiten Wellenlängenbereich aufweisen, der mindestens den Wellenlängenbereich zwischen 193-750 nm umfasst. Damit werden die wichtigsten Elemente erfasst.
- Das spektrale Auflösungsvermögen soll im UV-Bereich mindestens 14.000 (dies entspricht einer spektralen Auflösung von max. 14-31 pm) und im VIS-Bereich mindestens 20.000 (dies entspricht einer spektralen Auflösung von max. 21-38 pm) betragen.
- Die Wellenlängengenauigkeit soll besser als die spektrale Auflösung / 4 sein.
- Um die Kombination aus breitem Wellenlängenbereich und hohem Auflösungsvermögen zu gewährleisten, könnten zwei Wellenlängenbereiche so verschränkt werden, das das Echellogram beider Bereiche auf eine ICCD-Kamera abgebildet wird.
- Um Starkshifts sicher erfassen zu können, die Hinweise auf die Elektronendichte des Plasmas geben, ist eine hohe Wellenlängen- und Intensitätsstabilität bzw. Betriebsstabilität des Spektrometers notwendig. Dazu muss das Spektrometer mit Hilfe von Peltierelementen thermisch stabilisiert werden. Diese müssen am Spektrometer installiert sein. Zugleich müssen Temperatursensoren ständig die Spektrometertemperatur überwachen und regeln.
- Um eine hohe Lichtstärke zu erreichen soll der Eingangsspalt mindestens eine Größe von 50x50 µm besitzen.
- Weitere Anforderungen sind:
- Licht-Einkopplung über Faser (SMA),
- Hg-Spektrallampe zur Wellenlängenkalibrierung,
- Gerätesoftware soll Anbindung an NIST-Datenbank besitzen bzw. wichtige Inhalte offline verfügbar machen,
- eine UV-Faser zur Lichteinkopplung,
- Computer zum Betrieb der Gerätesoftware</t>
  </si>
  <si>
    <t>Echelle Spektrometer</t>
  </si>
  <si>
    <t>4.B.WGEW2026002_F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</si>
</sst>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16" x14ac:knownFonts="1">
    <font>
      <sz val="11"/>
      <color theme="1"/>
      <name val="Calibri"/>
      <family val="2"/>
      <scheme val="minor"/>
    </font>
    <font>
      <b/>
      <sz val="10"/>
      <name val="Arial"/>
      <family val="2"/>
    </font>
    <font>
      <sz val="10"/>
      <name val="Arial"/>
      <family val="2"/>
    </font>
    <font>
      <b/>
      <vertAlign val="superscript"/>
      <sz val="10"/>
      <color indexed="8"/>
      <name val="Arial"/>
      <family val="2"/>
    </font>
    <font>
      <b/>
      <sz val="10"/>
      <color indexed="8"/>
      <name val="Arial"/>
      <family val="2"/>
    </font>
    <font>
      <b/>
      <vertAlign val="superscrip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0"/>
      <color rgb="FF00B0F0"/>
      <name val="Arial"/>
      <family val="2"/>
    </font>
    <font>
      <sz val="10"/>
      <color rgb="FFFF0000"/>
      <name val="Arial"/>
      <family val="2"/>
    </font>
    <font>
      <b/>
      <sz val="10"/>
      <color theme="1"/>
      <name val="Arial"/>
      <family val="2"/>
    </font>
    <font>
      <b/>
      <sz val="10"/>
      <color rgb="FFFF0000"/>
      <name val="Arial"/>
      <family val="2"/>
    </font>
    <font>
      <b/>
      <sz val="10"/>
      <color rgb="FF00CCFF"/>
      <name val="Arial"/>
      <family val="2"/>
    </font>
    <font>
      <sz val="10"/>
      <color theme="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8" fillId="0" borderId="0" applyFont="0" applyFill="0" applyBorder="0" applyAlignment="0" applyProtection="0"/>
  </cellStyleXfs>
  <cellXfs count="117">
    <xf numFmtId="0" fontId="0" fillId="0" borderId="0" xfId="0"/>
    <xf numFmtId="0" fontId="9" fillId="0" borderId="0" xfId="0" applyFont="1" applyAlignment="1" applyProtection="1">
      <alignment wrapText="1"/>
    </xf>
    <xf numFmtId="0" fontId="2" fillId="2" borderId="2" xfId="0" applyFont="1" applyFill="1" applyBorder="1" applyAlignment="1" applyProtection="1">
      <alignment horizontal="left" wrapText="1"/>
      <protection locked="0"/>
    </xf>
    <xf numFmtId="0" fontId="1" fillId="0" borderId="4" xfId="0" applyFont="1" applyBorder="1" applyAlignment="1" applyProtection="1">
      <alignment horizontal="center" wrapText="1"/>
    </xf>
    <xf numFmtId="0" fontId="9" fillId="0" borderId="2" xfId="0" applyFont="1" applyBorder="1" applyAlignment="1" applyProtection="1">
      <alignment wrapText="1"/>
    </xf>
    <xf numFmtId="0" fontId="11" fillId="0" borderId="0" xfId="0" applyFont="1" applyAlignment="1" applyProtection="1">
      <alignment wrapText="1"/>
    </xf>
    <xf numFmtId="0" fontId="9" fillId="0" borderId="5" xfId="0" applyFont="1" applyBorder="1" applyAlignment="1" applyProtection="1">
      <alignment wrapText="1"/>
    </xf>
    <xf numFmtId="0" fontId="1" fillId="0" borderId="3" xfId="0" applyFont="1" applyBorder="1" applyAlignment="1" applyProtection="1">
      <alignment horizontal="center" wrapText="1"/>
    </xf>
    <xf numFmtId="0" fontId="1" fillId="0" borderId="6" xfId="0" applyFont="1" applyBorder="1" applyAlignment="1" applyProtection="1">
      <alignment wrapText="1"/>
    </xf>
    <xf numFmtId="0" fontId="9" fillId="2" borderId="7" xfId="0" applyFont="1" applyFill="1" applyBorder="1" applyAlignment="1" applyProtection="1">
      <alignment horizontal="center" wrapText="1"/>
      <protection locked="0"/>
    </xf>
    <xf numFmtId="0" fontId="9" fillId="0" borderId="8" xfId="0" applyFont="1" applyBorder="1" applyAlignment="1" applyProtection="1">
      <alignment wrapText="1"/>
    </xf>
    <xf numFmtId="0" fontId="9" fillId="0" borderId="0" xfId="0" applyFont="1" applyAlignment="1" applyProtection="1"/>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0" fillId="0" borderId="9" xfId="0" applyFont="1" applyBorder="1" applyAlignment="1" applyProtection="1">
      <alignment vertical="top"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0" fontId="10" fillId="0" borderId="3" xfId="0" applyFont="1" applyBorder="1" applyAlignment="1" applyProtection="1">
      <alignment vertical="top" wrapText="1"/>
    </xf>
    <xf numFmtId="0" fontId="15" fillId="0" borderId="0" xfId="0" applyFont="1" applyAlignment="1" applyProtection="1">
      <alignment wrapText="1"/>
    </xf>
    <xf numFmtId="0" fontId="9" fillId="0" borderId="2" xfId="0" applyFont="1" applyBorder="1" applyAlignment="1" applyProtection="1">
      <alignment vertical="top" wrapText="1"/>
    </xf>
    <xf numFmtId="0" fontId="9" fillId="0" borderId="6" xfId="0" applyFont="1" applyFill="1" applyBorder="1" applyAlignment="1" applyProtection="1">
      <alignment horizontal="left" vertical="center" wrapText="1"/>
    </xf>
    <xf numFmtId="0" fontId="2" fillId="2" borderId="10" xfId="0" applyFont="1" applyFill="1" applyBorder="1" applyAlignment="1" applyProtection="1">
      <alignment horizontal="left" wrapText="1"/>
      <protection locked="0"/>
    </xf>
    <xf numFmtId="0" fontId="9" fillId="0" borderId="1"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9" fillId="2" borderId="15" xfId="0" applyFont="1" applyFill="1" applyBorder="1" applyAlignment="1" applyProtection="1">
      <alignment wrapText="1"/>
      <protection locked="0"/>
    </xf>
    <xf numFmtId="0" fontId="9" fillId="2" borderId="3" xfId="0" applyFont="1" applyFill="1" applyBorder="1" applyAlignment="1" applyProtection="1">
      <alignment wrapText="1"/>
      <protection locked="0"/>
    </xf>
    <xf numFmtId="164" fontId="9" fillId="2" borderId="1" xfId="13" applyNumberFormat="1" applyFont="1" applyFill="1" applyBorder="1" applyAlignment="1" applyProtection="1">
      <alignment horizontal="center" vertical="center" wrapText="1"/>
      <protection locked="0"/>
    </xf>
    <xf numFmtId="164" fontId="9" fillId="2" borderId="6" xfId="13" applyNumberFormat="1" applyFont="1" applyFill="1" applyBorder="1" applyAlignment="1" applyProtection="1">
      <alignment horizontal="center" vertical="center" wrapText="1"/>
      <protection locked="0"/>
    </xf>
    <xf numFmtId="164" fontId="9" fillId="2" borderId="10" xfId="13"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9" fillId="0" borderId="13"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4" xfId="0" applyFont="1" applyBorder="1" applyAlignment="1" applyProtection="1">
      <alignment horizontal="left" wrapText="1"/>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0" fontId="9" fillId="0" borderId="13" xfId="0" applyFont="1" applyBorder="1" applyAlignment="1" applyProtection="1">
      <alignment horizontal="left" wrapText="1"/>
    </xf>
    <xf numFmtId="0" fontId="9" fillId="0" borderId="14" xfId="0" applyFont="1" applyBorder="1" applyAlignment="1" applyProtection="1">
      <alignment horizontal="left" wrapText="1"/>
    </xf>
    <xf numFmtId="0" fontId="9" fillId="0" borderId="4" xfId="0" applyFont="1" applyBorder="1" applyAlignment="1" applyProtection="1">
      <alignment horizontal="left" wrapText="1"/>
    </xf>
    <xf numFmtId="0" fontId="9" fillId="0" borderId="9" xfId="0" applyFont="1" applyBorder="1" applyAlignment="1" applyProtection="1">
      <alignment horizontal="left" wrapText="1"/>
    </xf>
    <xf numFmtId="0" fontId="9" fillId="0" borderId="15" xfId="0" applyFont="1" applyBorder="1" applyAlignment="1" applyProtection="1">
      <alignment horizontal="left" wrapText="1"/>
    </xf>
    <xf numFmtId="0" fontId="9" fillId="0" borderId="3" xfId="0" applyFont="1" applyBorder="1" applyAlignment="1" applyProtection="1">
      <alignment horizontal="left" wrapText="1"/>
    </xf>
    <xf numFmtId="164" fontId="12" fillId="0" borderId="1" xfId="0" applyNumberFormat="1" applyFont="1" applyBorder="1" applyAlignment="1" applyProtection="1">
      <alignment horizontal="left" wrapText="1"/>
    </xf>
    <xf numFmtId="0" fontId="12" fillId="0" borderId="10" xfId="0" applyFont="1" applyBorder="1" applyAlignment="1" applyProtection="1">
      <alignment horizontal="left" wrapText="1"/>
    </xf>
    <xf numFmtId="49" fontId="9" fillId="2" borderId="9" xfId="0" applyNumberFormat="1" applyFont="1" applyFill="1" applyBorder="1" applyAlignment="1" applyProtection="1">
      <alignment horizontal="left" wrapText="1"/>
      <protection locked="0"/>
    </xf>
    <xf numFmtId="49" fontId="9" fillId="2" borderId="3" xfId="0" applyNumberFormat="1" applyFont="1" applyFill="1" applyBorder="1" applyAlignment="1" applyProtection="1">
      <alignment horizontal="left" wrapText="1"/>
      <protection locked="0"/>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xf numFmtId="1" fontId="9" fillId="2" borderId="1" xfId="0" applyNumberFormat="1" applyFont="1" applyFill="1" applyBorder="1" applyAlignment="1" applyProtection="1">
      <alignment horizontal="center" wrapText="1"/>
      <protection locked="0"/>
    </xf>
    <xf numFmtId="1" fontId="9" fillId="2" borderId="10" xfId="0" applyNumberFormat="1" applyFont="1" applyFill="1" applyBorder="1" applyAlignment="1" applyProtection="1">
      <alignment horizontal="center" wrapText="1"/>
      <protection locked="0"/>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 fillId="0" borderId="4" xfId="0" applyFont="1" applyBorder="1" applyAlignment="1" applyProtection="1">
      <alignment horizontal="left" wrapText="1"/>
    </xf>
    <xf numFmtId="0" fontId="2" fillId="2" borderId="3" xfId="0" applyFont="1" applyFill="1" applyBorder="1" applyAlignment="1" applyProtection="1">
      <alignment horizontal="left" wrapText="1"/>
      <protection locked="0"/>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14" fillId="0" borderId="9" xfId="0" applyFont="1" applyBorder="1" applyAlignment="1" applyProtection="1">
      <alignment horizontal="left"/>
    </xf>
    <xf numFmtId="0" fontId="14" fillId="0" borderId="15" xfId="0" applyFont="1" applyBorder="1" applyAlignment="1" applyProtection="1">
      <alignment horizontal="left"/>
    </xf>
    <xf numFmtId="0" fontId="14" fillId="0" borderId="3" xfId="0" applyFont="1" applyBorder="1" applyAlignment="1" applyProtection="1">
      <alignment horizontal="left"/>
    </xf>
    <xf numFmtId="0" fontId="12" fillId="0" borderId="9" xfId="0" applyFont="1" applyBorder="1" applyAlignment="1" applyProtection="1">
      <alignment horizontal="left" wrapText="1"/>
    </xf>
    <xf numFmtId="0" fontId="12" fillId="0" borderId="15" xfId="0" applyFont="1" applyBorder="1" applyAlignment="1" applyProtection="1">
      <alignment horizontal="left" wrapText="1"/>
    </xf>
    <xf numFmtId="0" fontId="12" fillId="0" borderId="3" xfId="0" applyFont="1" applyBorder="1" applyAlignment="1" applyProtection="1">
      <alignment horizontal="left" wrapText="1"/>
    </xf>
    <xf numFmtId="0" fontId="12" fillId="0" borderId="11"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164" fontId="9" fillId="0" borderId="1" xfId="13" applyNumberFormat="1" applyFont="1" applyBorder="1" applyAlignment="1" applyProtection="1">
      <alignment horizontal="center" vertical="center" wrapText="1"/>
    </xf>
    <xf numFmtId="164" fontId="9" fillId="0" borderId="6" xfId="13" applyNumberFormat="1" applyFont="1" applyBorder="1" applyAlignment="1" applyProtection="1">
      <alignment horizontal="center" vertical="center" wrapText="1"/>
    </xf>
    <xf numFmtId="164" fontId="9" fillId="0" borderId="10" xfId="13"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9" fillId="0" borderId="7" xfId="0" applyFont="1" applyBorder="1" applyAlignment="1" applyProtection="1">
      <alignment horizontal="center" wrapText="1"/>
    </xf>
    <xf numFmtId="49" fontId="9" fillId="0" borderId="1" xfId="0" applyNumberFormat="1" applyFont="1" applyBorder="1" applyAlignment="1" applyProtection="1">
      <alignment horizontal="center" vertical="center" wrapText="1"/>
    </xf>
    <xf numFmtId="49" fontId="9" fillId="0" borderId="6" xfId="0" applyNumberFormat="1" applyFont="1" applyBorder="1" applyAlignment="1" applyProtection="1">
      <alignment horizontal="center" vertical="center" wrapText="1"/>
    </xf>
    <xf numFmtId="49" fontId="9" fillId="0" borderId="10" xfId="0" applyNumberFormat="1" applyFont="1" applyBorder="1" applyAlignment="1" applyProtection="1">
      <alignment horizontal="center" vertical="center"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2" fillId="0" borderId="7" xfId="0" applyFont="1" applyBorder="1" applyAlignment="1" applyProtection="1">
      <alignment horizontal="center" wrapText="1"/>
    </xf>
    <xf numFmtId="49" fontId="9" fillId="0" borderId="5" xfId="0" applyNumberFormat="1" applyFont="1" applyBorder="1" applyAlignment="1" applyProtection="1">
      <alignment horizontal="center" vertical="center" wrapText="1"/>
    </xf>
    <xf numFmtId="49" fontId="9" fillId="0" borderId="9" xfId="0" applyNumberFormat="1" applyFont="1" applyBorder="1" applyAlignment="1" applyProtection="1">
      <alignment horizontal="center" vertical="center" wrapText="1"/>
    </xf>
    <xf numFmtId="0" fontId="9" fillId="0" borderId="6"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64" fontId="12" fillId="0" borderId="1" xfId="0" applyNumberFormat="1" applyFont="1" applyBorder="1" applyAlignment="1" applyProtection="1">
      <alignment horizontal="center" wrapText="1"/>
    </xf>
    <xf numFmtId="0" fontId="12" fillId="0" borderId="10" xfId="0" applyFont="1" applyBorder="1" applyAlignment="1" applyProtection="1">
      <alignment horizontal="center" wrapText="1"/>
    </xf>
    <xf numFmtId="49" fontId="12" fillId="0" borderId="13" xfId="0" applyNumberFormat="1" applyFont="1" applyBorder="1" applyAlignment="1" applyProtection="1">
      <alignment horizontal="left"/>
    </xf>
    <xf numFmtId="49" fontId="12" fillId="0" borderId="4" xfId="0" applyNumberFormat="1" applyFont="1" applyBorder="1" applyAlignment="1" applyProtection="1">
      <alignment horizontal="left"/>
    </xf>
    <xf numFmtId="0" fontId="12" fillId="0" borderId="13" xfId="0" applyFont="1" applyBorder="1" applyAlignment="1" applyProtection="1">
      <alignment horizontal="center" wrapText="1"/>
    </xf>
    <xf numFmtId="0" fontId="12" fillId="0" borderId="4" xfId="0" applyFont="1" applyBorder="1" applyAlignment="1" applyProtection="1">
      <alignment horizontal="center" wrapText="1"/>
    </xf>
    <xf numFmtId="0" fontId="12" fillId="0" borderId="5" xfId="0" applyFont="1" applyBorder="1" applyAlignment="1" applyProtection="1">
      <alignment horizontal="center" wrapText="1"/>
    </xf>
    <xf numFmtId="0" fontId="12" fillId="0" borderId="2" xfId="0" applyFont="1" applyBorder="1" applyAlignment="1" applyProtection="1">
      <alignment horizontal="center" wrapText="1"/>
    </xf>
    <xf numFmtId="164" fontId="9" fillId="0" borderId="1" xfId="0" applyNumberFormat="1" applyFont="1" applyBorder="1" applyAlignment="1" applyProtection="1">
      <alignment horizontal="left" wrapText="1"/>
    </xf>
    <xf numFmtId="0" fontId="9" fillId="0" borderId="10" xfId="0" applyFont="1" applyBorder="1" applyAlignment="1" applyProtection="1">
      <alignment horizontal="left" wrapText="1"/>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44" fontId="9" fillId="0" borderId="1" xfId="13" applyFont="1" applyBorder="1" applyAlignment="1" applyProtection="1">
      <alignment horizontal="center" wrapText="1"/>
    </xf>
    <xf numFmtId="44" fontId="9" fillId="0" borderId="10" xfId="13" applyFont="1" applyBorder="1" applyAlignment="1" applyProtection="1">
      <alignment horizontal="center" wrapText="1"/>
    </xf>
    <xf numFmtId="164" fontId="12" fillId="0" borderId="10" xfId="0" applyNumberFormat="1" applyFont="1" applyBorder="1" applyAlignment="1" applyProtection="1">
      <alignment horizontal="center" wrapText="1"/>
    </xf>
    <xf numFmtId="0" fontId="9" fillId="0" borderId="1" xfId="0" applyFont="1" applyBorder="1" applyAlignment="1" applyProtection="1">
      <alignment horizontal="left" vertical="top" wrapText="1"/>
    </xf>
    <xf numFmtId="0" fontId="9" fillId="0" borderId="6" xfId="0" applyFont="1" applyBorder="1" applyAlignment="1" applyProtection="1">
      <alignment horizontal="left" vertical="top" wrapText="1"/>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tabSelected="1" zoomScaleNormal="100" workbookViewId="0">
      <selection activeCell="H40" sqref="H40"/>
    </sheetView>
  </sheetViews>
  <sheetFormatPr baseColWidth="10" defaultColWidth="11.42578125" defaultRowHeight="12.75" x14ac:dyDescent="0.2"/>
  <cols>
    <col min="1" max="1" width="6" style="1" bestFit="1" customWidth="1"/>
    <col min="2" max="2" width="57.140625" style="1" customWidth="1"/>
    <col min="3" max="4" width="8.7109375" style="1" customWidth="1"/>
    <col min="5" max="5" width="10.5703125" style="1" bestFit="1" customWidth="1"/>
    <col min="6" max="6" width="11" style="1" bestFit="1" customWidth="1"/>
    <col min="7" max="7" width="11.42578125" style="1"/>
    <col min="8" max="8" width="85.42578125" style="1" customWidth="1"/>
    <col min="9" max="16384" width="11.42578125" style="1"/>
  </cols>
  <sheetData>
    <row r="1" spans="1:8" x14ac:dyDescent="0.2">
      <c r="A1" s="41" t="s">
        <v>25</v>
      </c>
      <c r="B1" s="43"/>
      <c r="C1" s="61" t="s">
        <v>12</v>
      </c>
      <c r="D1" s="62"/>
      <c r="E1" s="62"/>
      <c r="F1" s="63"/>
    </row>
    <row r="2" spans="1:8" ht="12.75" customHeight="1" x14ac:dyDescent="0.2">
      <c r="A2" s="6"/>
      <c r="B2" s="4"/>
      <c r="C2" s="25"/>
      <c r="D2" s="26"/>
      <c r="E2" s="26"/>
      <c r="F2" s="64"/>
    </row>
    <row r="3" spans="1:8" ht="12.75" customHeight="1" x14ac:dyDescent="0.2">
      <c r="A3" s="6" t="s">
        <v>17</v>
      </c>
      <c r="B3" s="4" t="s">
        <v>50</v>
      </c>
      <c r="C3" s="67" t="s">
        <v>39</v>
      </c>
      <c r="D3" s="68"/>
      <c r="E3" s="68"/>
      <c r="F3" s="69"/>
    </row>
    <row r="4" spans="1:8" ht="12.75" customHeight="1" x14ac:dyDescent="0.2">
      <c r="A4" s="6"/>
      <c r="B4" s="4"/>
      <c r="C4" s="25"/>
      <c r="D4" s="26"/>
      <c r="E4" s="26"/>
      <c r="F4" s="64"/>
    </row>
    <row r="5" spans="1:8" ht="12.75" customHeight="1" x14ac:dyDescent="0.2">
      <c r="A5" s="15" t="s">
        <v>36</v>
      </c>
      <c r="B5" s="65" t="s">
        <v>49</v>
      </c>
      <c r="C5" s="61" t="s">
        <v>13</v>
      </c>
      <c r="D5" s="62"/>
      <c r="E5" s="62"/>
      <c r="F5" s="63"/>
      <c r="H5" s="11"/>
    </row>
    <row r="6" spans="1:8" x14ac:dyDescent="0.2">
      <c r="A6" s="14"/>
      <c r="B6" s="66"/>
      <c r="C6" s="25"/>
      <c r="D6" s="26"/>
      <c r="E6" s="27"/>
      <c r="F6" s="28"/>
    </row>
    <row r="7" spans="1:8" ht="12.75" customHeight="1" x14ac:dyDescent="0.2">
      <c r="A7" s="34" t="s">
        <v>38</v>
      </c>
      <c r="B7" s="35"/>
      <c r="C7" s="61" t="s">
        <v>0</v>
      </c>
      <c r="D7" s="62"/>
      <c r="E7" s="62"/>
      <c r="F7" s="63"/>
      <c r="H7" s="5"/>
    </row>
    <row r="8" spans="1:8" ht="12.75" customHeight="1" x14ac:dyDescent="0.2">
      <c r="A8" s="36"/>
      <c r="B8" s="37"/>
      <c r="C8" s="25"/>
      <c r="D8" s="26"/>
      <c r="E8" s="27"/>
      <c r="F8" s="28"/>
      <c r="H8" s="5"/>
    </row>
    <row r="9" spans="1:8" ht="12.75" customHeight="1" x14ac:dyDescent="0.2">
      <c r="A9" s="36"/>
      <c r="B9" s="37"/>
      <c r="C9" s="47" t="s">
        <v>18</v>
      </c>
      <c r="D9" s="48"/>
      <c r="E9" s="48"/>
      <c r="F9" s="49"/>
    </row>
    <row r="10" spans="1:8" ht="12.75" customHeight="1" x14ac:dyDescent="0.2">
      <c r="A10" s="36"/>
      <c r="B10" s="37"/>
      <c r="C10" s="25"/>
      <c r="D10" s="26"/>
      <c r="E10" s="27"/>
      <c r="F10" s="28"/>
    </row>
    <row r="11" spans="1:8" x14ac:dyDescent="0.2">
      <c r="A11" s="15" t="s">
        <v>20</v>
      </c>
      <c r="B11" s="19" t="s">
        <v>45</v>
      </c>
      <c r="C11" s="61" t="s">
        <v>1</v>
      </c>
      <c r="D11" s="62"/>
      <c r="E11" s="62"/>
      <c r="F11" s="63"/>
    </row>
    <row r="12" spans="1:8" x14ac:dyDescent="0.2">
      <c r="A12" s="16"/>
      <c r="B12" s="17"/>
      <c r="C12" s="25"/>
      <c r="D12" s="26"/>
      <c r="E12" s="27"/>
      <c r="F12" s="28"/>
    </row>
    <row r="13" spans="1:8" ht="15" customHeight="1" x14ac:dyDescent="0.2">
      <c r="A13" s="32" t="s">
        <v>4</v>
      </c>
      <c r="B13" s="32" t="s">
        <v>5</v>
      </c>
      <c r="C13" s="32" t="s">
        <v>6</v>
      </c>
      <c r="D13" s="12" t="s">
        <v>34</v>
      </c>
      <c r="E13" s="3" t="s">
        <v>2</v>
      </c>
      <c r="F13" s="3" t="s">
        <v>3</v>
      </c>
    </row>
    <row r="14" spans="1:8" x14ac:dyDescent="0.2">
      <c r="A14" s="33"/>
      <c r="B14" s="33"/>
      <c r="C14" s="33"/>
      <c r="D14" s="13" t="s">
        <v>35</v>
      </c>
      <c r="E14" s="7" t="s">
        <v>27</v>
      </c>
      <c r="F14" s="7" t="s">
        <v>27</v>
      </c>
    </row>
    <row r="15" spans="1:8" ht="409.5" customHeight="1" x14ac:dyDescent="0.2">
      <c r="A15" s="89" t="s">
        <v>32</v>
      </c>
      <c r="B15" s="115" t="s">
        <v>48</v>
      </c>
      <c r="C15" s="22">
        <v>1</v>
      </c>
      <c r="D15" s="22" t="s">
        <v>37</v>
      </c>
      <c r="E15" s="29"/>
      <c r="F15" s="79">
        <f>E15*C15</f>
        <v>0</v>
      </c>
    </row>
    <row r="16" spans="1:8" ht="72" customHeight="1" x14ac:dyDescent="0.2">
      <c r="A16" s="90"/>
      <c r="B16" s="116"/>
      <c r="C16" s="23"/>
      <c r="D16" s="23"/>
      <c r="E16" s="30"/>
      <c r="F16" s="80"/>
    </row>
    <row r="17" spans="1:6" x14ac:dyDescent="0.2">
      <c r="A17" s="90"/>
      <c r="B17" s="8" t="s">
        <v>23</v>
      </c>
      <c r="C17" s="23"/>
      <c r="D17" s="23"/>
      <c r="E17" s="30"/>
      <c r="F17" s="80"/>
    </row>
    <row r="18" spans="1:6" x14ac:dyDescent="0.2">
      <c r="A18" s="90"/>
      <c r="B18" s="2"/>
      <c r="C18" s="23"/>
      <c r="D18" s="23"/>
      <c r="E18" s="30"/>
      <c r="F18" s="80"/>
    </row>
    <row r="19" spans="1:6" x14ac:dyDescent="0.2">
      <c r="A19" s="90"/>
      <c r="B19" s="8" t="s">
        <v>24</v>
      </c>
      <c r="C19" s="23"/>
      <c r="D19" s="23"/>
      <c r="E19" s="30"/>
      <c r="F19" s="80"/>
    </row>
    <row r="20" spans="1:6" x14ac:dyDescent="0.2">
      <c r="A20" s="91"/>
      <c r="B20" s="21"/>
      <c r="C20" s="24"/>
      <c r="D20" s="24"/>
      <c r="E20" s="31"/>
      <c r="F20" s="81"/>
    </row>
    <row r="21" spans="1:6" ht="21" customHeight="1" x14ac:dyDescent="0.2">
      <c r="A21" s="96" t="s">
        <v>33</v>
      </c>
      <c r="B21" s="20" t="s">
        <v>28</v>
      </c>
      <c r="C21" s="23">
        <v>1</v>
      </c>
      <c r="D21" s="23" t="s">
        <v>37</v>
      </c>
      <c r="E21" s="30"/>
      <c r="F21" s="79">
        <f>E21*C21</f>
        <v>0</v>
      </c>
    </row>
    <row r="22" spans="1:6" ht="15" customHeight="1" x14ac:dyDescent="0.2">
      <c r="A22" s="96"/>
      <c r="B22" s="98" t="s">
        <v>46</v>
      </c>
      <c r="C22" s="23"/>
      <c r="D22" s="23"/>
      <c r="E22" s="30"/>
      <c r="F22" s="80"/>
    </row>
    <row r="23" spans="1:6" x14ac:dyDescent="0.2">
      <c r="A23" s="96"/>
      <c r="B23" s="98"/>
      <c r="C23" s="23"/>
      <c r="D23" s="23"/>
      <c r="E23" s="30"/>
      <c r="F23" s="80"/>
    </row>
    <row r="24" spans="1:6" ht="29.25" customHeight="1" x14ac:dyDescent="0.2">
      <c r="A24" s="97"/>
      <c r="B24" s="99"/>
      <c r="C24" s="24"/>
      <c r="D24" s="24"/>
      <c r="E24" s="31"/>
      <c r="F24" s="81"/>
    </row>
    <row r="25" spans="1:6" ht="12.75" customHeight="1" x14ac:dyDescent="0.2">
      <c r="A25" s="38" t="s">
        <v>7</v>
      </c>
      <c r="B25" s="39"/>
      <c r="C25" s="39"/>
      <c r="D25" s="40"/>
      <c r="E25" s="9"/>
      <c r="F25" s="10"/>
    </row>
    <row r="26" spans="1:6" ht="12.75" customHeight="1" x14ac:dyDescent="0.2">
      <c r="A26" s="38" t="s">
        <v>19</v>
      </c>
      <c r="B26" s="39"/>
      <c r="C26" s="39"/>
      <c r="D26" s="40"/>
      <c r="E26" s="9"/>
      <c r="F26" s="10"/>
    </row>
    <row r="27" spans="1:6" ht="12.75" customHeight="1" x14ac:dyDescent="0.2">
      <c r="A27" s="38" t="s">
        <v>22</v>
      </c>
      <c r="B27" s="39"/>
      <c r="C27" s="39"/>
      <c r="D27" s="40"/>
      <c r="E27" s="9"/>
      <c r="F27" s="10"/>
    </row>
    <row r="28" spans="1:6" ht="15" customHeight="1" x14ac:dyDescent="0.2">
      <c r="A28" s="82" t="s">
        <v>26</v>
      </c>
      <c r="B28" s="83"/>
      <c r="C28" s="83"/>
      <c r="D28" s="84"/>
      <c r="E28" s="22">
        <f>IF(E27&lt;14,0,E26)</f>
        <v>0</v>
      </c>
      <c r="F28" s="88"/>
    </row>
    <row r="29" spans="1:6" ht="15" customHeight="1" x14ac:dyDescent="0.2">
      <c r="A29" s="85"/>
      <c r="B29" s="86"/>
      <c r="C29" s="86"/>
      <c r="D29" s="87"/>
      <c r="E29" s="24"/>
      <c r="F29" s="88"/>
    </row>
    <row r="30" spans="1:6" x14ac:dyDescent="0.2">
      <c r="A30" s="57" t="s">
        <v>21</v>
      </c>
      <c r="B30" s="58"/>
      <c r="C30" s="41" t="s">
        <v>8</v>
      </c>
      <c r="D30" s="42"/>
      <c r="E30" s="43"/>
      <c r="F30" s="100">
        <f>SUM(F15:F21)</f>
        <v>0</v>
      </c>
    </row>
    <row r="31" spans="1:6" x14ac:dyDescent="0.2">
      <c r="A31" s="110"/>
      <c r="B31" s="111"/>
      <c r="C31" s="44"/>
      <c r="D31" s="45"/>
      <c r="E31" s="46"/>
      <c r="F31" s="114"/>
    </row>
    <row r="32" spans="1:6" ht="12.75" customHeight="1" x14ac:dyDescent="0.2">
      <c r="A32" s="102" t="s">
        <v>47</v>
      </c>
      <c r="B32" s="103"/>
      <c r="C32" s="47" t="s">
        <v>31</v>
      </c>
      <c r="D32" s="49"/>
      <c r="E32" s="59">
        <v>19</v>
      </c>
      <c r="F32" s="112">
        <f>F30*(E32/100+1)-F30</f>
        <v>0</v>
      </c>
    </row>
    <row r="33" spans="1:8" x14ac:dyDescent="0.2">
      <c r="A33" s="55"/>
      <c r="B33" s="56"/>
      <c r="C33" s="50"/>
      <c r="D33" s="52"/>
      <c r="E33" s="60"/>
      <c r="F33" s="113"/>
    </row>
    <row r="34" spans="1:8" x14ac:dyDescent="0.2">
      <c r="A34" s="104"/>
      <c r="B34" s="105"/>
      <c r="C34" s="41" t="s">
        <v>9</v>
      </c>
      <c r="D34" s="42"/>
      <c r="E34" s="43"/>
      <c r="F34" s="53">
        <f>SUM(F30:F33)</f>
        <v>0</v>
      </c>
      <c r="H34" s="5"/>
    </row>
    <row r="35" spans="1:8" x14ac:dyDescent="0.2">
      <c r="A35" s="106"/>
      <c r="B35" s="107"/>
      <c r="C35" s="44"/>
      <c r="D35" s="45"/>
      <c r="E35" s="46"/>
      <c r="F35" s="54"/>
    </row>
    <row r="36" spans="1:8" x14ac:dyDescent="0.2">
      <c r="A36" s="6"/>
      <c r="B36" s="4"/>
      <c r="C36" s="47" t="s">
        <v>10</v>
      </c>
      <c r="D36" s="48"/>
      <c r="E36" s="49"/>
      <c r="F36" s="108">
        <f>F34/100*E28</f>
        <v>0</v>
      </c>
    </row>
    <row r="37" spans="1:8" x14ac:dyDescent="0.2">
      <c r="A37" s="6"/>
      <c r="B37" s="4"/>
      <c r="C37" s="50"/>
      <c r="D37" s="51"/>
      <c r="E37" s="52"/>
      <c r="F37" s="109"/>
    </row>
    <row r="38" spans="1:8" ht="15" customHeight="1" x14ac:dyDescent="0.2">
      <c r="A38" s="95" t="s">
        <v>14</v>
      </c>
      <c r="B38" s="95"/>
      <c r="C38" s="41" t="s">
        <v>11</v>
      </c>
      <c r="D38" s="42"/>
      <c r="E38" s="43"/>
      <c r="F38" s="100">
        <f>F34-F36</f>
        <v>0</v>
      </c>
    </row>
    <row r="39" spans="1:8" x14ac:dyDescent="0.2">
      <c r="A39" s="95"/>
      <c r="B39" s="95"/>
      <c r="C39" s="44"/>
      <c r="D39" s="45"/>
      <c r="E39" s="46"/>
      <c r="F39" s="101"/>
    </row>
    <row r="40" spans="1:8" ht="51" customHeight="1" x14ac:dyDescent="0.2">
      <c r="A40" s="73" t="s">
        <v>15</v>
      </c>
      <c r="B40" s="74"/>
      <c r="C40" s="74"/>
      <c r="D40" s="74"/>
      <c r="E40" s="74"/>
      <c r="F40" s="75"/>
    </row>
    <row r="41" spans="1:8" ht="56.25" customHeight="1" x14ac:dyDescent="0.2">
      <c r="A41" s="76" t="s">
        <v>16</v>
      </c>
      <c r="B41" s="77"/>
      <c r="C41" s="77"/>
      <c r="D41" s="77"/>
      <c r="E41" s="77"/>
      <c r="F41" s="78"/>
    </row>
    <row r="42" spans="1:8" x14ac:dyDescent="0.2">
      <c r="A42" s="92" t="s">
        <v>29</v>
      </c>
      <c r="B42" s="93"/>
      <c r="C42" s="93"/>
      <c r="D42" s="93"/>
      <c r="E42" s="93"/>
      <c r="F42" s="94"/>
    </row>
    <row r="43" spans="1:8" x14ac:dyDescent="0.2">
      <c r="A43" s="70" t="s">
        <v>30</v>
      </c>
      <c r="B43" s="71"/>
      <c r="C43" s="71"/>
      <c r="D43" s="71"/>
      <c r="E43" s="71"/>
      <c r="F43" s="72"/>
    </row>
    <row r="47" spans="1:8" x14ac:dyDescent="0.2">
      <c r="H47" s="18" t="s">
        <v>28</v>
      </c>
    </row>
    <row r="48" spans="1:8" x14ac:dyDescent="0.2">
      <c r="H48" s="18" t="s">
        <v>40</v>
      </c>
    </row>
    <row r="49" spans="8:8" x14ac:dyDescent="0.2">
      <c r="H49" s="18" t="s">
        <v>41</v>
      </c>
    </row>
    <row r="50" spans="8:8" x14ac:dyDescent="0.2">
      <c r="H50" s="18" t="s">
        <v>42</v>
      </c>
    </row>
    <row r="51" spans="8:8" x14ac:dyDescent="0.2">
      <c r="H51" s="18" t="s">
        <v>43</v>
      </c>
    </row>
    <row r="52" spans="8:8" x14ac:dyDescent="0.2">
      <c r="H52" s="18" t="s">
        <v>44</v>
      </c>
    </row>
  </sheetData>
  <sheetProtection algorithmName="SHA-512" hashValue="p2Bl2++pwp0jxAaI2ScO12j8rcJYPsaWOm8nlWVw54Dicg6JRVbAOIHh67ZcuYwAjJ2/wGJAxnJB5Nq5ipP/eA==" saltValue="Ne8QaPSxW+75FKctvKX6Rg==" spinCount="100000" sheet="1" formatColumns="0" formatRows="0"/>
  <mergeCells count="57">
    <mergeCell ref="A43:F43"/>
    <mergeCell ref="A40:F40"/>
    <mergeCell ref="A41:F41"/>
    <mergeCell ref="E21:E24"/>
    <mergeCell ref="F21:F24"/>
    <mergeCell ref="C32:D33"/>
    <mergeCell ref="A26:D26"/>
    <mergeCell ref="A27:D27"/>
    <mergeCell ref="A28:D29"/>
    <mergeCell ref="E28:E29"/>
    <mergeCell ref="F28:F29"/>
    <mergeCell ref="A42:F42"/>
    <mergeCell ref="C30:E31"/>
    <mergeCell ref="A38:B39"/>
    <mergeCell ref="A21:A24"/>
    <mergeCell ref="B22:B24"/>
    <mergeCell ref="A1:B1"/>
    <mergeCell ref="C11:F11"/>
    <mergeCell ref="C9:F9"/>
    <mergeCell ref="C7:F7"/>
    <mergeCell ref="C5:F5"/>
    <mergeCell ref="C1:F1"/>
    <mergeCell ref="C6:F6"/>
    <mergeCell ref="C8:F8"/>
    <mergeCell ref="C2:F2"/>
    <mergeCell ref="B5:B6"/>
    <mergeCell ref="C4:F4"/>
    <mergeCell ref="C3:F3"/>
    <mergeCell ref="C38:E39"/>
    <mergeCell ref="C36:E37"/>
    <mergeCell ref="F34:F35"/>
    <mergeCell ref="A33:B33"/>
    <mergeCell ref="A30:B30"/>
    <mergeCell ref="E32:E33"/>
    <mergeCell ref="F38:F39"/>
    <mergeCell ref="C34:E35"/>
    <mergeCell ref="A32:B32"/>
    <mergeCell ref="A34:B35"/>
    <mergeCell ref="F36:F37"/>
    <mergeCell ref="A31:B31"/>
    <mergeCell ref="F32:F33"/>
    <mergeCell ref="F30:F31"/>
    <mergeCell ref="B13:B14"/>
    <mergeCell ref="A7:B10"/>
    <mergeCell ref="A25:D25"/>
    <mergeCell ref="C21:C24"/>
    <mergeCell ref="D21:D24"/>
    <mergeCell ref="A13:A14"/>
    <mergeCell ref="A15:A20"/>
    <mergeCell ref="B15:B16"/>
    <mergeCell ref="D15:D20"/>
    <mergeCell ref="C10:F10"/>
    <mergeCell ref="C15:C20"/>
    <mergeCell ref="E15:E20"/>
    <mergeCell ref="C12:F12"/>
    <mergeCell ref="C13:C14"/>
    <mergeCell ref="F15:F20"/>
  </mergeCells>
  <dataValidations count="4">
    <dataValidation type="list" allowBlank="1" showInputMessage="1" showErrorMessage="1" sqref="A43:F43"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32:E33" xr:uid="{00000000-0002-0000-0000-000001000000}">
      <formula1>"0,7,19"</formula1>
    </dataValidation>
    <dataValidation type="list" allowBlank="1" showInputMessage="1" showErrorMessage="1" sqref="B21" xr:uid="{00000000-0002-0000-0000-000003000000}">
      <formula1>$H$47:$H$52</formula1>
    </dataValidation>
    <dataValidation type="list" allowBlank="1" promptTitle="Mengeneinheiten" sqref="D15:D24" xr:uid="{00000000-0002-0000-0000-000002000000}">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Fischer, Janine</cp:lastModifiedBy>
  <cp:lastPrinted>2021-01-07T14:13:19Z</cp:lastPrinted>
  <dcterms:created xsi:type="dcterms:W3CDTF">2019-07-22T13:28:59Z</dcterms:created>
  <dcterms:modified xsi:type="dcterms:W3CDTF">2026-02-10T12:19:08Z</dcterms:modified>
</cp:coreProperties>
</file>