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ACHGBT\KRAMPNITZ_\!09_Ordnungsmaßnahmen\04_Bodenarchäologie\B_2\2026\Ausschreibung\1_Bekanntmachung\1_Vergabeunterlagen\"/>
    </mc:Choice>
  </mc:AlternateContent>
  <xr:revisionPtr revIDLastSave="0" documentId="13_ncr:1_{863D5B9F-C17C-45B3-A4B3-5BCE1D63F984}" xr6:coauthVersionLast="47" xr6:coauthVersionMax="47" xr10:uidLastSave="{00000000-0000-0000-0000-000000000000}"/>
  <bookViews>
    <workbookView xWindow="-120" yWindow="-120" windowWidth="29040" windowHeight="15720" xr2:uid="{B0303805-8EBF-48BF-89E3-5ACE41F92DA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C14" i="1"/>
  <c r="F32" i="1"/>
  <c r="F20" i="1"/>
  <c r="F13" i="1"/>
  <c r="C38" i="1"/>
  <c r="F38" i="1" s="1"/>
  <c r="F39" i="1" s="1"/>
  <c r="C33" i="1"/>
  <c r="F33" i="1" s="1"/>
  <c r="C22" i="1"/>
  <c r="F22" i="1" s="1"/>
  <c r="C21" i="1"/>
  <c r="C16" i="1"/>
  <c r="C15" i="1"/>
  <c r="F35" i="1" l="1"/>
  <c r="F41" i="1"/>
  <c r="F21" i="1"/>
  <c r="F23" i="1" s="1"/>
  <c r="F14" i="1"/>
  <c r="F15" i="1"/>
  <c r="F16" i="1"/>
  <c r="F46" i="1" l="1"/>
  <c r="F17" i="1"/>
  <c r="F25" i="1" s="1"/>
  <c r="F45" i="1" s="1"/>
  <c r="F47" i="1" l="1"/>
  <c r="F49" i="1" s="1"/>
  <c r="F48" i="1" l="1"/>
</calcChain>
</file>

<file path=xl/sharedStrings.xml><?xml version="1.0" encoding="utf-8"?>
<sst xmlns="http://schemas.openxmlformats.org/spreadsheetml/2006/main" count="77" uniqueCount="58">
  <si>
    <t>Bieter:</t>
  </si>
  <si>
    <t>Pos.-Nr.</t>
  </si>
  <si>
    <t>Bezeichnung</t>
  </si>
  <si>
    <t>Aufwand/Menge</t>
  </si>
  <si>
    <r>
      <t xml:space="preserve">ME
</t>
    </r>
    <r>
      <rPr>
        <sz val="10"/>
        <color theme="1"/>
        <rFont val="Arial"/>
        <family val="2"/>
      </rPr>
      <t>(h = Stunden)</t>
    </r>
  </si>
  <si>
    <t>Tages-/ Stundensatz netto</t>
  </si>
  <si>
    <t>Gesamtpreis netto</t>
  </si>
  <si>
    <t>(d = Werktage)</t>
  </si>
  <si>
    <t>(€)</t>
  </si>
  <si>
    <t>1</t>
  </si>
  <si>
    <t>Personalaufwand</t>
  </si>
  <si>
    <t>1.1</t>
  </si>
  <si>
    <t>1.1.1</t>
  </si>
  <si>
    <t>Tagessatz Archäologe</t>
  </si>
  <si>
    <t>d</t>
  </si>
  <si>
    <t>1.1.2</t>
  </si>
  <si>
    <t>Tagessatz Ausgrabungstechniker</t>
  </si>
  <si>
    <t>1.1.3</t>
  </si>
  <si>
    <t>Tagessatz Zeichner</t>
  </si>
  <si>
    <t>1.1.4</t>
  </si>
  <si>
    <t>Tagessatz Hilfskraft</t>
  </si>
  <si>
    <t>Zwischensumme 1.1:  Feldarbeiten netto</t>
  </si>
  <si>
    <t>1.2</t>
  </si>
  <si>
    <t>1.2.1</t>
  </si>
  <si>
    <t>1.2.2</t>
  </si>
  <si>
    <t>Tagessatz CAD-Zeichner</t>
  </si>
  <si>
    <t>1.2.3</t>
  </si>
  <si>
    <t>Zwischensumme 1.2: Berichtsarbeiten netto</t>
  </si>
  <si>
    <t>Zwischensumme Personalaufwand</t>
  </si>
  <si>
    <t>2</t>
  </si>
  <si>
    <t>Sach- und Nebenkosten</t>
  </si>
  <si>
    <t>2.1</t>
  </si>
  <si>
    <t>2.1.1</t>
  </si>
  <si>
    <t>Nebenkostenpauschale Feldarbeiten 
(Fahrtkosten; Grabungs- und Dokumentationswerkzeuge und -materialien einschließlich Fotodrohne usw., Computerhard- und Software; Baustellenunterkunft und -WC; Herstellung von Strom-, Wasser- und Fernsprechanschlüssen sowie Entsorgungseinrichtungen; Materialkosten für Verpackungsmaterialien)</t>
  </si>
  <si>
    <t>2.1.2</t>
  </si>
  <si>
    <r>
      <rPr>
        <u/>
        <sz val="11"/>
        <color theme="1"/>
        <rFont val="Arial"/>
        <family val="2"/>
      </rPr>
      <t>Zulage</t>
    </r>
    <r>
      <rPr>
        <sz val="11"/>
        <color theme="1"/>
        <rFont val="Arial"/>
        <family val="2"/>
      </rPr>
      <t xml:space="preserve"> 
Nebenkostenpauschale Feldarbeiten während der Winterzeit
(Beheizung Baustellenunterkunft und -WC, Schutzmaßnahmen für die Grabungsfläche, z. B. durch frosthemmende Abdeckungen oder Folien, Überspannung der Grabungsstellen mittels Zeltkonstruktion)</t>
    </r>
  </si>
  <si>
    <t>2.1.3</t>
  </si>
  <si>
    <t>Tagessatz Bereitstellung eines Minibaggers mit Böschungshobel einschließlich Baggerführer</t>
  </si>
  <si>
    <t>Zwischensumme 2.1: Sach- und Nebenkosten Feldarbeiten netto</t>
  </si>
  <si>
    <t>2.2</t>
  </si>
  <si>
    <t>2.2.1</t>
  </si>
  <si>
    <t xml:space="preserve">Nebenkostenpauschale Berichtsarbeiten </t>
  </si>
  <si>
    <t>Zwischensumme 2.1:  Sach- und Nebenkosten Berichtsarbeiten netto</t>
  </si>
  <si>
    <t>Zwischensumme Sach- und Nebenkosten netto</t>
  </si>
  <si>
    <t>zzgl. 19 % Mehrwertsteuer</t>
  </si>
  <si>
    <r>
      <rPr>
        <b/>
        <sz val="14"/>
        <color rgb="FFFF0000"/>
        <rFont val="Arial"/>
        <family val="2"/>
      </rPr>
      <t xml:space="preserve">Preisblatt </t>
    </r>
    <r>
      <rPr>
        <b/>
        <sz val="11"/>
        <color theme="1"/>
        <rFont val="Arial"/>
        <family val="2"/>
      </rPr>
      <t xml:space="preserve"> - lt. Übersichtsplan vom 27.06.2022 (Anlage zur  Denkmalrechtl. Erlaubnis)</t>
    </r>
  </si>
  <si>
    <t xml:space="preserve">Zusammenstellung </t>
  </si>
  <si>
    <t>Gesamtpreis  netto</t>
  </si>
  <si>
    <t>Gesamtpreis brutto</t>
  </si>
  <si>
    <t>Baubegleitende archäologische Untersuchungen und Dokumentation für den 
Entwicklungsbereich Krampnitz, Umbau Bundesstraße 2</t>
  </si>
  <si>
    <t>Vergabenummer: B2 2026</t>
  </si>
  <si>
    <t>Feldarbeiten (voraussichtlicher Zeitaufwand Grabung: 135 Werktage;  Grabungsteam: 1 Archäologe, 2 Ausgrabungstechniker, 2 Zeichner, 4 Hilfskräfte)</t>
  </si>
  <si>
    <t>Berichtsarbeiten (voraussichtlicher Zeitaufwand Berichterstellung: 67 Werktage)</t>
  </si>
  <si>
    <t>Sach- und Nebenkosten Feldarbeiten (voraussichtlicher Zeitaufwand Grabung: 135 Werktage)</t>
  </si>
  <si>
    <t>Sach- und Nebenkosten Berichtsarbeiten (voraussichtlicher Zeitaufwand Berichterstellung: 67 Werktage)</t>
  </si>
  <si>
    <t>2.1.4</t>
  </si>
  <si>
    <t>Vorhaltung Baustelleneinrichtung während Bauunterbrechungen</t>
  </si>
  <si>
    <t>Wochen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</si>
</sst>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&quot;d&quot;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165" fontId="2" fillId="0" borderId="6" xfId="0" applyNumberFormat="1" applyFont="1" applyBorder="1" applyAlignment="1" applyProtection="1">
      <alignment horizontal="right" vertical="center" indent="1"/>
      <protection locked="0"/>
    </xf>
    <xf numFmtId="165" fontId="2" fillId="0" borderId="6" xfId="0" applyNumberFormat="1" applyFont="1" applyBorder="1" applyAlignment="1" applyProtection="1">
      <alignment horizontal="right" vertical="center"/>
      <protection locked="0"/>
    </xf>
    <xf numFmtId="165" fontId="8" fillId="0" borderId="6" xfId="0" applyNumberFormat="1" applyFont="1" applyBorder="1" applyAlignment="1" applyProtection="1">
      <alignment horizontal="right" vertical="center" indent="1"/>
      <protection locked="0"/>
    </xf>
    <xf numFmtId="49" fontId="1" fillId="0" borderId="0" xfId="0" applyNumberFormat="1" applyFont="1"/>
    <xf numFmtId="0" fontId="2" fillId="0" borderId="0" xfId="0" applyFont="1"/>
    <xf numFmtId="0" fontId="4" fillId="0" borderId="0" xfId="0" applyFont="1"/>
    <xf numFmtId="49" fontId="2" fillId="0" borderId="0" xfId="0" applyNumberFormat="1" applyFont="1"/>
    <xf numFmtId="49" fontId="5" fillId="0" borderId="0" xfId="0" applyNumberFormat="1" applyFont="1"/>
    <xf numFmtId="0" fontId="6" fillId="0" borderId="0" xfId="0" applyFont="1"/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top" wrapText="1"/>
    </xf>
    <xf numFmtId="0" fontId="0" fillId="0" borderId="0" xfId="0" applyAlignment="1">
      <alignment vertical="center"/>
    </xf>
    <xf numFmtId="49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1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 indent="1"/>
    </xf>
    <xf numFmtId="0" fontId="1" fillId="0" borderId="4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right" vertical="center" indent="1"/>
    </xf>
    <xf numFmtId="165" fontId="1" fillId="0" borderId="6" xfId="0" applyNumberFormat="1" applyFont="1" applyBorder="1" applyAlignment="1">
      <alignment horizontal="right" vertical="center" indent="1"/>
    </xf>
    <xf numFmtId="49" fontId="2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indent="1"/>
    </xf>
    <xf numFmtId="49" fontId="1" fillId="0" borderId="6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horizontal="right" indent="1"/>
    </xf>
    <xf numFmtId="0" fontId="1" fillId="0" borderId="5" xfId="0" applyFont="1" applyBorder="1" applyAlignment="1">
      <alignment horizontal="right" vertical="center" indent="1"/>
    </xf>
    <xf numFmtId="49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49" fontId="8" fillId="0" borderId="6" xfId="0" applyNumberFormat="1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1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right" vertical="center" indent="1"/>
    </xf>
    <xf numFmtId="49" fontId="2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right" vertical="center" indent="1"/>
    </xf>
    <xf numFmtId="49" fontId="2" fillId="0" borderId="14" xfId="0" applyNumberFormat="1" applyFont="1" applyBorder="1" applyAlignment="1">
      <alignment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vertical="center" wrapText="1"/>
    </xf>
    <xf numFmtId="165" fontId="2" fillId="0" borderId="6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right" vertical="center" indent="1"/>
    </xf>
    <xf numFmtId="49" fontId="2" fillId="0" borderId="6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49" fontId="2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 indent="1"/>
    </xf>
    <xf numFmtId="49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5" fontId="2" fillId="0" borderId="11" xfId="0" applyNumberFormat="1" applyFont="1" applyBorder="1" applyAlignment="1">
      <alignment horizontal="right" vertical="center" indent="1"/>
    </xf>
    <xf numFmtId="49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5" fontId="2" fillId="0" borderId="12" xfId="0" applyNumberFormat="1" applyFont="1" applyBorder="1" applyAlignment="1">
      <alignment horizontal="right" vertical="center" indent="1"/>
    </xf>
    <xf numFmtId="0" fontId="1" fillId="0" borderId="4" xfId="0" applyFont="1" applyBorder="1" applyAlignment="1">
      <alignment vertical="center"/>
    </xf>
    <xf numFmtId="165" fontId="1" fillId="0" borderId="13" xfId="0" applyNumberFormat="1" applyFont="1" applyBorder="1" applyAlignment="1">
      <alignment horizontal="right" vertical="center" indent="1"/>
    </xf>
    <xf numFmtId="49" fontId="0" fillId="0" borderId="0" xfId="0" applyNumberForma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6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105EF-057F-42D4-BF5B-78C4D25B983B}">
  <dimension ref="A1:F49"/>
  <sheetViews>
    <sheetView tabSelected="1" workbookViewId="0">
      <selection activeCell="B5" sqref="B5"/>
    </sheetView>
  </sheetViews>
  <sheetFormatPr baseColWidth="10" defaultRowHeight="15" x14ac:dyDescent="0.25"/>
  <cols>
    <col min="1" max="1" width="7.85546875" style="81" customWidth="1"/>
    <col min="2" max="2" width="46.85546875" customWidth="1"/>
    <col min="3" max="3" width="21.42578125" customWidth="1"/>
    <col min="4" max="4" width="13.5703125" customWidth="1"/>
    <col min="5" max="5" width="15.7109375" customWidth="1"/>
    <col min="6" max="6" width="18.7109375" customWidth="1"/>
  </cols>
  <sheetData>
    <row r="1" spans="1:6" ht="18" customHeight="1" x14ac:dyDescent="0.25">
      <c r="A1" s="4" t="s">
        <v>50</v>
      </c>
      <c r="B1" s="5"/>
      <c r="C1" s="5"/>
      <c r="D1" s="5"/>
      <c r="E1" s="5"/>
      <c r="F1" s="5"/>
    </row>
    <row r="2" spans="1:6" ht="31.5" customHeight="1" x14ac:dyDescent="0.25">
      <c r="A2" s="82" t="s">
        <v>49</v>
      </c>
      <c r="B2" s="83"/>
      <c r="C2" s="83"/>
      <c r="D2" s="83"/>
      <c r="E2" s="83"/>
      <c r="F2" s="83"/>
    </row>
    <row r="3" spans="1:6" ht="24.75" customHeight="1" x14ac:dyDescent="0.25">
      <c r="A3" s="4" t="s">
        <v>45</v>
      </c>
      <c r="B3" s="5"/>
      <c r="C3" s="6"/>
      <c r="D3" s="6"/>
      <c r="E3" s="6"/>
      <c r="F3" s="6"/>
    </row>
    <row r="4" spans="1:6" x14ac:dyDescent="0.25">
      <c r="A4" s="7"/>
      <c r="B4" s="5"/>
      <c r="C4" s="5"/>
      <c r="D4" s="5"/>
      <c r="E4" s="5"/>
      <c r="F4" s="5"/>
    </row>
    <row r="5" spans="1:6" ht="16.5" customHeight="1" x14ac:dyDescent="0.25">
      <c r="A5" s="8" t="s">
        <v>0</v>
      </c>
      <c r="B5" s="95"/>
      <c r="C5" s="9"/>
      <c r="D5" s="9"/>
      <c r="E5" s="9"/>
      <c r="F5" s="9"/>
    </row>
    <row r="6" spans="1:6" x14ac:dyDescent="0.25">
      <c r="A6" s="7"/>
      <c r="B6" s="5"/>
      <c r="C6" s="5"/>
      <c r="D6" s="5"/>
      <c r="E6" s="5"/>
      <c r="F6" s="5"/>
    </row>
    <row r="7" spans="1:6" ht="47.25" customHeight="1" x14ac:dyDescent="0.25">
      <c r="A7" s="10" t="s">
        <v>1</v>
      </c>
      <c r="B7" s="11" t="s">
        <v>2</v>
      </c>
      <c r="C7" s="12" t="s">
        <v>3</v>
      </c>
      <c r="D7" s="12" t="s">
        <v>4</v>
      </c>
      <c r="E7" s="12" t="s">
        <v>5</v>
      </c>
      <c r="F7" s="12" t="s">
        <v>6</v>
      </c>
    </row>
    <row r="8" spans="1:6" ht="15" customHeight="1" x14ac:dyDescent="0.25">
      <c r="A8" s="13"/>
      <c r="B8" s="14"/>
      <c r="C8" s="15"/>
      <c r="D8" s="16" t="s">
        <v>7</v>
      </c>
      <c r="E8" s="14" t="s">
        <v>8</v>
      </c>
      <c r="F8" s="14" t="s">
        <v>8</v>
      </c>
    </row>
    <row r="9" spans="1:6" ht="9" customHeight="1" x14ac:dyDescent="0.25">
      <c r="A9" s="17"/>
      <c r="B9" s="18"/>
      <c r="C9" s="19"/>
      <c r="D9" s="19"/>
      <c r="E9" s="18"/>
      <c r="F9" s="18"/>
    </row>
    <row r="10" spans="1:6" ht="21.75" customHeight="1" x14ac:dyDescent="0.25">
      <c r="A10" s="20" t="s">
        <v>9</v>
      </c>
      <c r="B10" s="21" t="s">
        <v>10</v>
      </c>
      <c r="C10" s="19"/>
      <c r="D10" s="19"/>
      <c r="E10" s="18"/>
      <c r="F10" s="22"/>
    </row>
    <row r="11" spans="1:6" ht="9" customHeight="1" x14ac:dyDescent="0.25">
      <c r="A11" s="17"/>
      <c r="B11" s="18"/>
      <c r="C11" s="19"/>
      <c r="D11" s="19"/>
      <c r="E11" s="18"/>
      <c r="F11" s="18"/>
    </row>
    <row r="12" spans="1:6" s="24" customFormat="1" ht="35.25" customHeight="1" x14ac:dyDescent="0.25">
      <c r="A12" s="23" t="s">
        <v>11</v>
      </c>
      <c r="B12" s="84" t="s">
        <v>51</v>
      </c>
      <c r="C12" s="85"/>
      <c r="D12" s="85"/>
      <c r="E12" s="85"/>
      <c r="F12" s="86"/>
    </row>
    <row r="13" spans="1:6" s="24" customFormat="1" ht="24" customHeight="1" x14ac:dyDescent="0.25">
      <c r="A13" s="25" t="s">
        <v>12</v>
      </c>
      <c r="B13" s="26" t="s">
        <v>13</v>
      </c>
      <c r="C13" s="27">
        <v>135</v>
      </c>
      <c r="D13" s="28" t="s">
        <v>14</v>
      </c>
      <c r="E13" s="1"/>
      <c r="F13" s="29">
        <f>C13*E13</f>
        <v>0</v>
      </c>
    </row>
    <row r="14" spans="1:6" s="24" customFormat="1" ht="24" customHeight="1" x14ac:dyDescent="0.25">
      <c r="A14" s="25" t="s">
        <v>15</v>
      </c>
      <c r="B14" s="26" t="s">
        <v>16</v>
      </c>
      <c r="C14" s="27">
        <f>C13*2</f>
        <v>270</v>
      </c>
      <c r="D14" s="28" t="s">
        <v>14</v>
      </c>
      <c r="E14" s="1"/>
      <c r="F14" s="29">
        <f>C14*E14</f>
        <v>0</v>
      </c>
    </row>
    <row r="15" spans="1:6" s="24" customFormat="1" ht="24" customHeight="1" x14ac:dyDescent="0.25">
      <c r="A15" s="25" t="s">
        <v>17</v>
      </c>
      <c r="B15" s="26" t="s">
        <v>18</v>
      </c>
      <c r="C15" s="27">
        <f>C13*2</f>
        <v>270</v>
      </c>
      <c r="D15" s="28" t="s">
        <v>14</v>
      </c>
      <c r="E15" s="1"/>
      <c r="F15" s="29">
        <f>C15*E15</f>
        <v>0</v>
      </c>
    </row>
    <row r="16" spans="1:6" s="24" customFormat="1" ht="24" customHeight="1" x14ac:dyDescent="0.25">
      <c r="A16" s="25" t="s">
        <v>19</v>
      </c>
      <c r="B16" s="26" t="s">
        <v>20</v>
      </c>
      <c r="C16" s="27">
        <f>C13*4</f>
        <v>540</v>
      </c>
      <c r="D16" s="28" t="s">
        <v>14</v>
      </c>
      <c r="E16" s="1"/>
      <c r="F16" s="29">
        <f>C16*E16</f>
        <v>0</v>
      </c>
    </row>
    <row r="17" spans="1:6" s="24" customFormat="1" ht="24" customHeight="1" x14ac:dyDescent="0.25">
      <c r="A17" s="25"/>
      <c r="B17" s="30" t="s">
        <v>21</v>
      </c>
      <c r="C17" s="31"/>
      <c r="D17" s="31"/>
      <c r="E17" s="32"/>
      <c r="F17" s="33">
        <f>F13+F14+F15+F16</f>
        <v>0</v>
      </c>
    </row>
    <row r="18" spans="1:6" s="24" customFormat="1" ht="9" customHeight="1" x14ac:dyDescent="0.25">
      <c r="A18" s="34"/>
      <c r="B18" s="18"/>
      <c r="C18" s="19"/>
      <c r="D18" s="19"/>
      <c r="E18" s="35"/>
      <c r="F18" s="35"/>
    </row>
    <row r="19" spans="1:6" s="24" customFormat="1" ht="31.5" customHeight="1" x14ac:dyDescent="0.25">
      <c r="A19" s="36" t="s">
        <v>22</v>
      </c>
      <c r="B19" s="87" t="s">
        <v>52</v>
      </c>
      <c r="C19" s="88"/>
      <c r="D19" s="88"/>
      <c r="E19" s="88"/>
      <c r="F19" s="89"/>
    </row>
    <row r="20" spans="1:6" s="24" customFormat="1" ht="24" customHeight="1" x14ac:dyDescent="0.25">
      <c r="A20" s="25" t="s">
        <v>23</v>
      </c>
      <c r="B20" s="26" t="s">
        <v>13</v>
      </c>
      <c r="C20" s="27">
        <v>67</v>
      </c>
      <c r="D20" s="28" t="s">
        <v>14</v>
      </c>
      <c r="E20" s="1"/>
      <c r="F20" s="29">
        <f>C20*E20</f>
        <v>0</v>
      </c>
    </row>
    <row r="21" spans="1:6" s="24" customFormat="1" ht="24" customHeight="1" x14ac:dyDescent="0.25">
      <c r="A21" s="25" t="s">
        <v>24</v>
      </c>
      <c r="B21" s="26" t="s">
        <v>25</v>
      </c>
      <c r="C21" s="27">
        <f>C20</f>
        <v>67</v>
      </c>
      <c r="D21" s="28" t="s">
        <v>14</v>
      </c>
      <c r="E21" s="1"/>
      <c r="F21" s="29">
        <f>C21*E21</f>
        <v>0</v>
      </c>
    </row>
    <row r="22" spans="1:6" s="24" customFormat="1" ht="24" customHeight="1" x14ac:dyDescent="0.25">
      <c r="A22" s="25" t="s">
        <v>26</v>
      </c>
      <c r="B22" s="26" t="s">
        <v>20</v>
      </c>
      <c r="C22" s="27">
        <f>C20</f>
        <v>67</v>
      </c>
      <c r="D22" s="28" t="s">
        <v>14</v>
      </c>
      <c r="E22" s="1"/>
      <c r="F22" s="29">
        <f>C22*E22</f>
        <v>0</v>
      </c>
    </row>
    <row r="23" spans="1:6" s="24" customFormat="1" ht="24" customHeight="1" x14ac:dyDescent="0.25">
      <c r="A23" s="25"/>
      <c r="B23" s="30" t="s">
        <v>27</v>
      </c>
      <c r="C23" s="31"/>
      <c r="D23" s="31"/>
      <c r="E23" s="32"/>
      <c r="F23" s="33">
        <f>F20+F21+F22</f>
        <v>0</v>
      </c>
    </row>
    <row r="24" spans="1:6" ht="9" customHeight="1" x14ac:dyDescent="0.25">
      <c r="A24" s="17"/>
      <c r="B24" s="18"/>
      <c r="C24" s="19"/>
      <c r="D24" s="19"/>
      <c r="E24" s="35"/>
      <c r="F24" s="35"/>
    </row>
    <row r="25" spans="1:6" ht="21.75" customHeight="1" x14ac:dyDescent="0.25">
      <c r="A25" s="36" t="s">
        <v>9</v>
      </c>
      <c r="B25" s="37" t="s">
        <v>28</v>
      </c>
      <c r="C25" s="19"/>
      <c r="D25" s="19"/>
      <c r="E25" s="35"/>
      <c r="F25" s="33">
        <f>F17+F23</f>
        <v>0</v>
      </c>
    </row>
    <row r="26" spans="1:6" x14ac:dyDescent="0.25">
      <c r="A26" s="7"/>
      <c r="B26" s="5"/>
      <c r="C26" s="5"/>
      <c r="D26" s="5"/>
      <c r="E26" s="38"/>
      <c r="F26" s="38"/>
    </row>
    <row r="27" spans="1:6" s="24" customFormat="1" ht="18.75" customHeight="1" x14ac:dyDescent="0.25">
      <c r="A27" s="36" t="s">
        <v>29</v>
      </c>
      <c r="B27" s="30" t="s">
        <v>30</v>
      </c>
      <c r="C27" s="18"/>
      <c r="D27" s="18"/>
      <c r="E27" s="35"/>
      <c r="F27" s="39"/>
    </row>
    <row r="28" spans="1:6" ht="9" customHeight="1" x14ac:dyDescent="0.25">
      <c r="A28" s="17"/>
      <c r="B28" s="18"/>
      <c r="C28" s="19"/>
      <c r="D28" s="19"/>
      <c r="E28" s="35"/>
      <c r="F28" s="35"/>
    </row>
    <row r="29" spans="1:6" s="24" customFormat="1" ht="33" customHeight="1" x14ac:dyDescent="0.25">
      <c r="A29" s="36" t="s">
        <v>31</v>
      </c>
      <c r="B29" s="87" t="s">
        <v>53</v>
      </c>
      <c r="C29" s="90"/>
      <c r="D29" s="90"/>
      <c r="E29" s="90"/>
      <c r="F29" s="91"/>
    </row>
    <row r="30" spans="1:6" s="24" customFormat="1" ht="132.75" customHeight="1" x14ac:dyDescent="0.25">
      <c r="A30" s="40" t="s">
        <v>32</v>
      </c>
      <c r="B30" s="41" t="s">
        <v>33</v>
      </c>
      <c r="C30" s="27">
        <v>135</v>
      </c>
      <c r="D30" s="28" t="s">
        <v>14</v>
      </c>
      <c r="E30" s="1"/>
      <c r="F30" s="29">
        <f>C30*E30</f>
        <v>0</v>
      </c>
    </row>
    <row r="31" spans="1:6" s="24" customFormat="1" ht="34.5" customHeight="1" x14ac:dyDescent="0.25">
      <c r="A31" s="42" t="s">
        <v>34</v>
      </c>
      <c r="B31" s="43" t="s">
        <v>56</v>
      </c>
      <c r="C31" s="44">
        <v>19</v>
      </c>
      <c r="D31" s="45" t="s">
        <v>57</v>
      </c>
      <c r="E31" s="3"/>
      <c r="F31" s="46">
        <f>C31*E31</f>
        <v>0</v>
      </c>
    </row>
    <row r="32" spans="1:6" s="24" customFormat="1" ht="118.5" customHeight="1" x14ac:dyDescent="0.25">
      <c r="A32" s="40" t="s">
        <v>36</v>
      </c>
      <c r="B32" s="41" t="s">
        <v>35</v>
      </c>
      <c r="C32" s="27">
        <v>50</v>
      </c>
      <c r="D32" s="28" t="s">
        <v>14</v>
      </c>
      <c r="E32" s="1"/>
      <c r="F32" s="29">
        <f>C32*E32</f>
        <v>0</v>
      </c>
    </row>
    <row r="33" spans="1:6" s="24" customFormat="1" ht="34.5" customHeight="1" x14ac:dyDescent="0.25">
      <c r="A33" s="40" t="s">
        <v>55</v>
      </c>
      <c r="B33" s="41" t="s">
        <v>37</v>
      </c>
      <c r="C33" s="27">
        <f>C13</f>
        <v>135</v>
      </c>
      <c r="D33" s="28" t="s">
        <v>14</v>
      </c>
      <c r="E33" s="1"/>
      <c r="F33" s="29">
        <f>C33*E33</f>
        <v>0</v>
      </c>
    </row>
    <row r="34" spans="1:6" s="24" customFormat="1" ht="11.25" customHeight="1" x14ac:dyDescent="0.25">
      <c r="A34" s="47"/>
      <c r="B34" s="48"/>
      <c r="C34" s="49"/>
      <c r="D34" s="50"/>
      <c r="E34" s="51"/>
      <c r="F34" s="51"/>
    </row>
    <row r="35" spans="1:6" s="24" customFormat="1" ht="24" customHeight="1" x14ac:dyDescent="0.25">
      <c r="A35" s="25"/>
      <c r="B35" s="30" t="s">
        <v>38</v>
      </c>
      <c r="C35" s="31"/>
      <c r="D35" s="31"/>
      <c r="E35" s="32"/>
      <c r="F35" s="33">
        <f>F30+F32+F33+F31</f>
        <v>0</v>
      </c>
    </row>
    <row r="36" spans="1:6" ht="150.75" customHeight="1" x14ac:dyDescent="0.25">
      <c r="A36" s="52"/>
      <c r="B36" s="53"/>
      <c r="C36" s="54"/>
      <c r="D36" s="54"/>
      <c r="E36" s="55"/>
      <c r="F36" s="55"/>
    </row>
    <row r="37" spans="1:6" s="24" customFormat="1" ht="32.25" customHeight="1" x14ac:dyDescent="0.25">
      <c r="A37" s="56" t="s">
        <v>39</v>
      </c>
      <c r="B37" s="92" t="s">
        <v>54</v>
      </c>
      <c r="C37" s="93"/>
      <c r="D37" s="93"/>
      <c r="E37" s="93"/>
      <c r="F37" s="94"/>
    </row>
    <row r="38" spans="1:6" s="24" customFormat="1" ht="30.75" customHeight="1" x14ac:dyDescent="0.25">
      <c r="A38" s="25" t="s">
        <v>40</v>
      </c>
      <c r="B38" s="26" t="s">
        <v>41</v>
      </c>
      <c r="C38" s="27">
        <f>C20</f>
        <v>67</v>
      </c>
      <c r="D38" s="28" t="s">
        <v>14</v>
      </c>
      <c r="E38" s="2"/>
      <c r="F38" s="57">
        <f>C38*E38</f>
        <v>0</v>
      </c>
    </row>
    <row r="39" spans="1:6" s="24" customFormat="1" ht="24" customHeight="1" x14ac:dyDescent="0.25">
      <c r="A39" s="25"/>
      <c r="B39" s="30" t="s">
        <v>42</v>
      </c>
      <c r="C39" s="31"/>
      <c r="D39" s="31"/>
      <c r="E39" s="32"/>
      <c r="F39" s="33">
        <f>F38</f>
        <v>0</v>
      </c>
    </row>
    <row r="40" spans="1:6" ht="9" customHeight="1" x14ac:dyDescent="0.25">
      <c r="A40" s="17"/>
      <c r="B40" s="18"/>
      <c r="C40" s="19"/>
      <c r="D40" s="19"/>
      <c r="E40" s="35"/>
      <c r="F40" s="35"/>
    </row>
    <row r="41" spans="1:6" ht="21.75" customHeight="1" x14ac:dyDescent="0.25">
      <c r="A41" s="36" t="s">
        <v>29</v>
      </c>
      <c r="B41" s="37" t="s">
        <v>43</v>
      </c>
      <c r="C41" s="19"/>
      <c r="D41" s="19"/>
      <c r="E41" s="35"/>
      <c r="F41" s="33">
        <f>F39+F35</f>
        <v>0</v>
      </c>
    </row>
    <row r="42" spans="1:6" x14ac:dyDescent="0.25">
      <c r="A42" s="7"/>
      <c r="B42" s="5"/>
      <c r="C42" s="5"/>
      <c r="D42" s="5"/>
      <c r="E42" s="38"/>
      <c r="F42" s="38"/>
    </row>
    <row r="43" spans="1:6" x14ac:dyDescent="0.25">
      <c r="A43" s="7"/>
      <c r="B43" s="5"/>
      <c r="C43" s="5"/>
      <c r="D43" s="5"/>
      <c r="E43" s="5"/>
      <c r="F43" s="5"/>
    </row>
    <row r="44" spans="1:6" ht="18.75" customHeight="1" x14ac:dyDescent="0.25">
      <c r="A44" s="25"/>
      <c r="B44" s="58" t="s">
        <v>46</v>
      </c>
      <c r="C44" s="59"/>
      <c r="D44" s="59"/>
      <c r="E44" s="59"/>
      <c r="F44" s="60"/>
    </row>
    <row r="45" spans="1:6" ht="21.75" customHeight="1" x14ac:dyDescent="0.25">
      <c r="A45" s="61" t="s">
        <v>9</v>
      </c>
      <c r="B45" s="62" t="s">
        <v>28</v>
      </c>
      <c r="C45" s="63"/>
      <c r="D45" s="63"/>
      <c r="E45" s="64"/>
      <c r="F45" s="29">
        <f>F25</f>
        <v>0</v>
      </c>
    </row>
    <row r="46" spans="1:6" ht="21.75" customHeight="1" thickBot="1" x14ac:dyDescent="0.3">
      <c r="A46" s="65" t="s">
        <v>29</v>
      </c>
      <c r="B46" s="66" t="s">
        <v>43</v>
      </c>
      <c r="C46" s="67"/>
      <c r="D46" s="67"/>
      <c r="E46" s="68"/>
      <c r="F46" s="69">
        <f>F35+F39</f>
        <v>0</v>
      </c>
    </row>
    <row r="47" spans="1:6" ht="21" customHeight="1" x14ac:dyDescent="0.25">
      <c r="A47" s="70"/>
      <c r="B47" s="71" t="s">
        <v>47</v>
      </c>
      <c r="C47" s="72"/>
      <c r="D47" s="72"/>
      <c r="E47" s="73"/>
      <c r="F47" s="74">
        <f>F45+F46</f>
        <v>0</v>
      </c>
    </row>
    <row r="48" spans="1:6" ht="20.25" customHeight="1" thickBot="1" x14ac:dyDescent="0.3">
      <c r="A48" s="75"/>
      <c r="B48" s="76" t="s">
        <v>44</v>
      </c>
      <c r="C48" s="59"/>
      <c r="D48" s="59"/>
      <c r="E48" s="77"/>
      <c r="F48" s="78">
        <f>F47*0.19</f>
        <v>0</v>
      </c>
    </row>
    <row r="49" spans="1:6" ht="25.5" customHeight="1" thickBot="1" x14ac:dyDescent="0.3">
      <c r="A49" s="75"/>
      <c r="B49" s="79" t="s">
        <v>48</v>
      </c>
      <c r="C49" s="58"/>
      <c r="D49" s="58"/>
      <c r="E49" s="58"/>
      <c r="F49" s="80">
        <f>F47*1.19</f>
        <v>0</v>
      </c>
    </row>
  </sheetData>
  <sheetProtection algorithmName="SHA-512" hashValue="yb8/+cKEOuM0jshkG55R8vyx3bDG3RuV3weRtA85JwjNhocl41u22iEnE4leSdvweNcvyURVxWcPtHAVuGNEhA==" saltValue="P3+HyhRqqGZzdNFvn4dw0A==" spinCount="100000" sheet="1" objects="1" scenarios="1" selectLockedCells="1"/>
  <mergeCells count="5">
    <mergeCell ref="A2:F2"/>
    <mergeCell ref="B12:F12"/>
    <mergeCell ref="B19:F19"/>
    <mergeCell ref="B29:F29"/>
    <mergeCell ref="B37:F37"/>
  </mergeCells>
  <pageMargins left="0.70866141732283472" right="0.70866141732283472" top="0.78740157480314965" bottom="0.78740157480314965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ProPotsdam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Temel, Birgit</dc:creator>
  <cp:lastModifiedBy>Milkert, Sina</cp:lastModifiedBy>
  <cp:lastPrinted>2026-02-24T14:04:11Z</cp:lastPrinted>
  <dcterms:created xsi:type="dcterms:W3CDTF">2022-09-01T12:15:50Z</dcterms:created>
  <dcterms:modified xsi:type="dcterms:W3CDTF">2026-02-24T15:00:20Z</dcterms:modified>
</cp:coreProperties>
</file>