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zdpolv\zdpolvzbtl1\2026\26-0088 Standard - Mittelklasse Elektro\03 Veröffentlichung\Entwurf\"/>
    </mc:Choice>
  </mc:AlternateContent>
  <xr:revisionPtr revIDLastSave="0" documentId="13_ncr:1_{42AA8F88-03AB-44EE-8B08-60D6A0CD5123}" xr6:coauthVersionLast="47" xr6:coauthVersionMax="47" xr10:uidLastSave="{00000000-0000-0000-0000-000000000000}"/>
  <bookViews>
    <workbookView xWindow="1710" yWindow="1455" windowWidth="26805" windowHeight="15750" xr2:uid="{00000000-000D-0000-FFFF-FFFF00000000}"/>
  </bookViews>
  <sheets>
    <sheet name="Teil D" sheetId="3" r:id="rId1"/>
  </sheets>
  <definedNames>
    <definedName name="_xlnm._FilterDatabase" localSheetId="0" hidden="1">'Teil D'!$B$14:$C$73</definedName>
    <definedName name="_xlnm.Print_Area" localSheetId="0">'Teil D'!$A$1:$O$82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M23" i="3" l="1"/>
  <c r="L23" i="3"/>
  <c r="K23" i="3"/>
  <c r="J23" i="3"/>
  <c r="I23" i="3"/>
  <c r="H23" i="3"/>
  <c r="E22" i="3"/>
  <c r="E62" i="3" s="1"/>
  <c r="D60" i="3"/>
  <c r="D59" i="3"/>
  <c r="D58" i="3"/>
  <c r="M57" i="3"/>
  <c r="L57" i="3"/>
  <c r="K57" i="3"/>
  <c r="J57" i="3"/>
  <c r="I57" i="3"/>
  <c r="H57" i="3"/>
  <c r="G57" i="3"/>
  <c r="M20" i="3"/>
  <c r="L20" i="3"/>
  <c r="K20" i="3"/>
  <c r="J20" i="3"/>
  <c r="I20" i="3"/>
  <c r="H20" i="3"/>
  <c r="B19" i="3"/>
  <c r="B20" i="3" s="1"/>
  <c r="B22" i="3" s="1"/>
  <c r="B23" i="3" s="1"/>
  <c r="B25" i="3" s="1"/>
  <c r="M63" i="3" l="1"/>
  <c r="M64" i="3" s="1"/>
  <c r="M66" i="3" s="1"/>
  <c r="M68" i="3" s="1"/>
  <c r="D61" i="3"/>
  <c r="K63" i="3"/>
  <c r="K64" i="3" s="1"/>
  <c r="K66" i="3" s="1"/>
  <c r="K68" i="3" s="1"/>
  <c r="L63" i="3"/>
  <c r="L64" i="3" s="1"/>
  <c r="L66" i="3" s="1"/>
  <c r="J63" i="3"/>
  <c r="J64" i="3" s="1"/>
  <c r="J66" i="3" s="1"/>
  <c r="J68" i="3" s="1"/>
  <c r="H63" i="3"/>
  <c r="H64" i="3" s="1"/>
  <c r="H66" i="3" s="1"/>
  <c r="H68" i="3" s="1"/>
  <c r="I63" i="3"/>
  <c r="I64" i="3" s="1"/>
  <c r="I66" i="3" s="1"/>
  <c r="I68" i="3" s="1"/>
  <c r="B28" i="3"/>
  <c r="B27" i="3"/>
  <c r="B30" i="3"/>
  <c r="B29" i="3"/>
  <c r="B26" i="3"/>
  <c r="B57" i="3"/>
  <c r="B58" i="3" s="1"/>
  <c r="B59" i="3" s="1"/>
  <c r="B62" i="3" s="1"/>
  <c r="B63" i="3" s="1"/>
  <c r="B64" i="3" s="1"/>
  <c r="B66" i="3" s="1"/>
  <c r="B68" i="3" s="1"/>
  <c r="E66" i="3"/>
  <c r="E68" i="3" s="1"/>
  <c r="L68" i="3" l="1"/>
</calcChain>
</file>

<file path=xl/sharedStrings.xml><?xml version="1.0" encoding="utf-8"?>
<sst xmlns="http://schemas.openxmlformats.org/spreadsheetml/2006/main" count="94" uniqueCount="85">
  <si>
    <t>Fahrzeugtyp Modell, Verkaufsbezeichnung:</t>
  </si>
  <si>
    <t>geplanter Lieferzeitraum ab Bestelldatum:</t>
  </si>
  <si>
    <t>Nr.</t>
  </si>
  <si>
    <t>Bezeichnung</t>
  </si>
  <si>
    <t>Kosten Kauf</t>
  </si>
  <si>
    <t>Kosten Leasing</t>
  </si>
  <si>
    <t>Basis</t>
  </si>
  <si>
    <t xml:space="preserve"> </t>
  </si>
  <si>
    <t>Kaufpreis Fahrzeug</t>
  </si>
  <si>
    <t>monatliche Leasingrate</t>
  </si>
  <si>
    <t>Kauf Kosten der Optionen</t>
  </si>
  <si>
    <t>Anhängerzugvorrichtung</t>
  </si>
  <si>
    <t>Einmalkosten</t>
  </si>
  <si>
    <t>Überführungskosten</t>
  </si>
  <si>
    <t>Gesamtkosten Kauf (Netto)</t>
  </si>
  <si>
    <t>Gesamtkosten Leasing (Netto)</t>
  </si>
  <si>
    <t>Mehrwertsteuer</t>
  </si>
  <si>
    <t>Gesamtangebotspreis (Brutto)</t>
  </si>
  <si>
    <r>
      <rPr>
        <b/>
        <sz val="16"/>
        <color theme="1"/>
        <rFont val="Arial"/>
        <family val="2"/>
      </rPr>
      <t>Angabe Mehr- oder Minderkilometer gemäß</t>
    </r>
    <r>
      <rPr>
        <b/>
        <sz val="16"/>
        <color rgb="FFFF0000"/>
        <rFont val="Arial"/>
        <family val="2"/>
      </rPr>
      <t xml:space="preserve"> §11 </t>
    </r>
    <r>
      <rPr>
        <b/>
        <sz val="16"/>
        <color theme="1"/>
        <rFont val="Arial"/>
        <family val="2"/>
      </rPr>
      <t>Rahmenvertrag</t>
    </r>
  </si>
  <si>
    <t>A1</t>
  </si>
  <si>
    <t>Abrechnung Minderkilometer 
(Nettowert je 1 km)</t>
  </si>
  <si>
    <t>A2</t>
  </si>
  <si>
    <t>Abrechnung Mehrkilometer 
(Nettowert je 1 km)</t>
  </si>
  <si>
    <t>Anmerkungen des Bieters</t>
  </si>
  <si>
    <t>Ausfüllhinweise:</t>
  </si>
  <si>
    <t>Hinweis: Bei Unklarheiten zu Eingaben bitte Bieterfragen stellen um Eingabefehler zu vermeiden, die zum Ausschluss führen könnten.</t>
  </si>
  <si>
    <t>geschätzte Menge
in Stück:</t>
  </si>
  <si>
    <t>Höchstmenge
in Stück:</t>
  </si>
  <si>
    <t>keine sonstigen Einmalkosten</t>
  </si>
  <si>
    <t>Leasing Kosten der Optionen jährlich</t>
  </si>
  <si>
    <t>Kosten Leasing jährlich (Netto)</t>
  </si>
  <si>
    <t>Leasingrate jährlich</t>
  </si>
  <si>
    <t>Mindestmenge
in Stück:</t>
  </si>
  <si>
    <r>
      <t xml:space="preserve">3. Abschnitt 6: Sofern in Spalte G mit "Serie" befüllt ist, bitte die entsprechenden </t>
    </r>
    <r>
      <rPr>
        <b/>
        <sz val="14"/>
        <color theme="5"/>
        <rFont val="Arial"/>
        <family val="2"/>
      </rPr>
      <t>roten</t>
    </r>
    <r>
      <rPr>
        <b/>
        <sz val="14"/>
        <rFont val="Arial"/>
        <family val="2"/>
      </rPr>
      <t xml:space="preserve"> Zellen mit dem Wert "0" befüllen.</t>
    </r>
  </si>
  <si>
    <t>Lackierung in Weiß oder einem weißähnlichem Farbton</t>
  </si>
  <si>
    <r>
      <t>1.  Zellen die Pflichteingaben beinhalten sind in der Farbe</t>
    </r>
    <r>
      <rPr>
        <b/>
        <sz val="14"/>
        <color theme="5" tint="0.39997558519241921"/>
        <rFont val="Arial"/>
        <family val="2"/>
      </rPr>
      <t xml:space="preserve"> "</t>
    </r>
    <r>
      <rPr>
        <b/>
        <sz val="14"/>
        <color theme="5"/>
        <rFont val="Arial"/>
        <family val="2"/>
      </rPr>
      <t>rot"</t>
    </r>
    <r>
      <rPr>
        <b/>
        <sz val="14"/>
        <color theme="5" tint="-0.249977111117893"/>
        <rFont val="Arial"/>
        <family val="2"/>
      </rPr>
      <t xml:space="preserve"> </t>
    </r>
    <r>
      <rPr>
        <b/>
        <sz val="14"/>
        <rFont val="Arial"/>
        <family val="2"/>
      </rPr>
      <t xml:space="preserve">gekennzeichnet, nach Werteingabe werden die Zellen in der Farbe </t>
    </r>
    <r>
      <rPr>
        <b/>
        <sz val="14"/>
        <color theme="6"/>
        <rFont val="Arial"/>
        <family val="2"/>
      </rPr>
      <t>"grau"</t>
    </r>
    <r>
      <rPr>
        <b/>
        <sz val="14"/>
        <rFont val="Arial"/>
        <family val="2"/>
      </rPr>
      <t xml:space="preserve"> eingefärbt</t>
    </r>
  </si>
  <si>
    <t>2. Spalte "Basisdaten" kann mit Werten oder z.B. "Serie" befüllt werden.</t>
  </si>
  <si>
    <t>Preisblatt</t>
  </si>
  <si>
    <t>Standheizung mit Fernbedienung</t>
  </si>
  <si>
    <t>zusätzliche Komponente zum Fahrzeugzugangsystem</t>
  </si>
  <si>
    <t>Fahrzeugladegerät mit Anschluss an das ortsübliche 230 V Hausnetz (langsames Laden)</t>
  </si>
  <si>
    <t>Schnittstelle zwischen dem Mobiltelefon und dem Informationssystem (Bsp. Apple CarPlay oder Android Auto)</t>
  </si>
  <si>
    <t>optionale Ausstattung aus Kapitel 5.1 Teil B</t>
  </si>
  <si>
    <t>alternative Ausstattung aus Kapitel 5.2 Teil B</t>
  </si>
  <si>
    <t>Allradantrieb</t>
  </si>
  <si>
    <t>Satz 4-fach Sommerbereifung auf Felgen montiert</t>
  </si>
  <si>
    <t>Satz 4-fach Winterbereifung auf Felgen montiert</t>
  </si>
  <si>
    <t>Lackierung in Dunkelrot oder einem dunkelrotähnlichem Farbton</t>
  </si>
  <si>
    <t>Lackierung in Orange oder einem orangeähnlichem Farbton</t>
  </si>
  <si>
    <t>Lackierung in Grün oder einem grünähnlichem Farbton</t>
  </si>
  <si>
    <t>Warnmarkierung nach DIN 30710 für die Fahrzeugfrontseite und die Fahrzeugheckseite</t>
  </si>
  <si>
    <t>für die übrigen Sitzplätze herausnehmbare Gummifußmatten</t>
  </si>
  <si>
    <t>entnehmbare Kofferraumwanne 
(Gummi/Kunststoff etc.)</t>
  </si>
  <si>
    <t>weiteres Warndreieck</t>
  </si>
  <si>
    <t>weitere Warnweste</t>
  </si>
  <si>
    <t>Bringeservice vom Fahrzeug zum Bezugsberechtigten</t>
  </si>
  <si>
    <t>Abholservice der Leasingrückläufer vom Bezugsberechtigten</t>
  </si>
  <si>
    <t>im Fahrzeug montierter Feuerlöscher (mind. 1 kg ABC -Pulverlöscher)</t>
  </si>
  <si>
    <t>weitere Standardlackierungen (Bezeichnung unter Basis angeben)</t>
  </si>
  <si>
    <t>6 h</t>
  </si>
  <si>
    <t>6 i</t>
  </si>
  <si>
    <t>6 j</t>
  </si>
  <si>
    <t>6 k</t>
  </si>
  <si>
    <t>6 l</t>
  </si>
  <si>
    <t>6 m</t>
  </si>
  <si>
    <t>6 n</t>
  </si>
  <si>
    <t>6 o</t>
  </si>
  <si>
    <t>6 p</t>
  </si>
  <si>
    <t>6 q</t>
  </si>
  <si>
    <t>6 r</t>
  </si>
  <si>
    <t>6 s</t>
  </si>
  <si>
    <t>6 t</t>
  </si>
  <si>
    <t>6 u</t>
  </si>
  <si>
    <t>6 v</t>
  </si>
  <si>
    <t>6 w</t>
  </si>
  <si>
    <t>6 x</t>
  </si>
  <si>
    <t>6 y</t>
  </si>
  <si>
    <t>6 z</t>
  </si>
  <si>
    <t>6 aa</t>
  </si>
  <si>
    <t>6 ab</t>
  </si>
  <si>
    <t>6 ac</t>
  </si>
  <si>
    <t>sonstige Einmalkosten (sofern vorhanden bitte in C 61  benennen)</t>
  </si>
  <si>
    <t>4. Sonstige Einmalkosten bitte in Zelle C61 benennen wenn vorhanden.</t>
  </si>
  <si>
    <t>6 g</t>
  </si>
  <si>
    <r>
      <rPr>
        <b/>
        <u/>
        <sz val="48"/>
        <color theme="1" tint="4.9989318521683403E-2"/>
        <rFont val="Arial Narrow"/>
        <family val="2"/>
      </rPr>
      <t xml:space="preserve">V-26/0088 </t>
    </r>
    <r>
      <rPr>
        <b/>
        <u/>
        <sz val="48"/>
        <color theme="1"/>
        <rFont val="Arial Narrow"/>
        <family val="2"/>
      </rPr>
      <t>Rahmenvereinbarung, Standardfahrzeuge - Mittelklasse mit Elektromotor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</si>
</sst>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km&quot;"/>
    <numFmt numFmtId="165" formatCode="#\ &quot;Tage&quot;"/>
    <numFmt numFmtId="166" formatCode="#,##0\ &quot;Monate&quot;"/>
    <numFmt numFmtId="167" formatCode="#,##0.00\ &quot;€&quot;"/>
    <numFmt numFmtId="168" formatCode="00000"/>
    <numFmt numFmtId="169" formatCode="#,##0\ &quot;km jährlich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48"/>
      <name val="Arial"/>
      <family val="2"/>
    </font>
    <font>
      <b/>
      <sz val="28"/>
      <name val="Arial Narrow"/>
      <family val="2"/>
    </font>
    <font>
      <sz val="18"/>
      <name val="Arial"/>
      <family val="2"/>
    </font>
    <font>
      <sz val="16"/>
      <name val="Arial"/>
      <family val="2"/>
    </font>
    <font>
      <sz val="8"/>
      <color indexed="9"/>
      <name val="Arial Narrow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4"/>
      <color theme="0"/>
      <name val="Arial"/>
      <family val="2"/>
    </font>
    <font>
      <b/>
      <sz val="14"/>
      <color theme="5" tint="0.39997558519241921"/>
      <name val="Arial"/>
      <family val="2"/>
    </font>
    <font>
      <b/>
      <sz val="14"/>
      <color theme="5" tint="-0.249977111117893"/>
      <name val="Arial"/>
      <family val="2"/>
    </font>
    <font>
      <sz val="22"/>
      <name val="Arial"/>
      <family val="2"/>
    </font>
    <font>
      <b/>
      <u/>
      <sz val="48"/>
      <color theme="1"/>
      <name val="Arial Narrow"/>
      <family val="2"/>
    </font>
    <font>
      <b/>
      <sz val="14"/>
      <color theme="5"/>
      <name val="Arial"/>
      <family val="2"/>
    </font>
    <font>
      <b/>
      <sz val="14"/>
      <color theme="6"/>
      <name val="Arial"/>
      <family val="2"/>
    </font>
    <font>
      <b/>
      <sz val="20"/>
      <name val="Arial"/>
      <family val="2"/>
    </font>
    <font>
      <b/>
      <u/>
      <sz val="48"/>
      <color theme="1" tint="4.9989318521683403E-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1" applyFont="1" applyFill="1" applyBorder="1" applyAlignment="1" applyProtection="1">
      <alignment vertical="center"/>
    </xf>
    <xf numFmtId="0" fontId="1" fillId="0" borderId="0" xfId="1" applyProtection="1"/>
    <xf numFmtId="0" fontId="1" fillId="0" borderId="0" xfId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top"/>
    </xf>
    <xf numFmtId="0" fontId="1" fillId="0" borderId="0" xfId="1" applyBorder="1" applyAlignment="1" applyProtection="1">
      <alignment horizontal="center" vertical="center"/>
    </xf>
    <xf numFmtId="164" fontId="1" fillId="0" borderId="0" xfId="1" applyNumberFormat="1" applyFill="1" applyBorder="1" applyAlignment="1" applyProtection="1">
      <alignment horizontal="center" vertical="center"/>
    </xf>
    <xf numFmtId="0" fontId="1" fillId="0" borderId="0" xfId="1" applyBorder="1" applyProtection="1"/>
    <xf numFmtId="0" fontId="5" fillId="0" borderId="5" xfId="1" applyNumberFormat="1" applyFont="1" applyFill="1" applyBorder="1" applyAlignment="1" applyProtection="1">
      <alignment vertical="center" wrapText="1"/>
    </xf>
    <xf numFmtId="0" fontId="6" fillId="0" borderId="0" xfId="1" applyFont="1" applyBorder="1" applyAlignment="1" applyProtection="1">
      <alignment wrapText="1"/>
    </xf>
    <xf numFmtId="0" fontId="6" fillId="0" borderId="0" xfId="1" applyFont="1" applyAlignment="1" applyProtection="1">
      <alignment wrapText="1"/>
    </xf>
    <xf numFmtId="165" fontId="8" fillId="0" borderId="5" xfId="1" applyNumberFormat="1" applyFont="1" applyFill="1" applyBorder="1" applyAlignment="1" applyProtection="1">
      <alignment vertical="center" wrapText="1"/>
    </xf>
    <xf numFmtId="0" fontId="9" fillId="0" borderId="10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/>
    </xf>
    <xf numFmtId="44" fontId="11" fillId="0" borderId="0" xfId="2" applyFont="1" applyFill="1" applyBorder="1" applyAlignment="1" applyProtection="1">
      <alignment horizontal="center" vertical="center"/>
    </xf>
    <xf numFmtId="44" fontId="11" fillId="0" borderId="10" xfId="2" applyFont="1" applyFill="1" applyBorder="1" applyAlignment="1" applyProtection="1">
      <alignment horizontal="center" vertical="center"/>
    </xf>
    <xf numFmtId="0" fontId="11" fillId="0" borderId="0" xfId="1" applyFont="1" applyFill="1" applyBorder="1" applyProtection="1"/>
    <xf numFmtId="0" fontId="11" fillId="0" borderId="0" xfId="1" applyFont="1" applyFill="1" applyProtection="1"/>
    <xf numFmtId="0" fontId="12" fillId="2" borderId="12" xfId="1" applyFont="1" applyFill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center" vertical="center"/>
    </xf>
    <xf numFmtId="0" fontId="11" fillId="0" borderId="0" xfId="1" applyFont="1" applyBorder="1" applyProtection="1"/>
    <xf numFmtId="0" fontId="11" fillId="0" borderId="0" xfId="1" applyFont="1" applyProtection="1"/>
    <xf numFmtId="0" fontId="1" fillId="0" borderId="10" xfId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vertical="center"/>
    </xf>
    <xf numFmtId="167" fontId="11" fillId="3" borderId="13" xfId="2" applyNumberFormat="1" applyFont="1" applyFill="1" applyBorder="1" applyAlignment="1" applyProtection="1">
      <alignment horizontal="center" vertical="center"/>
      <protection locked="0"/>
    </xf>
    <xf numFmtId="167" fontId="11" fillId="0" borderId="0" xfId="1" applyNumberFormat="1" applyFont="1" applyBorder="1" applyAlignment="1" applyProtection="1">
      <alignment horizontal="center" vertical="center"/>
    </xf>
    <xf numFmtId="167" fontId="11" fillId="2" borderId="20" xfId="2" applyNumberFormat="1" applyFont="1" applyFill="1" applyBorder="1" applyAlignment="1" applyProtection="1">
      <alignment horizontal="center" vertical="center"/>
    </xf>
    <xf numFmtId="167" fontId="11" fillId="2" borderId="21" xfId="2" applyNumberFormat="1" applyFont="1" applyFill="1" applyBorder="1" applyAlignment="1" applyProtection="1">
      <alignment horizontal="center" vertical="center"/>
    </xf>
    <xf numFmtId="167" fontId="11" fillId="2" borderId="22" xfId="2" applyNumberFormat="1" applyFont="1" applyFill="1" applyBorder="1" applyAlignment="1" applyProtection="1">
      <alignment horizontal="center" vertical="center"/>
    </xf>
    <xf numFmtId="167" fontId="11" fillId="2" borderId="23" xfId="2" applyNumberFormat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vertical="center" wrapText="1"/>
    </xf>
    <xf numFmtId="167" fontId="11" fillId="0" borderId="0" xfId="1" applyNumberFormat="1" applyFont="1" applyFill="1" applyBorder="1" applyAlignment="1" applyProtection="1">
      <alignment horizontal="center" vertical="center"/>
    </xf>
    <xf numFmtId="167" fontId="11" fillId="0" borderId="0" xfId="2" applyNumberFormat="1" applyFont="1" applyFill="1" applyBorder="1" applyAlignment="1" applyProtection="1">
      <alignment horizontal="center" vertical="center"/>
    </xf>
    <xf numFmtId="167" fontId="11" fillId="0" borderId="14" xfId="2" applyNumberFormat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vertical="center" wrapText="1"/>
    </xf>
    <xf numFmtId="167" fontId="11" fillId="3" borderId="16" xfId="2" applyNumberFormat="1" applyFont="1" applyFill="1" applyBorder="1" applyAlignment="1" applyProtection="1">
      <alignment horizontal="center" vertical="center"/>
      <protection locked="0"/>
    </xf>
    <xf numFmtId="167" fontId="11" fillId="3" borderId="1" xfId="2" applyNumberFormat="1" applyFont="1" applyFill="1" applyBorder="1" applyAlignment="1" applyProtection="1">
      <alignment horizontal="center" vertical="center"/>
      <protection locked="0"/>
    </xf>
    <xf numFmtId="167" fontId="11" fillId="3" borderId="2" xfId="2" applyNumberFormat="1" applyFont="1" applyFill="1" applyBorder="1" applyAlignment="1" applyProtection="1">
      <alignment horizontal="center" vertical="center"/>
      <protection locked="0"/>
    </xf>
    <xf numFmtId="167" fontId="11" fillId="3" borderId="3" xfId="2" applyNumberFormat="1" applyFont="1" applyFill="1" applyBorder="1" applyAlignment="1" applyProtection="1">
      <alignment horizontal="center" vertical="center"/>
      <protection locked="0"/>
    </xf>
    <xf numFmtId="0" fontId="13" fillId="2" borderId="7" xfId="1" applyFont="1" applyFill="1" applyBorder="1" applyAlignment="1" applyProtection="1">
      <alignment vertical="center" wrapText="1"/>
    </xf>
    <xf numFmtId="167" fontId="11" fillId="2" borderId="28" xfId="2" applyNumberFormat="1" applyFont="1" applyFill="1" applyBorder="1" applyAlignment="1" applyProtection="1">
      <alignment horizontal="center" vertical="center"/>
    </xf>
    <xf numFmtId="167" fontId="11" fillId="2" borderId="6" xfId="2" applyNumberFormat="1" applyFont="1" applyFill="1" applyBorder="1" applyAlignment="1" applyProtection="1">
      <alignment horizontal="center" vertical="center"/>
    </xf>
    <xf numFmtId="167" fontId="11" fillId="2" borderId="7" xfId="2" applyNumberFormat="1" applyFont="1" applyFill="1" applyBorder="1" applyAlignment="1" applyProtection="1">
      <alignment horizontal="center" vertical="center"/>
    </xf>
    <xf numFmtId="167" fontId="11" fillId="2" borderId="29" xfId="2" applyNumberFormat="1" applyFont="1" applyFill="1" applyBorder="1" applyAlignment="1" applyProtection="1">
      <alignment horizontal="center" vertical="center"/>
    </xf>
    <xf numFmtId="167" fontId="11" fillId="2" borderId="31" xfId="2" applyNumberFormat="1" applyFont="1" applyFill="1" applyBorder="1" applyAlignment="1" applyProtection="1">
      <alignment horizontal="center" vertical="center"/>
    </xf>
    <xf numFmtId="167" fontId="11" fillId="2" borderId="32" xfId="2" applyNumberFormat="1" applyFont="1" applyFill="1" applyBorder="1" applyAlignment="1" applyProtection="1">
      <alignment horizontal="center" vertical="center"/>
    </xf>
    <xf numFmtId="167" fontId="11" fillId="2" borderId="33" xfId="2" applyNumberFormat="1" applyFont="1" applyFill="1" applyBorder="1" applyAlignment="1" applyProtection="1">
      <alignment horizontal="center" vertical="center"/>
    </xf>
    <xf numFmtId="167" fontId="11" fillId="2" borderId="34" xfId="2" applyNumberFormat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vertical="center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vertical="center" wrapText="1"/>
    </xf>
    <xf numFmtId="0" fontId="11" fillId="0" borderId="35" xfId="1" applyFont="1" applyBorder="1" applyAlignment="1" applyProtection="1">
      <alignment horizontal="center" vertical="center"/>
    </xf>
    <xf numFmtId="167" fontId="11" fillId="2" borderId="36" xfId="2" applyNumberFormat="1" applyFont="1" applyFill="1" applyBorder="1" applyAlignment="1" applyProtection="1">
      <alignment horizontal="center" vertical="center"/>
    </xf>
    <xf numFmtId="0" fontId="13" fillId="2" borderId="38" xfId="1" applyFont="1" applyFill="1" applyBorder="1" applyAlignment="1" applyProtection="1">
      <alignment vertical="center" wrapText="1"/>
    </xf>
    <xf numFmtId="0" fontId="13" fillId="2" borderId="42" xfId="1" applyFont="1" applyFill="1" applyBorder="1" applyAlignment="1" applyProtection="1">
      <alignment vertical="center" wrapText="1"/>
    </xf>
    <xf numFmtId="167" fontId="11" fillId="3" borderId="43" xfId="2" applyNumberFormat="1" applyFont="1" applyFill="1" applyBorder="1" applyAlignment="1" applyProtection="1">
      <alignment horizontal="center" vertical="center"/>
      <protection locked="0"/>
    </xf>
    <xf numFmtId="167" fontId="11" fillId="3" borderId="44" xfId="2" applyNumberFormat="1" applyFont="1" applyFill="1" applyBorder="1" applyAlignment="1" applyProtection="1">
      <alignment horizontal="center" vertical="center"/>
      <protection locked="0"/>
    </xf>
    <xf numFmtId="167" fontId="11" fillId="3" borderId="6" xfId="2" applyNumberFormat="1" applyFont="1" applyFill="1" applyBorder="1" applyAlignment="1" applyProtection="1">
      <alignment horizontal="center" vertical="center"/>
      <protection locked="0"/>
    </xf>
    <xf numFmtId="167" fontId="11" fillId="3" borderId="7" xfId="2" applyNumberFormat="1" applyFont="1" applyFill="1" applyBorder="1" applyAlignment="1" applyProtection="1">
      <alignment horizontal="center" vertical="center"/>
      <protection locked="0"/>
    </xf>
    <xf numFmtId="167" fontId="11" fillId="3" borderId="8" xfId="2" applyNumberFormat="1" applyFont="1" applyFill="1" applyBorder="1" applyAlignment="1" applyProtection="1">
      <alignment horizontal="center" vertical="center"/>
      <protection locked="0"/>
    </xf>
    <xf numFmtId="167" fontId="11" fillId="0" borderId="10" xfId="2" applyNumberFormat="1" applyFont="1" applyFill="1" applyBorder="1" applyAlignment="1" applyProtection="1">
      <alignment horizontal="center" vertical="center"/>
    </xf>
    <xf numFmtId="167" fontId="11" fillId="2" borderId="1" xfId="2" applyNumberFormat="1" applyFont="1" applyFill="1" applyBorder="1" applyAlignment="1" applyProtection="1">
      <alignment horizontal="center" vertical="center"/>
    </xf>
    <xf numFmtId="167" fontId="11" fillId="2" borderId="2" xfId="2" applyNumberFormat="1" applyFont="1" applyFill="1" applyBorder="1" applyAlignment="1" applyProtection="1">
      <alignment horizontal="center" vertical="center"/>
    </xf>
    <xf numFmtId="167" fontId="11" fillId="3" borderId="39" xfId="2" applyNumberFormat="1" applyFont="1" applyFill="1" applyBorder="1" applyAlignment="1" applyProtection="1">
      <alignment horizontal="center" vertical="center"/>
      <protection locked="0"/>
    </xf>
    <xf numFmtId="167" fontId="11" fillId="3" borderId="40" xfId="2" applyNumberFormat="1" applyFont="1" applyFill="1" applyBorder="1" applyAlignment="1" applyProtection="1">
      <alignment horizontal="center" vertical="center"/>
      <protection locked="0"/>
    </xf>
    <xf numFmtId="167" fontId="11" fillId="3" borderId="37" xfId="2" applyNumberFormat="1" applyFont="1" applyFill="1" applyBorder="1" applyAlignment="1" applyProtection="1">
      <alignment horizontal="center" vertical="center"/>
      <protection locked="0"/>
    </xf>
    <xf numFmtId="167" fontId="11" fillId="3" borderId="38" xfId="2" applyNumberFormat="1" applyFont="1" applyFill="1" applyBorder="1" applyAlignment="1" applyProtection="1">
      <alignment horizontal="center" vertical="center"/>
      <protection locked="0"/>
    </xf>
    <xf numFmtId="167" fontId="11" fillId="3" borderId="41" xfId="2" applyNumberFormat="1" applyFont="1" applyFill="1" applyBorder="1" applyAlignment="1" applyProtection="1">
      <alignment horizontal="center" vertical="center"/>
      <protection locked="0"/>
    </xf>
    <xf numFmtId="0" fontId="10" fillId="2" borderId="38" xfId="1" applyFont="1" applyFill="1" applyBorder="1" applyAlignment="1" applyProtection="1">
      <alignment vertical="center" wrapText="1"/>
    </xf>
    <xf numFmtId="167" fontId="11" fillId="2" borderId="37" xfId="2" applyNumberFormat="1" applyFont="1" applyFill="1" applyBorder="1" applyAlignment="1" applyProtection="1">
      <alignment horizontal="center" vertical="center"/>
    </xf>
    <xf numFmtId="167" fontId="11" fillId="2" borderId="38" xfId="2" applyNumberFormat="1" applyFont="1" applyFill="1" applyBorder="1" applyAlignment="1" applyProtection="1">
      <alignment horizontal="center" vertical="center"/>
    </xf>
    <xf numFmtId="167" fontId="11" fillId="2" borderId="46" xfId="2" applyNumberFormat="1" applyFont="1" applyFill="1" applyBorder="1" applyAlignment="1" applyProtection="1">
      <alignment horizontal="center" vertical="center"/>
    </xf>
    <xf numFmtId="0" fontId="11" fillId="2" borderId="47" xfId="1" applyFont="1" applyFill="1" applyBorder="1" applyAlignment="1" applyProtection="1">
      <alignment horizontal="center" vertical="center"/>
    </xf>
    <xf numFmtId="0" fontId="13" fillId="2" borderId="48" xfId="1" applyFont="1" applyFill="1" applyBorder="1" applyAlignment="1" applyProtection="1">
      <alignment vertical="center" wrapText="1"/>
    </xf>
    <xf numFmtId="167" fontId="11" fillId="0" borderId="5" xfId="1" applyNumberFormat="1" applyFont="1" applyBorder="1" applyAlignment="1" applyProtection="1">
      <alignment horizontal="center" vertical="center"/>
    </xf>
    <xf numFmtId="167" fontId="11" fillId="2" borderId="47" xfId="1" applyNumberFormat="1" applyFont="1" applyFill="1" applyBorder="1" applyAlignment="1" applyProtection="1">
      <alignment horizontal="center" vertical="center"/>
    </xf>
    <xf numFmtId="167" fontId="11" fillId="2" borderId="48" xfId="1" applyNumberFormat="1" applyFont="1" applyFill="1" applyBorder="1" applyAlignment="1" applyProtection="1">
      <alignment horizontal="center" vertical="center"/>
    </xf>
    <xf numFmtId="167" fontId="11" fillId="2" borderId="49" xfId="1" applyNumberFormat="1" applyFont="1" applyFill="1" applyBorder="1" applyAlignment="1" applyProtection="1">
      <alignment horizontal="center" vertical="center"/>
    </xf>
    <xf numFmtId="0" fontId="10" fillId="2" borderId="48" xfId="1" applyFont="1" applyFill="1" applyBorder="1" applyAlignment="1" applyProtection="1">
      <alignment vertical="center" wrapText="1"/>
    </xf>
    <xf numFmtId="167" fontId="11" fillId="4" borderId="13" xfId="2" applyNumberFormat="1" applyFont="1" applyFill="1" applyBorder="1" applyAlignment="1" applyProtection="1">
      <alignment horizontal="center" vertical="center"/>
    </xf>
    <xf numFmtId="167" fontId="11" fillId="4" borderId="47" xfId="2" applyNumberFormat="1" applyFont="1" applyFill="1" applyBorder="1" applyAlignment="1" applyProtection="1">
      <alignment horizontal="center" vertical="center"/>
    </xf>
    <xf numFmtId="167" fontId="11" fillId="4" borderId="48" xfId="2" applyNumberFormat="1" applyFont="1" applyFill="1" applyBorder="1" applyAlignment="1" applyProtection="1">
      <alignment horizontal="center" vertical="center"/>
    </xf>
    <xf numFmtId="167" fontId="11" fillId="4" borderId="49" xfId="2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vertical="center" wrapText="1"/>
    </xf>
    <xf numFmtId="168" fontId="16" fillId="0" borderId="10" xfId="1" applyNumberFormat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top" wrapText="1"/>
    </xf>
    <xf numFmtId="168" fontId="11" fillId="0" borderId="0" xfId="1" applyNumberFormat="1" applyFont="1" applyFill="1" applyBorder="1" applyAlignment="1" applyProtection="1">
      <alignment vertical="center" wrapText="1"/>
    </xf>
    <xf numFmtId="168" fontId="11" fillId="0" borderId="0" xfId="1" applyNumberFormat="1" applyFont="1" applyFill="1" applyBorder="1" applyAlignment="1" applyProtection="1">
      <alignment vertical="center"/>
    </xf>
    <xf numFmtId="168" fontId="11" fillId="0" borderId="5" xfId="1" applyNumberFormat="1" applyFont="1" applyFill="1" applyBorder="1" applyAlignment="1" applyProtection="1">
      <alignment vertical="center"/>
    </xf>
    <xf numFmtId="168" fontId="1" fillId="0" borderId="0" xfId="1" applyNumberFormat="1" applyFill="1" applyAlignment="1" applyProtection="1">
      <alignment vertical="center"/>
    </xf>
    <xf numFmtId="0" fontId="1" fillId="0" borderId="0" xfId="1" applyFont="1" applyFill="1" applyBorder="1" applyAlignment="1" applyProtection="1">
      <alignment vertical="top" wrapText="1"/>
    </xf>
    <xf numFmtId="0" fontId="1" fillId="0" borderId="0" xfId="1" applyAlignment="1" applyProtection="1">
      <alignment horizontal="center" vertical="center"/>
    </xf>
    <xf numFmtId="168" fontId="1" fillId="0" borderId="0" xfId="1" applyNumberFormat="1" applyFill="1" applyAlignment="1" applyProtection="1">
      <alignment vertical="top"/>
    </xf>
    <xf numFmtId="167" fontId="17" fillId="0" borderId="0" xfId="1" applyNumberFormat="1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center" wrapText="1"/>
    </xf>
    <xf numFmtId="167" fontId="11" fillId="3" borderId="56" xfId="2" applyNumberFormat="1" applyFont="1" applyFill="1" applyBorder="1" applyAlignment="1" applyProtection="1">
      <alignment horizontal="center" vertical="center"/>
      <protection locked="0"/>
    </xf>
    <xf numFmtId="167" fontId="11" fillId="3" borderId="42" xfId="2" applyNumberFormat="1" applyFont="1" applyFill="1" applyBorder="1" applyAlignment="1" applyProtection="1">
      <alignment horizontal="center" vertical="center"/>
      <protection locked="0"/>
    </xf>
    <xf numFmtId="0" fontId="11" fillId="2" borderId="56" xfId="1" applyFont="1" applyFill="1" applyBorder="1" applyAlignment="1" applyProtection="1">
      <alignment horizontal="center" vertical="center"/>
    </xf>
    <xf numFmtId="167" fontId="11" fillId="2" borderId="30" xfId="2" applyNumberFormat="1" applyFont="1" applyFill="1" applyBorder="1" applyAlignment="1" applyProtection="1">
      <alignment horizontal="center" vertical="center"/>
    </xf>
    <xf numFmtId="167" fontId="11" fillId="3" borderId="7" xfId="2" applyNumberFormat="1" applyFont="1" applyFill="1" applyBorder="1" applyAlignment="1" applyProtection="1">
      <alignment horizontal="left" vertical="center"/>
      <protection locked="0"/>
    </xf>
    <xf numFmtId="0" fontId="12" fillId="2" borderId="11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/>
    </xf>
    <xf numFmtId="169" fontId="12" fillId="2" borderId="6" xfId="1" applyNumberFormat="1" applyFont="1" applyFill="1" applyBorder="1" applyAlignment="1" applyProtection="1">
      <alignment horizontal="center" vertical="center"/>
    </xf>
    <xf numFmtId="169" fontId="12" fillId="2" borderId="7" xfId="1" applyNumberFormat="1" applyFont="1" applyFill="1" applyBorder="1" applyAlignment="1" applyProtection="1">
      <alignment horizontal="center" vertical="center"/>
    </xf>
    <xf numFmtId="169" fontId="12" fillId="2" borderId="8" xfId="1" applyNumberFormat="1" applyFont="1" applyFill="1" applyBorder="1" applyAlignment="1" applyProtection="1">
      <alignment horizontal="center" vertical="center"/>
    </xf>
    <xf numFmtId="0" fontId="9" fillId="2" borderId="0" xfId="2" applyNumberFormat="1" applyFont="1" applyFill="1" applyBorder="1" applyAlignment="1" applyProtection="1">
      <alignment horizontal="left" vertical="center"/>
    </xf>
    <xf numFmtId="0" fontId="9" fillId="2" borderId="0" xfId="1" applyFont="1" applyFill="1" applyBorder="1" applyAlignment="1" applyProtection="1">
      <alignment horizontal="left" vertical="center"/>
    </xf>
    <xf numFmtId="0" fontId="9" fillId="2" borderId="55" xfId="1" applyFont="1" applyFill="1" applyBorder="1" applyAlignment="1" applyProtection="1">
      <alignment horizontal="left" vertical="center"/>
    </xf>
    <xf numFmtId="44" fontId="9" fillId="2" borderId="55" xfId="2" applyFont="1" applyFill="1" applyBorder="1" applyAlignment="1" applyProtection="1">
      <alignment horizontal="left" vertical="center"/>
    </xf>
    <xf numFmtId="44" fontId="9" fillId="2" borderId="0" xfId="2" applyFont="1" applyFill="1" applyBorder="1" applyAlignment="1" applyProtection="1">
      <alignment horizontal="left" vertical="center"/>
    </xf>
    <xf numFmtId="44" fontId="11" fillId="2" borderId="0" xfId="2" applyFont="1" applyFill="1" applyBorder="1" applyAlignment="1" applyProtection="1">
      <alignment horizontal="left" vertical="center"/>
    </xf>
    <xf numFmtId="44" fontId="11" fillId="2" borderId="55" xfId="2" applyFont="1" applyFill="1" applyBorder="1" applyAlignment="1" applyProtection="1">
      <alignment horizontal="left" vertical="center"/>
    </xf>
    <xf numFmtId="0" fontId="12" fillId="2" borderId="13" xfId="1" applyFont="1" applyFill="1" applyBorder="1" applyAlignment="1" applyProtection="1">
      <alignment horizontal="center" vertical="center" wrapText="1"/>
    </xf>
    <xf numFmtId="167" fontId="11" fillId="2" borderId="26" xfId="1" applyNumberFormat="1" applyFont="1" applyFill="1" applyBorder="1" applyAlignment="1" applyProtection="1">
      <alignment horizontal="center" vertical="center"/>
    </xf>
    <xf numFmtId="167" fontId="11" fillId="2" borderId="27" xfId="1" applyNumberFormat="1" applyFont="1" applyFill="1" applyBorder="1" applyAlignment="1" applyProtection="1">
      <alignment horizontal="center" vertical="center"/>
    </xf>
    <xf numFmtId="167" fontId="11" fillId="3" borderId="57" xfId="2" applyNumberFormat="1" applyFont="1" applyFill="1" applyBorder="1" applyAlignment="1" applyProtection="1">
      <alignment horizontal="center" vertical="center"/>
      <protection locked="0"/>
    </xf>
    <xf numFmtId="0" fontId="11" fillId="2" borderId="37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167" fontId="11" fillId="2" borderId="30" xfId="1" applyNumberFormat="1" applyFont="1" applyFill="1" applyBorder="1" applyAlignment="1" applyProtection="1">
      <alignment horizontal="center" vertical="center"/>
    </xf>
    <xf numFmtId="167" fontId="11" fillId="2" borderId="45" xfId="1" applyNumberFormat="1" applyFont="1" applyFill="1" applyBorder="1" applyAlignment="1" applyProtection="1">
      <alignment horizontal="center" vertical="center"/>
    </xf>
    <xf numFmtId="167" fontId="11" fillId="2" borderId="13" xfId="1" applyNumberFormat="1" applyFont="1" applyFill="1" applyBorder="1" applyAlignment="1" applyProtection="1">
      <alignment horizontal="center" vertical="center"/>
    </xf>
    <xf numFmtId="0" fontId="6" fillId="2" borderId="52" xfId="1" applyFont="1" applyFill="1" applyBorder="1" applyAlignment="1" applyProtection="1">
      <alignment horizontal="left" wrapText="1"/>
    </xf>
    <xf numFmtId="0" fontId="6" fillId="2" borderId="0" xfId="1" applyFont="1" applyFill="1" applyBorder="1" applyAlignment="1" applyProtection="1">
      <alignment horizontal="left" wrapText="1"/>
    </xf>
    <xf numFmtId="0" fontId="9" fillId="2" borderId="0" xfId="2" applyNumberFormat="1" applyFont="1" applyFill="1" applyBorder="1" applyAlignment="1" applyProtection="1">
      <alignment vertical="center"/>
    </xf>
    <xf numFmtId="167" fontId="11" fillId="2" borderId="26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0" fontId="21" fillId="0" borderId="0" xfId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24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24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 applyProtection="1">
      <alignment horizontal="center" vertical="center" wrapText="1"/>
    </xf>
    <xf numFmtId="165" fontId="24" fillId="3" borderId="8" xfId="1" applyNumberFormat="1" applyFont="1" applyFill="1" applyBorder="1" applyAlignment="1" applyProtection="1">
      <alignment horizontal="center" vertical="center" wrapText="1"/>
      <protection locked="0"/>
    </xf>
    <xf numFmtId="165" fontId="24" fillId="3" borderId="9" xfId="1" applyNumberFormat="1" applyFont="1" applyFill="1" applyBorder="1" applyAlignment="1" applyProtection="1">
      <alignment horizontal="center" vertical="center" wrapText="1"/>
      <protection locked="0"/>
    </xf>
    <xf numFmtId="165" fontId="24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15" xfId="1" applyFont="1" applyFill="1" applyBorder="1" applyAlignment="1" applyProtection="1">
      <alignment horizontal="center" vertical="center" wrapText="1"/>
    </xf>
    <xf numFmtId="0" fontId="10" fillId="2" borderId="53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55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54" xfId="1" applyFont="1" applyFill="1" applyBorder="1" applyAlignment="1" applyProtection="1">
      <alignment horizontal="center" vertical="center" wrapText="1"/>
    </xf>
    <xf numFmtId="0" fontId="9" fillId="2" borderId="52" xfId="1" applyNumberFormat="1" applyFont="1" applyFill="1" applyBorder="1" applyAlignment="1" applyProtection="1">
      <alignment horizontal="left" vertical="center" wrapText="1"/>
    </xf>
    <xf numFmtId="0" fontId="9" fillId="2" borderId="53" xfId="1" applyNumberFormat="1" applyFont="1" applyFill="1" applyBorder="1" applyAlignment="1" applyProtection="1">
      <alignment horizontal="left" vertical="center" wrapText="1"/>
    </xf>
    <xf numFmtId="44" fontId="9" fillId="2" borderId="58" xfId="2" applyFont="1" applyFill="1" applyBorder="1" applyAlignment="1" applyProtection="1">
      <alignment horizontal="center" vertical="center" wrapText="1"/>
    </xf>
    <xf numFmtId="44" fontId="9" fillId="2" borderId="61" xfId="2" applyFont="1" applyFill="1" applyBorder="1" applyAlignment="1" applyProtection="1">
      <alignment horizontal="center" vertical="center" wrapText="1"/>
    </xf>
    <xf numFmtId="44" fontId="9" fillId="2" borderId="59" xfId="2" applyFont="1" applyFill="1" applyBorder="1" applyAlignment="1" applyProtection="1">
      <alignment horizontal="center" vertical="center" wrapText="1"/>
    </xf>
    <xf numFmtId="44" fontId="9" fillId="2" borderId="62" xfId="2" applyFont="1" applyFill="1" applyBorder="1" applyAlignment="1" applyProtection="1">
      <alignment horizontal="center" vertical="center" wrapText="1"/>
    </xf>
    <xf numFmtId="44" fontId="9" fillId="2" borderId="60" xfId="2" applyFont="1" applyFill="1" applyBorder="1" applyAlignment="1" applyProtection="1">
      <alignment horizontal="center" vertical="center" wrapText="1"/>
    </xf>
    <xf numFmtId="44" fontId="9" fillId="2" borderId="63" xfId="2" applyFont="1" applyFill="1" applyBorder="1" applyAlignment="1" applyProtection="1">
      <alignment horizontal="center" vertical="center" wrapText="1"/>
    </xf>
    <xf numFmtId="0" fontId="11" fillId="2" borderId="58" xfId="2" applyNumberFormat="1" applyFont="1" applyFill="1" applyBorder="1" applyAlignment="1" applyProtection="1">
      <alignment horizontal="center" vertical="center"/>
    </xf>
    <xf numFmtId="0" fontId="11" fillId="2" borderId="64" xfId="2" applyNumberFormat="1" applyFont="1" applyFill="1" applyBorder="1" applyAlignment="1" applyProtection="1">
      <alignment horizontal="center" vertical="center"/>
    </xf>
    <xf numFmtId="0" fontId="11" fillId="2" borderId="61" xfId="2" applyNumberFormat="1" applyFont="1" applyFill="1" applyBorder="1" applyAlignment="1" applyProtection="1">
      <alignment horizontal="center" vertical="center"/>
    </xf>
    <xf numFmtId="0" fontId="11" fillId="2" borderId="59" xfId="2" applyNumberFormat="1" applyFont="1" applyFill="1" applyBorder="1" applyAlignment="1" applyProtection="1">
      <alignment horizontal="center" vertical="center"/>
    </xf>
    <xf numFmtId="0" fontId="11" fillId="2" borderId="65" xfId="2" applyNumberFormat="1" applyFont="1" applyFill="1" applyBorder="1" applyAlignment="1" applyProtection="1">
      <alignment horizontal="center" vertical="center"/>
    </xf>
    <xf numFmtId="0" fontId="11" fillId="2" borderId="62" xfId="2" applyNumberFormat="1" applyFont="1" applyFill="1" applyBorder="1" applyAlignment="1" applyProtection="1">
      <alignment horizontal="center" vertical="center"/>
    </xf>
    <xf numFmtId="0" fontId="11" fillId="2" borderId="60" xfId="2" applyNumberFormat="1" applyFont="1" applyFill="1" applyBorder="1" applyAlignment="1" applyProtection="1">
      <alignment horizontal="center" vertical="center"/>
    </xf>
    <xf numFmtId="0" fontId="11" fillId="2" borderId="66" xfId="2" applyNumberFormat="1" applyFont="1" applyFill="1" applyBorder="1" applyAlignment="1" applyProtection="1">
      <alignment horizontal="center" vertical="center"/>
    </xf>
    <xf numFmtId="0" fontId="11" fillId="2" borderId="63" xfId="2" applyNumberFormat="1" applyFont="1" applyFill="1" applyBorder="1" applyAlignment="1" applyProtection="1">
      <alignment horizontal="center" vertical="center"/>
    </xf>
    <xf numFmtId="0" fontId="10" fillId="6" borderId="19" xfId="1" applyFont="1" applyFill="1" applyBorder="1" applyAlignment="1" applyProtection="1">
      <alignment horizontal="center" vertical="center"/>
    </xf>
    <xf numFmtId="0" fontId="10" fillId="6" borderId="10" xfId="1" applyFont="1" applyFill="1" applyBorder="1" applyAlignment="1" applyProtection="1">
      <alignment horizontal="center" vertical="center"/>
    </xf>
    <xf numFmtId="0" fontId="10" fillId="6" borderId="14" xfId="1" applyFont="1" applyFill="1" applyBorder="1" applyAlignment="1" applyProtection="1">
      <alignment horizontal="center" vertical="center"/>
    </xf>
    <xf numFmtId="0" fontId="10" fillId="6" borderId="12" xfId="1" applyFont="1" applyFill="1" applyBorder="1" applyAlignment="1" applyProtection="1">
      <alignment horizontal="center" vertical="center"/>
    </xf>
    <xf numFmtId="168" fontId="11" fillId="7" borderId="40" xfId="1" applyNumberFormat="1" applyFont="1" applyFill="1" applyBorder="1" applyAlignment="1" applyProtection="1">
      <alignment horizontal="center" vertical="center"/>
      <protection locked="0"/>
    </xf>
    <xf numFmtId="168" fontId="11" fillId="7" borderId="46" xfId="1" applyNumberFormat="1" applyFont="1" applyFill="1" applyBorder="1" applyAlignment="1" applyProtection="1">
      <alignment horizontal="center" vertical="center"/>
      <protection locked="0"/>
    </xf>
    <xf numFmtId="168" fontId="11" fillId="7" borderId="50" xfId="1" applyNumberFormat="1" applyFont="1" applyFill="1" applyBorder="1" applyAlignment="1" applyProtection="1">
      <alignment horizontal="center" vertical="center"/>
      <protection locked="0"/>
    </xf>
    <xf numFmtId="0" fontId="12" fillId="2" borderId="11" xfId="1" applyFont="1" applyFill="1" applyBorder="1" applyAlignment="1" applyProtection="1">
      <alignment horizontal="center" vertical="center" wrapText="1"/>
    </xf>
    <xf numFmtId="0" fontId="12" fillId="2" borderId="14" xfId="1" applyFont="1" applyFill="1" applyBorder="1" applyAlignment="1" applyProtection="1">
      <alignment horizontal="center" vertical="center" wrapText="1"/>
    </xf>
    <xf numFmtId="0" fontId="12" fillId="2" borderId="12" xfId="1" applyFont="1" applyFill="1" applyBorder="1" applyAlignment="1" applyProtection="1">
      <alignment horizontal="center" vertical="center" wrapText="1"/>
    </xf>
    <xf numFmtId="0" fontId="12" fillId="2" borderId="68" xfId="1" applyFont="1" applyFill="1" applyBorder="1" applyAlignment="1" applyProtection="1">
      <alignment horizontal="center" vertical="center"/>
    </xf>
    <xf numFmtId="0" fontId="12" fillId="2" borderId="67" xfId="1" applyFont="1" applyFill="1" applyBorder="1" applyAlignment="1" applyProtection="1">
      <alignment horizontal="center" vertical="center"/>
    </xf>
    <xf numFmtId="166" fontId="12" fillId="2" borderId="16" xfId="1" applyNumberFormat="1" applyFont="1" applyFill="1" applyBorder="1" applyAlignment="1" applyProtection="1">
      <alignment horizontal="center" vertical="center"/>
    </xf>
    <xf numFmtId="166" fontId="12" fillId="2" borderId="17" xfId="1" applyNumberFormat="1" applyFont="1" applyFill="1" applyBorder="1" applyAlignment="1" applyProtection="1">
      <alignment horizontal="center" vertical="center"/>
    </xf>
    <xf numFmtId="166" fontId="12" fillId="2" borderId="18" xfId="1" applyNumberFormat="1" applyFont="1" applyFill="1" applyBorder="1" applyAlignment="1" applyProtection="1">
      <alignment horizontal="center" vertical="center"/>
    </xf>
    <xf numFmtId="0" fontId="11" fillId="2" borderId="37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167" fontId="11" fillId="5" borderId="39" xfId="2" applyNumberFormat="1" applyFont="1" applyFill="1" applyBorder="1" applyAlignment="1" applyProtection="1">
      <alignment horizontal="center" vertical="center"/>
      <protection locked="0"/>
    </xf>
    <xf numFmtId="167" fontId="11" fillId="5" borderId="43" xfId="2" applyNumberFormat="1" applyFont="1" applyFill="1" applyBorder="1" applyAlignment="1" applyProtection="1">
      <alignment horizontal="center" vertical="center"/>
      <protection locked="0"/>
    </xf>
    <xf numFmtId="167" fontId="11" fillId="3" borderId="57" xfId="2" applyNumberFormat="1" applyFont="1" applyFill="1" applyBorder="1" applyAlignment="1" applyProtection="1">
      <alignment horizontal="center" vertical="center"/>
      <protection locked="0"/>
    </xf>
    <xf numFmtId="167" fontId="11" fillId="3" borderId="67" xfId="2" applyNumberFormat="1" applyFont="1" applyFill="1" applyBorder="1" applyAlignment="1" applyProtection="1">
      <alignment horizontal="center" vertical="center"/>
      <protection locked="0"/>
    </xf>
    <xf numFmtId="167" fontId="11" fillId="5" borderId="37" xfId="2" applyNumberFormat="1" applyFont="1" applyFill="1" applyBorder="1" applyAlignment="1" applyProtection="1">
      <alignment horizontal="center" vertical="center"/>
      <protection locked="0"/>
    </xf>
    <xf numFmtId="167" fontId="11" fillId="5" borderId="6" xfId="2" applyNumberFormat="1" applyFont="1" applyFill="1" applyBorder="1" applyAlignment="1" applyProtection="1">
      <alignment horizontal="center" vertical="center"/>
      <protection locked="0"/>
    </xf>
    <xf numFmtId="167" fontId="11" fillId="5" borderId="38" xfId="2" applyNumberFormat="1" applyFont="1" applyFill="1" applyBorder="1" applyAlignment="1" applyProtection="1">
      <alignment horizontal="center" vertical="center"/>
      <protection locked="0"/>
    </xf>
    <xf numFmtId="167" fontId="11" fillId="5" borderId="7" xfId="2" applyNumberFormat="1" applyFont="1" applyFill="1" applyBorder="1" applyAlignment="1" applyProtection="1">
      <alignment horizontal="center" vertical="center"/>
      <protection locked="0"/>
    </xf>
    <xf numFmtId="168" fontId="11" fillId="7" borderId="16" xfId="1" applyNumberFormat="1" applyFont="1" applyFill="1" applyBorder="1" applyAlignment="1" applyProtection="1">
      <alignment horizontal="center" vertical="center" wrapText="1"/>
      <protection locked="0"/>
    </xf>
    <xf numFmtId="168" fontId="11" fillId="7" borderId="18" xfId="1" applyNumberFormat="1" applyFont="1" applyFill="1" applyBorder="1" applyAlignment="1" applyProtection="1">
      <alignment horizontal="center" vertical="center" wrapText="1"/>
      <protection locked="0"/>
    </xf>
    <xf numFmtId="168" fontId="11" fillId="7" borderId="17" xfId="1" applyNumberFormat="1" applyFont="1" applyFill="1" applyBorder="1" applyAlignment="1" applyProtection="1">
      <alignment horizontal="center" vertical="center" wrapText="1"/>
      <protection locked="0"/>
    </xf>
    <xf numFmtId="168" fontId="11" fillId="7" borderId="44" xfId="1" applyNumberFormat="1" applyFont="1" applyFill="1" applyBorder="1" applyAlignment="1" applyProtection="1">
      <alignment horizontal="center" vertical="center"/>
      <protection locked="0"/>
    </xf>
    <xf numFmtId="168" fontId="11" fillId="7" borderId="29" xfId="1" applyNumberFormat="1" applyFont="1" applyFill="1" applyBorder="1" applyAlignment="1" applyProtection="1">
      <alignment horizontal="center" vertical="center"/>
      <protection locked="0"/>
    </xf>
    <xf numFmtId="168" fontId="11" fillId="7" borderId="51" xfId="1" applyNumberFormat="1" applyFont="1" applyFill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 2" xfId="1" xr:uid="{00000000-0005-0000-0000-000001000000}"/>
    <cellStyle name="Währung 2" xfId="2" xr:uid="{00000000-0005-0000-0000-000002000000}"/>
  </cellStyles>
  <dxfs count="22"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C00000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C00000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C00000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C00000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A950-FF16-46B4-9DE3-53F4ACDBB259}">
  <sheetPr>
    <pageSetUpPr fitToPage="1"/>
  </sheetPr>
  <dimension ref="A1:O90"/>
  <sheetViews>
    <sheetView tabSelected="1" topLeftCell="A2" zoomScale="40" zoomScaleNormal="40" zoomScaleSheetLayoutView="70" zoomScalePageLayoutView="115" workbookViewId="0">
      <selection activeCell="G59" sqref="G59:G60"/>
    </sheetView>
  </sheetViews>
  <sheetFormatPr baseColWidth="10" defaultColWidth="11.42578125" defaultRowHeight="12.75" outlineLevelRow="1" x14ac:dyDescent="0.2"/>
  <cols>
    <col min="1" max="1" width="15.5703125" style="2" customWidth="1"/>
    <col min="2" max="2" width="10.5703125" style="96" customWidth="1"/>
    <col min="3" max="3" width="85.7109375" style="99" customWidth="1"/>
    <col min="4" max="4" width="8.7109375" style="98" customWidth="1"/>
    <col min="5" max="5" width="45.5703125" style="98" customWidth="1"/>
    <col min="6" max="6" width="8.7109375" style="98" customWidth="1"/>
    <col min="7" max="13" width="45.5703125" style="98" customWidth="1"/>
    <col min="14" max="14" width="6.5703125" style="2" customWidth="1"/>
    <col min="15" max="15" width="7.42578125" style="2" customWidth="1"/>
    <col min="16" max="16384" width="11.42578125" style="2"/>
  </cols>
  <sheetData>
    <row r="1" spans="1:15" ht="50.1" customHeight="1" x14ac:dyDescent="0.2">
      <c r="B1" s="137" t="s">
        <v>37</v>
      </c>
      <c r="C1" s="137"/>
      <c r="D1" s="138" t="s">
        <v>84</v>
      </c>
      <c r="E1" s="138"/>
      <c r="F1" s="138"/>
      <c r="G1" s="138"/>
      <c r="H1" s="138"/>
      <c r="I1" s="138"/>
      <c r="J1" s="138"/>
      <c r="K1" s="138"/>
      <c r="L1" s="138"/>
      <c r="M1" s="138"/>
      <c r="N1" s="1"/>
      <c r="O1" s="1"/>
    </row>
    <row r="2" spans="1:15" ht="50.1" customHeight="1" thickBot="1" x14ac:dyDescent="0.25">
      <c r="B2" s="3"/>
      <c r="C2" s="14"/>
      <c r="D2" s="4"/>
      <c r="E2" s="14"/>
      <c r="F2" s="5"/>
      <c r="G2" s="14"/>
      <c r="H2" s="113"/>
      <c r="I2" s="113"/>
      <c r="J2" s="113"/>
      <c r="K2" s="113"/>
      <c r="L2" s="113"/>
      <c r="M2" s="113"/>
      <c r="N2" s="7"/>
      <c r="O2" s="7"/>
    </row>
    <row r="3" spans="1:15" s="10" customFormat="1" ht="46.5" customHeight="1" x14ac:dyDescent="0.25">
      <c r="B3" s="139" t="s">
        <v>0</v>
      </c>
      <c r="C3" s="140"/>
      <c r="D3" s="141"/>
      <c r="E3" s="142"/>
      <c r="F3" s="142"/>
      <c r="G3" s="142"/>
      <c r="H3" s="142"/>
      <c r="I3" s="142"/>
      <c r="J3" s="142"/>
      <c r="K3" s="142"/>
      <c r="L3" s="142"/>
      <c r="M3" s="143"/>
      <c r="N3" s="8"/>
      <c r="O3" s="9"/>
    </row>
    <row r="4" spans="1:15" s="10" customFormat="1" ht="46.5" customHeight="1" thickBot="1" x14ac:dyDescent="0.3">
      <c r="B4" s="144" t="s">
        <v>1</v>
      </c>
      <c r="C4" s="145"/>
      <c r="D4" s="146"/>
      <c r="E4" s="147"/>
      <c r="F4" s="147"/>
      <c r="G4" s="147"/>
      <c r="H4" s="147"/>
      <c r="I4" s="147"/>
      <c r="J4" s="147"/>
      <c r="K4" s="147"/>
      <c r="L4" s="147"/>
      <c r="M4" s="148"/>
      <c r="N4" s="11"/>
      <c r="O4" s="9"/>
    </row>
    <row r="5" spans="1:15" s="10" customFormat="1" ht="46.5" customHeight="1" thickBot="1" x14ac:dyDescent="0.3">
      <c r="A5" s="18"/>
      <c r="B5" s="103"/>
      <c r="C5" s="104"/>
      <c r="D5" s="104"/>
      <c r="E5" s="14"/>
      <c r="F5" s="14"/>
      <c r="G5" s="15"/>
      <c r="H5" s="15"/>
      <c r="I5" s="15"/>
      <c r="J5" s="15"/>
      <c r="K5" s="15"/>
      <c r="L5" s="15"/>
      <c r="M5" s="15"/>
      <c r="N5" s="17"/>
      <c r="O5" s="17"/>
    </row>
    <row r="6" spans="1:15" s="10" customFormat="1" ht="27.75" customHeight="1" x14ac:dyDescent="0.25">
      <c r="A6" s="18"/>
      <c r="B6" s="149" t="s">
        <v>24</v>
      </c>
      <c r="C6" s="150"/>
      <c r="D6" s="133"/>
      <c r="E6" s="155" t="s">
        <v>35</v>
      </c>
      <c r="F6" s="155"/>
      <c r="G6" s="155"/>
      <c r="H6" s="155"/>
      <c r="I6" s="155"/>
      <c r="J6" s="156"/>
      <c r="K6" s="157" t="s">
        <v>32</v>
      </c>
      <c r="L6" s="159" t="s">
        <v>26</v>
      </c>
      <c r="M6" s="161" t="s">
        <v>27</v>
      </c>
      <c r="N6" s="17"/>
      <c r="O6" s="17"/>
    </row>
    <row r="7" spans="1:15" s="10" customFormat="1" ht="27.75" customHeight="1" thickBot="1" x14ac:dyDescent="0.3">
      <c r="A7" s="18"/>
      <c r="B7" s="151"/>
      <c r="C7" s="152"/>
      <c r="D7" s="134"/>
      <c r="E7" s="117" t="s">
        <v>36</v>
      </c>
      <c r="F7" s="118"/>
      <c r="G7" s="118"/>
      <c r="H7" s="118"/>
      <c r="I7" s="118"/>
      <c r="J7" s="119"/>
      <c r="K7" s="158"/>
      <c r="L7" s="160"/>
      <c r="M7" s="162"/>
      <c r="N7" s="17"/>
      <c r="O7" s="17"/>
    </row>
    <row r="8" spans="1:15" s="10" customFormat="1" ht="28.5" customHeight="1" x14ac:dyDescent="0.25">
      <c r="A8" s="18"/>
      <c r="B8" s="151"/>
      <c r="C8" s="152"/>
      <c r="D8" s="121"/>
      <c r="E8" s="135" t="s">
        <v>33</v>
      </c>
      <c r="F8" s="135"/>
      <c r="G8" s="135"/>
      <c r="H8" s="135"/>
      <c r="I8" s="135"/>
      <c r="J8" s="120"/>
      <c r="K8" s="163">
        <v>0</v>
      </c>
      <c r="L8" s="166">
        <v>120</v>
      </c>
      <c r="M8" s="169">
        <v>180</v>
      </c>
      <c r="N8" s="17"/>
      <c r="O8" s="17"/>
    </row>
    <row r="9" spans="1:15" s="10" customFormat="1" ht="28.5" customHeight="1" thickBot="1" x14ac:dyDescent="0.3">
      <c r="A9" s="18"/>
      <c r="B9" s="153"/>
      <c r="C9" s="154"/>
      <c r="D9" s="121"/>
      <c r="E9" s="117" t="s">
        <v>82</v>
      </c>
      <c r="F9" s="121"/>
      <c r="G9" s="121"/>
      <c r="H9" s="121"/>
      <c r="I9" s="122"/>
      <c r="J9" s="123"/>
      <c r="K9" s="164"/>
      <c r="L9" s="167"/>
      <c r="M9" s="170"/>
      <c r="N9" s="17"/>
      <c r="O9" s="17"/>
    </row>
    <row r="10" spans="1:15" s="10" customFormat="1" ht="28.5" customHeight="1" thickBot="1" x14ac:dyDescent="0.3">
      <c r="A10" s="18"/>
      <c r="B10" s="172" t="s">
        <v>25</v>
      </c>
      <c r="C10" s="173"/>
      <c r="D10" s="174"/>
      <c r="E10" s="174"/>
      <c r="F10" s="174"/>
      <c r="G10" s="174"/>
      <c r="H10" s="174"/>
      <c r="I10" s="174"/>
      <c r="J10" s="175"/>
      <c r="K10" s="165"/>
      <c r="L10" s="168"/>
      <c r="M10" s="171"/>
      <c r="N10" s="17"/>
      <c r="O10" s="17"/>
    </row>
    <row r="11" spans="1:15" s="18" customFormat="1" ht="50.1" customHeight="1" thickBot="1" x14ac:dyDescent="0.3">
      <c r="B11" s="12"/>
      <c r="C11" s="13"/>
      <c r="D11" s="14"/>
      <c r="E11" s="14"/>
      <c r="F11" s="14"/>
      <c r="G11" s="15" t="s">
        <v>7</v>
      </c>
      <c r="H11" s="16"/>
      <c r="I11" s="16"/>
      <c r="J11" s="16" t="s">
        <v>7</v>
      </c>
      <c r="K11" s="16"/>
      <c r="L11" s="16"/>
      <c r="M11" s="16"/>
      <c r="N11" s="17"/>
      <c r="O11" s="17"/>
    </row>
    <row r="12" spans="1:15" s="22" customFormat="1" ht="35.1" customHeight="1" thickBot="1" x14ac:dyDescent="0.3">
      <c r="B12" s="110" t="s">
        <v>2</v>
      </c>
      <c r="C12" s="19" t="s">
        <v>3</v>
      </c>
      <c r="D12" s="20"/>
      <c r="E12" s="124" t="s">
        <v>4</v>
      </c>
      <c r="F12" s="20"/>
      <c r="G12" s="179" t="s">
        <v>5</v>
      </c>
      <c r="H12" s="180"/>
      <c r="I12" s="180"/>
      <c r="J12" s="180"/>
      <c r="K12" s="180"/>
      <c r="L12" s="180"/>
      <c r="M12" s="181"/>
      <c r="N12" s="21"/>
      <c r="O12" s="21"/>
    </row>
    <row r="13" spans="1:15" ht="50.1" customHeight="1" thickBot="1" x14ac:dyDescent="0.25">
      <c r="B13" s="3"/>
      <c r="C13" s="111"/>
      <c r="D13" s="4"/>
      <c r="E13" s="111"/>
      <c r="F13" s="5"/>
      <c r="G13" s="111"/>
      <c r="H13" s="111"/>
      <c r="I13" s="111"/>
      <c r="J13" s="111"/>
      <c r="K13" s="111"/>
      <c r="L13" s="111"/>
      <c r="M13" s="111"/>
      <c r="N13" s="7"/>
      <c r="O13" s="7"/>
    </row>
    <row r="14" spans="1:15" ht="35.1" customHeight="1" x14ac:dyDescent="0.2">
      <c r="B14" s="3"/>
      <c r="C14" s="4"/>
      <c r="D14" s="4"/>
      <c r="E14" s="3"/>
      <c r="F14" s="5"/>
      <c r="G14" s="182" t="s">
        <v>6</v>
      </c>
      <c r="H14" s="184">
        <v>24</v>
      </c>
      <c r="I14" s="185"/>
      <c r="J14" s="184">
        <v>36</v>
      </c>
      <c r="K14" s="185"/>
      <c r="L14" s="186">
        <v>48</v>
      </c>
      <c r="M14" s="185"/>
      <c r="N14" s="7"/>
      <c r="O14" s="7"/>
    </row>
    <row r="15" spans="1:15" ht="35.1" customHeight="1" thickBot="1" x14ac:dyDescent="0.25">
      <c r="B15" s="3"/>
      <c r="C15" s="4" t="s">
        <v>7</v>
      </c>
      <c r="D15" s="4"/>
      <c r="E15" s="3"/>
      <c r="F15" s="5"/>
      <c r="G15" s="183"/>
      <c r="H15" s="114">
        <v>15000</v>
      </c>
      <c r="I15" s="115">
        <v>25000</v>
      </c>
      <c r="J15" s="114">
        <v>15000</v>
      </c>
      <c r="K15" s="115">
        <v>25000</v>
      </c>
      <c r="L15" s="116">
        <v>15000</v>
      </c>
      <c r="M15" s="115">
        <v>25000</v>
      </c>
      <c r="N15" s="7"/>
      <c r="O15" s="7"/>
    </row>
    <row r="16" spans="1:15" ht="30" customHeight="1" thickBot="1" x14ac:dyDescent="0.25">
      <c r="B16" s="23"/>
      <c r="C16" s="4"/>
      <c r="D16" s="4"/>
      <c r="E16" s="3"/>
      <c r="F16" s="5"/>
      <c r="G16" s="3"/>
      <c r="H16" s="6"/>
      <c r="I16" s="6"/>
      <c r="J16" s="6"/>
      <c r="L16" s="6"/>
      <c r="M16" s="6"/>
      <c r="N16" s="7"/>
      <c r="O16" s="7"/>
    </row>
    <row r="17" spans="1:15" s="22" customFormat="1" ht="30" customHeight="1" thickBot="1" x14ac:dyDescent="0.3">
      <c r="B17" s="24">
        <v>1</v>
      </c>
      <c r="C17" s="25" t="s">
        <v>8</v>
      </c>
      <c r="D17" s="20"/>
      <c r="E17" s="26"/>
      <c r="F17" s="27"/>
      <c r="G17" s="28"/>
      <c r="H17" s="29"/>
      <c r="I17" s="30"/>
      <c r="J17" s="29"/>
      <c r="K17" s="30"/>
      <c r="L17" s="31"/>
      <c r="M17" s="30"/>
      <c r="N17" s="21"/>
      <c r="O17" s="21"/>
    </row>
    <row r="18" spans="1:15" s="18" customFormat="1" ht="10.15" customHeight="1" thickBot="1" x14ac:dyDescent="0.3">
      <c r="B18" s="32"/>
      <c r="C18" s="33"/>
      <c r="D18" s="14"/>
      <c r="E18" s="34"/>
      <c r="F18" s="34"/>
      <c r="G18" s="35"/>
      <c r="H18" s="36"/>
      <c r="I18" s="36"/>
      <c r="J18" s="36"/>
      <c r="K18" s="36"/>
      <c r="L18" s="36"/>
      <c r="M18" s="36"/>
      <c r="N18" s="17"/>
      <c r="O18" s="17"/>
    </row>
    <row r="19" spans="1:15" s="22" customFormat="1" ht="30" customHeight="1" x14ac:dyDescent="0.25">
      <c r="B19" s="24">
        <f>B17+1</f>
        <v>2</v>
      </c>
      <c r="C19" s="37" t="s">
        <v>9</v>
      </c>
      <c r="D19" s="20"/>
      <c r="E19" s="125"/>
      <c r="F19" s="27"/>
      <c r="G19" s="38"/>
      <c r="H19" s="39"/>
      <c r="I19" s="40"/>
      <c r="J19" s="39"/>
      <c r="K19" s="40"/>
      <c r="L19" s="41"/>
      <c r="M19" s="40"/>
      <c r="N19" s="21"/>
      <c r="O19" s="21"/>
    </row>
    <row r="20" spans="1:15" s="22" customFormat="1" ht="30" customHeight="1" thickBot="1" x14ac:dyDescent="0.3">
      <c r="B20" s="129">
        <f>B19+1</f>
        <v>3</v>
      </c>
      <c r="C20" s="42" t="s">
        <v>31</v>
      </c>
      <c r="D20" s="20"/>
      <c r="E20" s="126"/>
      <c r="F20" s="27"/>
      <c r="G20" s="43"/>
      <c r="H20" s="44">
        <f t="shared" ref="H20:M20" si="0">IF(ISBLANK(H19),0,H19*12)</f>
        <v>0</v>
      </c>
      <c r="I20" s="45">
        <f t="shared" si="0"/>
        <v>0</v>
      </c>
      <c r="J20" s="44">
        <f t="shared" si="0"/>
        <v>0</v>
      </c>
      <c r="K20" s="45">
        <f t="shared" si="0"/>
        <v>0</v>
      </c>
      <c r="L20" s="46">
        <f t="shared" si="0"/>
        <v>0</v>
      </c>
      <c r="M20" s="45">
        <f t="shared" si="0"/>
        <v>0</v>
      </c>
      <c r="N20" s="21"/>
      <c r="O20" s="21"/>
    </row>
    <row r="21" spans="1:15" s="18" customFormat="1" ht="10.15" customHeight="1" thickBot="1" x14ac:dyDescent="0.3">
      <c r="B21" s="32"/>
      <c r="C21" s="33"/>
      <c r="D21" s="14"/>
      <c r="E21" s="34"/>
      <c r="F21" s="34"/>
      <c r="G21" s="35"/>
      <c r="H21" s="36"/>
      <c r="I21" s="36"/>
      <c r="J21" s="36"/>
      <c r="K21" s="36"/>
      <c r="L21" s="36"/>
      <c r="M21" s="36"/>
      <c r="N21" s="17"/>
      <c r="O21" s="17"/>
    </row>
    <row r="22" spans="1:15" s="22" customFormat="1" ht="30" customHeight="1" x14ac:dyDescent="0.25">
      <c r="B22" s="24">
        <f>B20+1</f>
        <v>4</v>
      </c>
      <c r="C22" s="25" t="s">
        <v>10</v>
      </c>
      <c r="D22" s="20"/>
      <c r="E22" s="108">
        <f>SUM(E26:E55)</f>
        <v>0</v>
      </c>
      <c r="F22" s="27"/>
      <c r="G22" s="47"/>
      <c r="H22" s="48"/>
      <c r="I22" s="49"/>
      <c r="J22" s="48"/>
      <c r="K22" s="49"/>
      <c r="L22" s="47"/>
      <c r="M22" s="49"/>
      <c r="N22" s="21"/>
      <c r="O22" s="21"/>
    </row>
    <row r="23" spans="1:15" s="22" customFormat="1" ht="30" customHeight="1" thickBot="1" x14ac:dyDescent="0.3">
      <c r="B23" s="129">
        <f>B22+1</f>
        <v>5</v>
      </c>
      <c r="C23" s="51" t="s">
        <v>29</v>
      </c>
      <c r="D23" s="20"/>
      <c r="E23" s="126"/>
      <c r="F23" s="34"/>
      <c r="G23" s="43"/>
      <c r="H23" s="44">
        <f>SUM(H26:H31)*H14/2</f>
        <v>0</v>
      </c>
      <c r="I23" s="45">
        <f>SUM(I26:I55)*H14/2</f>
        <v>0</v>
      </c>
      <c r="J23" s="44">
        <f>SUM(J26:J31)*J14/3</f>
        <v>0</v>
      </c>
      <c r="K23" s="45">
        <f>SUM(K26:K55)*J14/3</f>
        <v>0</v>
      </c>
      <c r="L23" s="44">
        <f>SUM(L26:L55)*L14/4</f>
        <v>0</v>
      </c>
      <c r="M23" s="45">
        <f>SUM(M26:M55)*L14/4</f>
        <v>0</v>
      </c>
      <c r="N23" s="21"/>
      <c r="O23" s="21"/>
    </row>
    <row r="24" spans="1:15" s="18" customFormat="1" ht="15" customHeight="1" thickBot="1" x14ac:dyDescent="0.3">
      <c r="B24" s="52"/>
      <c r="C24" s="53"/>
      <c r="D24" s="14"/>
      <c r="E24" s="34"/>
      <c r="F24" s="34"/>
      <c r="G24" s="34"/>
      <c r="H24" s="34"/>
      <c r="I24" s="34"/>
      <c r="J24" s="34"/>
      <c r="K24" s="34"/>
      <c r="L24" s="34"/>
      <c r="M24" s="34"/>
      <c r="N24" s="17"/>
      <c r="O24" s="17"/>
    </row>
    <row r="25" spans="1:15" s="22" customFormat="1" ht="30" customHeight="1" x14ac:dyDescent="0.25">
      <c r="A25" s="112"/>
      <c r="B25" s="24">
        <f>B23+1</f>
        <v>6</v>
      </c>
      <c r="C25" s="37" t="s">
        <v>42</v>
      </c>
      <c r="D25" s="54"/>
      <c r="E25" s="125"/>
      <c r="F25" s="27"/>
      <c r="G25" s="47"/>
      <c r="H25" s="48"/>
      <c r="I25" s="49"/>
      <c r="J25" s="48"/>
      <c r="K25" s="49"/>
      <c r="L25" s="55"/>
      <c r="M25" s="49"/>
      <c r="N25" s="21"/>
      <c r="O25" s="21"/>
    </row>
    <row r="26" spans="1:15" s="22" customFormat="1" ht="30" customHeight="1" x14ac:dyDescent="0.25">
      <c r="B26" s="128" t="str">
        <f>CONCATENATE(B25," ","a")</f>
        <v>6 a</v>
      </c>
      <c r="C26" s="56" t="s">
        <v>11</v>
      </c>
      <c r="D26" s="20"/>
      <c r="E26" s="66"/>
      <c r="F26" s="27"/>
      <c r="G26" s="67"/>
      <c r="H26" s="68"/>
      <c r="I26" s="69"/>
      <c r="J26" s="68"/>
      <c r="K26" s="69"/>
      <c r="L26" s="70"/>
      <c r="M26" s="69"/>
      <c r="N26" s="21"/>
      <c r="O26" s="21"/>
    </row>
    <row r="27" spans="1:15" s="22" customFormat="1" ht="30" customHeight="1" x14ac:dyDescent="0.25">
      <c r="B27" s="128" t="str">
        <f>CONCATENATE($B$25," ","b")</f>
        <v>6 b</v>
      </c>
      <c r="C27" s="56" t="s">
        <v>38</v>
      </c>
      <c r="D27" s="20"/>
      <c r="E27" s="66"/>
      <c r="F27" s="27"/>
      <c r="G27" s="67"/>
      <c r="H27" s="68"/>
      <c r="I27" s="69"/>
      <c r="J27" s="68"/>
      <c r="K27" s="69"/>
      <c r="L27" s="70"/>
      <c r="M27" s="69"/>
      <c r="N27" s="21"/>
      <c r="O27" s="21"/>
    </row>
    <row r="28" spans="1:15" s="22" customFormat="1" ht="30" customHeight="1" x14ac:dyDescent="0.25">
      <c r="B28" s="128" t="str">
        <f>CONCATENATE($B$25," ","c")</f>
        <v>6 c</v>
      </c>
      <c r="C28" s="56" t="s">
        <v>34</v>
      </c>
      <c r="D28" s="20"/>
      <c r="E28" s="66"/>
      <c r="F28" s="27"/>
      <c r="G28" s="67"/>
      <c r="H28" s="68"/>
      <c r="I28" s="69"/>
      <c r="J28" s="68"/>
      <c r="K28" s="69"/>
      <c r="L28" s="70"/>
      <c r="M28" s="69"/>
      <c r="N28" s="21"/>
      <c r="O28" s="21"/>
    </row>
    <row r="29" spans="1:15" s="22" customFormat="1" ht="30" customHeight="1" x14ac:dyDescent="0.25">
      <c r="B29" s="128" t="str">
        <f>CONCATENATE($B$25," ","d")</f>
        <v>6 d</v>
      </c>
      <c r="C29" s="56" t="s">
        <v>39</v>
      </c>
      <c r="D29" s="20"/>
      <c r="E29" s="66"/>
      <c r="F29" s="27"/>
      <c r="G29" s="67"/>
      <c r="H29" s="68"/>
      <c r="I29" s="69"/>
      <c r="J29" s="68"/>
      <c r="K29" s="69"/>
      <c r="L29" s="70"/>
      <c r="M29" s="69"/>
      <c r="N29" s="21"/>
      <c r="O29" s="21"/>
    </row>
    <row r="30" spans="1:15" s="22" customFormat="1" ht="49.9" customHeight="1" x14ac:dyDescent="0.25">
      <c r="B30" s="128" t="str">
        <f>CONCATENATE($B$25," ","e")</f>
        <v>6 e</v>
      </c>
      <c r="C30" s="56" t="s">
        <v>40</v>
      </c>
      <c r="D30" s="20"/>
      <c r="E30" s="66"/>
      <c r="F30" s="27"/>
      <c r="G30" s="67"/>
      <c r="H30" s="68"/>
      <c r="I30" s="69"/>
      <c r="J30" s="68"/>
      <c r="K30" s="69"/>
      <c r="L30" s="70"/>
      <c r="M30" s="69"/>
      <c r="N30" s="21"/>
      <c r="O30" s="21"/>
    </row>
    <row r="31" spans="1:15" s="22" customFormat="1" ht="49.9" customHeight="1" thickBot="1" x14ac:dyDescent="0.3">
      <c r="B31" s="129" t="str">
        <f>CONCATENATE($B$25," ","f")</f>
        <v>6 f</v>
      </c>
      <c r="C31" s="42" t="s">
        <v>41</v>
      </c>
      <c r="D31" s="20"/>
      <c r="E31" s="58"/>
      <c r="F31" s="27"/>
      <c r="G31" s="59"/>
      <c r="H31" s="60"/>
      <c r="I31" s="61"/>
      <c r="J31" s="60"/>
      <c r="K31" s="61"/>
      <c r="L31" s="62"/>
      <c r="M31" s="61"/>
      <c r="N31" s="21"/>
      <c r="O31" s="21"/>
    </row>
    <row r="32" spans="1:15" ht="30" hidden="1" customHeight="1" outlineLevel="1" thickBot="1" x14ac:dyDescent="0.25">
      <c r="B32" s="3"/>
      <c r="C32" s="4"/>
      <c r="D32" s="4"/>
      <c r="E32" s="3"/>
      <c r="F32" s="5"/>
      <c r="G32" s="3"/>
      <c r="H32" s="6"/>
      <c r="I32" s="6"/>
      <c r="J32" s="6"/>
      <c r="L32" s="6"/>
      <c r="M32" s="6"/>
      <c r="N32" s="7"/>
      <c r="O32" s="7"/>
    </row>
    <row r="33" spans="2:15" s="22" customFormat="1" ht="30" hidden="1" customHeight="1" outlineLevel="1" x14ac:dyDescent="0.25">
      <c r="B33" s="24" t="s">
        <v>83</v>
      </c>
      <c r="C33" s="37" t="s">
        <v>43</v>
      </c>
      <c r="D33" s="20"/>
      <c r="E33" s="136"/>
      <c r="F33" s="27"/>
      <c r="G33" s="47"/>
      <c r="H33" s="48"/>
      <c r="I33" s="49"/>
      <c r="J33" s="48"/>
      <c r="K33" s="49"/>
      <c r="L33" s="55"/>
      <c r="M33" s="49"/>
      <c r="N33" s="21"/>
      <c r="O33" s="21"/>
    </row>
    <row r="34" spans="2:15" s="22" customFormat="1" ht="30" hidden="1" customHeight="1" outlineLevel="1" x14ac:dyDescent="0.25">
      <c r="B34" s="128" t="s">
        <v>59</v>
      </c>
      <c r="C34" s="57" t="s">
        <v>44</v>
      </c>
      <c r="D34" s="20"/>
      <c r="E34" s="66"/>
      <c r="F34" s="27"/>
      <c r="G34" s="67"/>
      <c r="H34" s="68"/>
      <c r="I34" s="69"/>
      <c r="J34" s="68"/>
      <c r="K34" s="69"/>
      <c r="L34" s="70"/>
      <c r="M34" s="69"/>
      <c r="N34" s="21"/>
      <c r="O34" s="21"/>
    </row>
    <row r="35" spans="2:15" s="22" customFormat="1" ht="30" hidden="1" customHeight="1" outlineLevel="1" x14ac:dyDescent="0.25">
      <c r="B35" s="128" t="s">
        <v>60</v>
      </c>
      <c r="C35" s="57" t="s">
        <v>45</v>
      </c>
      <c r="D35" s="20"/>
      <c r="E35" s="66"/>
      <c r="F35" s="27"/>
      <c r="G35" s="67"/>
      <c r="H35" s="68"/>
      <c r="I35" s="69"/>
      <c r="J35" s="68"/>
      <c r="K35" s="69"/>
      <c r="L35" s="70"/>
      <c r="M35" s="69"/>
      <c r="N35" s="21"/>
      <c r="O35" s="21"/>
    </row>
    <row r="36" spans="2:15" s="22" customFormat="1" ht="30" hidden="1" customHeight="1" outlineLevel="1" x14ac:dyDescent="0.25">
      <c r="B36" s="128" t="s">
        <v>61</v>
      </c>
      <c r="C36" s="57" t="s">
        <v>46</v>
      </c>
      <c r="D36" s="20"/>
      <c r="E36" s="66"/>
      <c r="F36" s="27"/>
      <c r="G36" s="67"/>
      <c r="H36" s="68"/>
      <c r="I36" s="69"/>
      <c r="J36" s="68"/>
      <c r="K36" s="69"/>
      <c r="L36" s="70"/>
      <c r="M36" s="69"/>
      <c r="N36" s="21"/>
      <c r="O36" s="21"/>
    </row>
    <row r="37" spans="2:15" s="22" customFormat="1" ht="30" hidden="1" customHeight="1" outlineLevel="1" x14ac:dyDescent="0.25">
      <c r="B37" s="128" t="s">
        <v>62</v>
      </c>
      <c r="C37" s="57" t="s">
        <v>47</v>
      </c>
      <c r="D37" s="20"/>
      <c r="E37" s="66"/>
      <c r="F37" s="27"/>
      <c r="G37" s="67"/>
      <c r="H37" s="68"/>
      <c r="I37" s="69"/>
      <c r="J37" s="68"/>
      <c r="K37" s="69"/>
      <c r="L37" s="70"/>
      <c r="M37" s="69"/>
      <c r="N37" s="21"/>
      <c r="O37" s="21"/>
    </row>
    <row r="38" spans="2:15" s="22" customFormat="1" ht="30" hidden="1" customHeight="1" outlineLevel="1" x14ac:dyDescent="0.25">
      <c r="B38" s="128" t="s">
        <v>63</v>
      </c>
      <c r="C38" s="57" t="s">
        <v>48</v>
      </c>
      <c r="D38" s="20"/>
      <c r="E38" s="66"/>
      <c r="F38" s="27"/>
      <c r="G38" s="67"/>
      <c r="H38" s="68"/>
      <c r="I38" s="69"/>
      <c r="J38" s="68"/>
      <c r="K38" s="69"/>
      <c r="L38" s="70"/>
      <c r="M38" s="69"/>
      <c r="N38" s="21"/>
      <c r="O38" s="21"/>
    </row>
    <row r="39" spans="2:15" s="22" customFormat="1" ht="30" hidden="1" customHeight="1" outlineLevel="1" x14ac:dyDescent="0.25">
      <c r="B39" s="128" t="s">
        <v>64</v>
      </c>
      <c r="C39" s="57" t="s">
        <v>49</v>
      </c>
      <c r="D39" s="20"/>
      <c r="E39" s="66"/>
      <c r="F39" s="27"/>
      <c r="G39" s="67"/>
      <c r="H39" s="68"/>
      <c r="I39" s="69"/>
      <c r="J39" s="68"/>
      <c r="K39" s="69"/>
      <c r="L39" s="70"/>
      <c r="M39" s="69"/>
      <c r="N39" s="21"/>
      <c r="O39" s="21"/>
    </row>
    <row r="40" spans="2:15" s="22" customFormat="1" ht="30" hidden="1" customHeight="1" outlineLevel="1" x14ac:dyDescent="0.25">
      <c r="B40" s="128" t="s">
        <v>65</v>
      </c>
      <c r="C40" s="57" t="s">
        <v>58</v>
      </c>
      <c r="D40" s="20"/>
      <c r="E40" s="66"/>
      <c r="F40" s="27"/>
      <c r="G40" s="67"/>
      <c r="H40" s="68"/>
      <c r="I40" s="69"/>
      <c r="J40" s="68"/>
      <c r="K40" s="69"/>
      <c r="L40" s="70"/>
      <c r="M40" s="69"/>
      <c r="N40" s="21"/>
      <c r="O40" s="21"/>
    </row>
    <row r="41" spans="2:15" s="22" customFormat="1" ht="30" hidden="1" customHeight="1" outlineLevel="1" x14ac:dyDescent="0.25">
      <c r="B41" s="128" t="s">
        <v>66</v>
      </c>
      <c r="C41" s="57" t="s">
        <v>58</v>
      </c>
      <c r="D41" s="20"/>
      <c r="E41" s="66"/>
      <c r="F41" s="27"/>
      <c r="G41" s="67"/>
      <c r="H41" s="68"/>
      <c r="I41" s="69"/>
      <c r="J41" s="68"/>
      <c r="K41" s="69"/>
      <c r="L41" s="70"/>
      <c r="M41" s="69"/>
      <c r="N41" s="21"/>
      <c r="O41" s="21"/>
    </row>
    <row r="42" spans="2:15" s="22" customFormat="1" ht="30" hidden="1" customHeight="1" outlineLevel="1" x14ac:dyDescent="0.25">
      <c r="B42" s="128" t="s">
        <v>67</v>
      </c>
      <c r="C42" s="57" t="s">
        <v>58</v>
      </c>
      <c r="D42" s="20"/>
      <c r="E42" s="66"/>
      <c r="F42" s="27"/>
      <c r="G42" s="67"/>
      <c r="H42" s="68"/>
      <c r="I42" s="69"/>
      <c r="J42" s="68"/>
      <c r="K42" s="69"/>
      <c r="L42" s="70"/>
      <c r="M42" s="69"/>
      <c r="N42" s="21"/>
      <c r="O42" s="21"/>
    </row>
    <row r="43" spans="2:15" s="22" customFormat="1" ht="30" hidden="1" customHeight="1" outlineLevel="1" x14ac:dyDescent="0.25">
      <c r="B43" s="128" t="s">
        <v>68</v>
      </c>
      <c r="C43" s="57" t="s">
        <v>58</v>
      </c>
      <c r="D43" s="20"/>
      <c r="E43" s="66"/>
      <c r="F43" s="27"/>
      <c r="G43" s="67"/>
      <c r="H43" s="68"/>
      <c r="I43" s="69"/>
      <c r="J43" s="68"/>
      <c r="K43" s="69"/>
      <c r="L43" s="70"/>
      <c r="M43" s="69"/>
      <c r="N43" s="21"/>
      <c r="O43" s="21"/>
    </row>
    <row r="44" spans="2:15" s="22" customFormat="1" ht="30" hidden="1" customHeight="1" outlineLevel="1" x14ac:dyDescent="0.25">
      <c r="B44" s="128" t="s">
        <v>69</v>
      </c>
      <c r="C44" s="57" t="s">
        <v>58</v>
      </c>
      <c r="D44" s="20"/>
      <c r="E44" s="66"/>
      <c r="F44" s="27"/>
      <c r="G44" s="67"/>
      <c r="H44" s="68"/>
      <c r="I44" s="69"/>
      <c r="J44" s="68"/>
      <c r="K44" s="69"/>
      <c r="L44" s="70"/>
      <c r="M44" s="69"/>
      <c r="N44" s="21"/>
      <c r="O44" s="21"/>
    </row>
    <row r="45" spans="2:15" s="22" customFormat="1" ht="30" hidden="1" customHeight="1" outlineLevel="1" x14ac:dyDescent="0.25">
      <c r="B45" s="128" t="s">
        <v>70</v>
      </c>
      <c r="C45" s="57" t="s">
        <v>58</v>
      </c>
      <c r="D45" s="20"/>
      <c r="E45" s="66"/>
      <c r="F45" s="27"/>
      <c r="G45" s="67"/>
      <c r="H45" s="68"/>
      <c r="I45" s="69"/>
      <c r="J45" s="68"/>
      <c r="K45" s="69"/>
      <c r="L45" s="70"/>
      <c r="M45" s="69"/>
      <c r="N45" s="21"/>
      <c r="O45" s="21"/>
    </row>
    <row r="46" spans="2:15" s="22" customFormat="1" ht="30" hidden="1" customHeight="1" outlineLevel="1" x14ac:dyDescent="0.25">
      <c r="B46" s="128" t="s">
        <v>71</v>
      </c>
      <c r="C46" s="57" t="s">
        <v>58</v>
      </c>
      <c r="D46" s="20"/>
      <c r="E46" s="66"/>
      <c r="F46" s="27"/>
      <c r="G46" s="67"/>
      <c r="H46" s="68"/>
      <c r="I46" s="69"/>
      <c r="J46" s="68"/>
      <c r="K46" s="69"/>
      <c r="L46" s="70"/>
      <c r="M46" s="69"/>
      <c r="N46" s="21"/>
      <c r="O46" s="21"/>
    </row>
    <row r="47" spans="2:15" s="22" customFormat="1" ht="30" hidden="1" customHeight="1" outlineLevel="1" x14ac:dyDescent="0.25">
      <c r="B47" s="128" t="s">
        <v>72</v>
      </c>
      <c r="C47" s="57" t="s">
        <v>58</v>
      </c>
      <c r="D47" s="20"/>
      <c r="E47" s="66"/>
      <c r="F47" s="27"/>
      <c r="G47" s="67"/>
      <c r="H47" s="68"/>
      <c r="I47" s="69"/>
      <c r="J47" s="68"/>
      <c r="K47" s="69"/>
      <c r="L47" s="70"/>
      <c r="M47" s="69"/>
      <c r="N47" s="21"/>
      <c r="O47" s="21"/>
    </row>
    <row r="48" spans="2:15" s="22" customFormat="1" ht="49.9" hidden="1" customHeight="1" outlineLevel="1" x14ac:dyDescent="0.25">
      <c r="B48" s="128" t="s">
        <v>73</v>
      </c>
      <c r="C48" s="57" t="s">
        <v>50</v>
      </c>
      <c r="D48" s="20"/>
      <c r="E48" s="66"/>
      <c r="F48" s="27"/>
      <c r="G48" s="67"/>
      <c r="H48" s="68"/>
      <c r="I48" s="69"/>
      <c r="J48" s="68"/>
      <c r="K48" s="69"/>
      <c r="L48" s="70"/>
      <c r="M48" s="69"/>
      <c r="N48" s="21"/>
      <c r="O48" s="21"/>
    </row>
    <row r="49" spans="2:15" s="22" customFormat="1" ht="30" hidden="1" customHeight="1" outlineLevel="1" x14ac:dyDescent="0.25">
      <c r="B49" s="128" t="s">
        <v>74</v>
      </c>
      <c r="C49" s="57" t="s">
        <v>51</v>
      </c>
      <c r="D49" s="20"/>
      <c r="E49" s="66"/>
      <c r="F49" s="27"/>
      <c r="G49" s="67"/>
      <c r="H49" s="68"/>
      <c r="I49" s="69"/>
      <c r="J49" s="68"/>
      <c r="K49" s="69"/>
      <c r="L49" s="70"/>
      <c r="M49" s="69"/>
      <c r="N49" s="21"/>
      <c r="O49" s="21"/>
    </row>
    <row r="50" spans="2:15" s="22" customFormat="1" ht="49.9" hidden="1" customHeight="1" outlineLevel="1" x14ac:dyDescent="0.25">
      <c r="B50" s="128" t="s">
        <v>75</v>
      </c>
      <c r="C50" s="57" t="s">
        <v>52</v>
      </c>
      <c r="D50" s="20"/>
      <c r="E50" s="66"/>
      <c r="F50" s="27"/>
      <c r="G50" s="67"/>
      <c r="H50" s="68"/>
      <c r="I50" s="69"/>
      <c r="J50" s="68"/>
      <c r="K50" s="69"/>
      <c r="L50" s="70"/>
      <c r="M50" s="69"/>
      <c r="N50" s="21"/>
      <c r="O50" s="21"/>
    </row>
    <row r="51" spans="2:15" s="22" customFormat="1" ht="30" hidden="1" customHeight="1" outlineLevel="1" x14ac:dyDescent="0.25">
      <c r="B51" s="128" t="s">
        <v>76</v>
      </c>
      <c r="C51" s="57" t="s">
        <v>54</v>
      </c>
      <c r="D51" s="20"/>
      <c r="E51" s="66"/>
      <c r="F51" s="27"/>
      <c r="G51" s="67"/>
      <c r="H51" s="68"/>
      <c r="I51" s="69"/>
      <c r="J51" s="68"/>
      <c r="K51" s="69"/>
      <c r="L51" s="70"/>
      <c r="M51" s="69"/>
      <c r="N51" s="21"/>
      <c r="O51" s="21"/>
    </row>
    <row r="52" spans="2:15" s="22" customFormat="1" ht="30" hidden="1" customHeight="1" outlineLevel="1" x14ac:dyDescent="0.25">
      <c r="B52" s="128" t="s">
        <v>77</v>
      </c>
      <c r="C52" s="57" t="s">
        <v>53</v>
      </c>
      <c r="D52" s="20"/>
      <c r="E52" s="66"/>
      <c r="F52" s="27"/>
      <c r="G52" s="67"/>
      <c r="H52" s="68"/>
      <c r="I52" s="69"/>
      <c r="J52" s="68"/>
      <c r="K52" s="69"/>
      <c r="L52" s="70"/>
      <c r="M52" s="69"/>
      <c r="N52" s="21"/>
      <c r="O52" s="21"/>
    </row>
    <row r="53" spans="2:15" s="22" customFormat="1" ht="30" hidden="1" customHeight="1" outlineLevel="1" x14ac:dyDescent="0.25">
      <c r="B53" s="128" t="s">
        <v>78</v>
      </c>
      <c r="C53" s="57" t="s">
        <v>55</v>
      </c>
      <c r="D53" s="20"/>
      <c r="E53" s="66"/>
      <c r="F53" s="27"/>
      <c r="G53" s="67"/>
      <c r="H53" s="68"/>
      <c r="I53" s="69"/>
      <c r="J53" s="68"/>
      <c r="K53" s="69"/>
      <c r="L53" s="70"/>
      <c r="M53" s="69"/>
      <c r="N53" s="21"/>
      <c r="O53" s="21"/>
    </row>
    <row r="54" spans="2:15" s="22" customFormat="1" ht="30" hidden="1" customHeight="1" outlineLevel="1" x14ac:dyDescent="0.25">
      <c r="B54" s="128" t="s">
        <v>79</v>
      </c>
      <c r="C54" s="57" t="s">
        <v>56</v>
      </c>
      <c r="D54" s="20"/>
      <c r="E54" s="66"/>
      <c r="F54" s="27"/>
      <c r="G54" s="67"/>
      <c r="H54" s="68"/>
      <c r="I54" s="69"/>
      <c r="J54" s="68"/>
      <c r="K54" s="69"/>
      <c r="L54" s="70"/>
      <c r="M54" s="69"/>
      <c r="N54" s="21"/>
      <c r="O54" s="21"/>
    </row>
    <row r="55" spans="2:15" s="22" customFormat="1" ht="30" hidden="1" customHeight="1" outlineLevel="1" thickBot="1" x14ac:dyDescent="0.3">
      <c r="B55" s="129" t="s">
        <v>80</v>
      </c>
      <c r="C55" s="42" t="s">
        <v>57</v>
      </c>
      <c r="D55" s="20"/>
      <c r="E55" s="58"/>
      <c r="F55" s="27"/>
      <c r="G55" s="59"/>
      <c r="H55" s="60"/>
      <c r="I55" s="61"/>
      <c r="J55" s="60"/>
      <c r="K55" s="61"/>
      <c r="L55" s="62"/>
      <c r="M55" s="61"/>
      <c r="N55" s="21"/>
      <c r="O55" s="21"/>
    </row>
    <row r="56" spans="2:15" s="22" customFormat="1" ht="30" customHeight="1" collapsed="1" thickBot="1" x14ac:dyDescent="0.3">
      <c r="B56" s="3"/>
      <c r="C56" s="4"/>
      <c r="D56" s="4"/>
      <c r="E56" s="3"/>
      <c r="F56" s="5"/>
      <c r="G56" s="3"/>
      <c r="H56" s="6"/>
      <c r="I56" s="6"/>
      <c r="J56" s="6"/>
      <c r="K56" s="98"/>
      <c r="L56" s="6"/>
      <c r="M56" s="6"/>
      <c r="N56" s="21"/>
      <c r="O56" s="21"/>
    </row>
    <row r="57" spans="2:15" s="22" customFormat="1" ht="30" customHeight="1" x14ac:dyDescent="0.25">
      <c r="B57" s="24">
        <f>B25+1</f>
        <v>7</v>
      </c>
      <c r="C57" s="37" t="s">
        <v>12</v>
      </c>
      <c r="D57" s="20"/>
      <c r="E57" s="108"/>
      <c r="F57" s="34"/>
      <c r="G57" s="108">
        <f>IF(ISBLANK(G58:G59),0,G58+G59)</f>
        <v>0</v>
      </c>
      <c r="H57" s="64">
        <f>IF(ISBLANK(H58:H59),0,H58+H59)</f>
        <v>0</v>
      </c>
      <c r="I57" s="65">
        <f t="shared" ref="I57:M57" si="1">IF(ISBLANK(I58:I59),0,I58+I59)</f>
        <v>0</v>
      </c>
      <c r="J57" s="64">
        <f t="shared" si="1"/>
        <v>0</v>
      </c>
      <c r="K57" s="65">
        <f t="shared" si="1"/>
        <v>0</v>
      </c>
      <c r="L57" s="64">
        <f t="shared" si="1"/>
        <v>0</v>
      </c>
      <c r="M57" s="65">
        <f t="shared" si="1"/>
        <v>0</v>
      </c>
      <c r="N57" s="21"/>
      <c r="O57" s="21"/>
    </row>
    <row r="58" spans="2:15" s="22" customFormat="1" ht="30" customHeight="1" x14ac:dyDescent="0.25">
      <c r="B58" s="107">
        <f>B57+1</f>
        <v>8</v>
      </c>
      <c r="C58" s="57" t="s">
        <v>13</v>
      </c>
      <c r="D58" s="100">
        <f>SUM(E59,G59:M60)</f>
        <v>0</v>
      </c>
      <c r="E58" s="127"/>
      <c r="F58" s="27"/>
      <c r="G58" s="105"/>
      <c r="H58" s="105"/>
      <c r="I58" s="106"/>
      <c r="J58" s="105"/>
      <c r="K58" s="106"/>
      <c r="L58" s="105"/>
      <c r="M58" s="106"/>
      <c r="N58" s="21"/>
      <c r="O58" s="21"/>
    </row>
    <row r="59" spans="2:15" s="22" customFormat="1" ht="30" customHeight="1" x14ac:dyDescent="0.25">
      <c r="B59" s="187">
        <f>B58+1</f>
        <v>9</v>
      </c>
      <c r="C59" s="56" t="s">
        <v>81</v>
      </c>
      <c r="D59" s="101">
        <f>IF(C60="keine sonstigen Einmalkosten",1,0)</f>
        <v>1</v>
      </c>
      <c r="E59" s="189"/>
      <c r="F59" s="27"/>
      <c r="G59" s="191"/>
      <c r="H59" s="193"/>
      <c r="I59" s="195"/>
      <c r="J59" s="193"/>
      <c r="K59" s="195"/>
      <c r="L59" s="193"/>
      <c r="M59" s="195"/>
      <c r="N59" s="21"/>
      <c r="O59" s="21"/>
    </row>
    <row r="60" spans="2:15" s="22" customFormat="1" ht="30" customHeight="1" thickBot="1" x14ac:dyDescent="0.3">
      <c r="B60" s="188"/>
      <c r="C60" s="109" t="s">
        <v>28</v>
      </c>
      <c r="D60" s="101">
        <f>IF(C60="?",1,0)</f>
        <v>0</v>
      </c>
      <c r="E60" s="190"/>
      <c r="G60" s="192"/>
      <c r="H60" s="194"/>
      <c r="I60" s="196"/>
      <c r="J60" s="194"/>
      <c r="K60" s="196"/>
      <c r="L60" s="194"/>
      <c r="M60" s="196"/>
      <c r="N60" s="21"/>
      <c r="O60" s="21"/>
    </row>
    <row r="61" spans="2:15" s="18" customFormat="1" ht="35.1" customHeight="1" thickBot="1" x14ac:dyDescent="0.3">
      <c r="B61" s="32"/>
      <c r="C61" s="33"/>
      <c r="D61" s="102">
        <f>SUM(D59:D60)</f>
        <v>1</v>
      </c>
      <c r="E61" s="34"/>
      <c r="F61" s="34"/>
      <c r="G61" s="35"/>
      <c r="H61" s="63"/>
      <c r="I61" s="63"/>
      <c r="J61" s="63"/>
      <c r="K61" s="63"/>
      <c r="L61" s="63"/>
      <c r="M61" s="63"/>
      <c r="N61" s="17"/>
      <c r="O61" s="17"/>
    </row>
    <row r="62" spans="2:15" s="22" customFormat="1" ht="30" customHeight="1" x14ac:dyDescent="0.25">
      <c r="B62" s="24">
        <f>B59+1</f>
        <v>10</v>
      </c>
      <c r="C62" s="37" t="s">
        <v>14</v>
      </c>
      <c r="D62" s="20"/>
      <c r="E62" s="130">
        <f>E57+E22+E17</f>
        <v>0</v>
      </c>
      <c r="F62" s="27"/>
      <c r="G62" s="35"/>
      <c r="H62" s="48"/>
      <c r="I62" s="49"/>
      <c r="J62" s="48"/>
      <c r="K62" s="49"/>
      <c r="L62" s="50"/>
      <c r="M62" s="49"/>
      <c r="N62" s="21"/>
      <c r="O62" s="21"/>
    </row>
    <row r="63" spans="2:15" s="22" customFormat="1" ht="30" customHeight="1" x14ac:dyDescent="0.25">
      <c r="B63" s="128">
        <f>B62+1</f>
        <v>11</v>
      </c>
      <c r="C63" s="71" t="s">
        <v>30</v>
      </c>
      <c r="D63" s="20"/>
      <c r="E63" s="131"/>
      <c r="F63" s="27"/>
      <c r="G63" s="35"/>
      <c r="H63" s="72">
        <f t="shared" ref="H63:M63" si="2">H20+(H23)</f>
        <v>0</v>
      </c>
      <c r="I63" s="73">
        <f t="shared" si="2"/>
        <v>0</v>
      </c>
      <c r="J63" s="72">
        <f t="shared" si="2"/>
        <v>0</v>
      </c>
      <c r="K63" s="73">
        <f t="shared" si="2"/>
        <v>0</v>
      </c>
      <c r="L63" s="74">
        <f t="shared" si="2"/>
        <v>0</v>
      </c>
      <c r="M63" s="73">
        <f t="shared" si="2"/>
        <v>0</v>
      </c>
      <c r="N63" s="21"/>
      <c r="O63" s="21"/>
    </row>
    <row r="64" spans="2:15" s="22" customFormat="1" ht="30" customHeight="1" thickBot="1" x14ac:dyDescent="0.3">
      <c r="B64" s="129">
        <f t="shared" ref="B64" si="3">B63+1</f>
        <v>12</v>
      </c>
      <c r="C64" s="51" t="s">
        <v>15</v>
      </c>
      <c r="D64" s="20"/>
      <c r="E64" s="126"/>
      <c r="F64" s="27"/>
      <c r="G64" s="35"/>
      <c r="H64" s="44">
        <f>(2*H63)+H57</f>
        <v>0</v>
      </c>
      <c r="I64" s="45">
        <f>(2*I63)+I57</f>
        <v>0</v>
      </c>
      <c r="J64" s="44">
        <f>(3*J63)+J57</f>
        <v>0</v>
      </c>
      <c r="K64" s="45">
        <f>(3*K63)+K57</f>
        <v>0</v>
      </c>
      <c r="L64" s="46">
        <f>(4*L63)+L57</f>
        <v>0</v>
      </c>
      <c r="M64" s="45">
        <f>(4*M63)+M57</f>
        <v>0</v>
      </c>
      <c r="N64" s="21"/>
      <c r="O64" s="21"/>
    </row>
    <row r="65" spans="2:15" s="18" customFormat="1" ht="10.15" customHeight="1" thickBot="1" x14ac:dyDescent="0.3">
      <c r="B65" s="32"/>
      <c r="C65" s="33"/>
      <c r="D65" s="14"/>
      <c r="E65" s="34"/>
      <c r="F65" s="34"/>
      <c r="G65" s="35"/>
      <c r="H65" s="36"/>
      <c r="I65" s="36"/>
      <c r="J65" s="36"/>
      <c r="K65" s="36"/>
      <c r="L65" s="36"/>
      <c r="M65" s="36"/>
      <c r="N65" s="17"/>
      <c r="O65" s="17"/>
    </row>
    <row r="66" spans="2:15" s="22" customFormat="1" ht="30" customHeight="1" thickBot="1" x14ac:dyDescent="0.3">
      <c r="B66" s="75">
        <f>B64+1</f>
        <v>13</v>
      </c>
      <c r="C66" s="76" t="s">
        <v>16</v>
      </c>
      <c r="D66" s="54"/>
      <c r="E66" s="132">
        <f>E62*0.19</f>
        <v>0</v>
      </c>
      <c r="F66" s="77"/>
      <c r="G66" s="35"/>
      <c r="H66" s="78">
        <f t="shared" ref="H66:M66" si="4">H64*0.19</f>
        <v>0</v>
      </c>
      <c r="I66" s="79">
        <f t="shared" si="4"/>
        <v>0</v>
      </c>
      <c r="J66" s="78">
        <f t="shared" si="4"/>
        <v>0</v>
      </c>
      <c r="K66" s="79">
        <f t="shared" si="4"/>
        <v>0</v>
      </c>
      <c r="L66" s="80">
        <f t="shared" si="4"/>
        <v>0</v>
      </c>
      <c r="M66" s="79">
        <f t="shared" si="4"/>
        <v>0</v>
      </c>
      <c r="N66" s="21"/>
      <c r="O66" s="21"/>
    </row>
    <row r="67" spans="2:15" s="17" customFormat="1" ht="30" customHeight="1" thickBot="1" x14ac:dyDescent="0.3">
      <c r="B67" s="52"/>
      <c r="C67" s="53"/>
      <c r="D67" s="14"/>
      <c r="E67" s="34"/>
      <c r="F67" s="34"/>
      <c r="G67" s="35"/>
      <c r="H67" s="34"/>
      <c r="I67" s="34"/>
      <c r="J67" s="34"/>
      <c r="K67" s="34"/>
      <c r="L67" s="34"/>
      <c r="M67" s="34"/>
    </row>
    <row r="68" spans="2:15" s="22" customFormat="1" ht="30" customHeight="1" thickBot="1" x14ac:dyDescent="0.3">
      <c r="B68" s="75">
        <f>B66+1</f>
        <v>14</v>
      </c>
      <c r="C68" s="81" t="s">
        <v>17</v>
      </c>
      <c r="D68" s="54"/>
      <c r="E68" s="82">
        <f>SUM(E62+E66)</f>
        <v>0</v>
      </c>
      <c r="F68" s="77"/>
      <c r="G68" s="35"/>
      <c r="H68" s="83">
        <f t="shared" ref="H68:M68" si="5">SUM(H64+H66)</f>
        <v>0</v>
      </c>
      <c r="I68" s="84">
        <f t="shared" si="5"/>
        <v>0</v>
      </c>
      <c r="J68" s="83">
        <f t="shared" si="5"/>
        <v>0</v>
      </c>
      <c r="K68" s="84">
        <f t="shared" si="5"/>
        <v>0</v>
      </c>
      <c r="L68" s="85">
        <f t="shared" si="5"/>
        <v>0</v>
      </c>
      <c r="M68" s="84">
        <f t="shared" si="5"/>
        <v>0</v>
      </c>
      <c r="N68" s="21"/>
      <c r="O68" s="21"/>
    </row>
    <row r="69" spans="2:15" s="18" customFormat="1" ht="15" customHeight="1" x14ac:dyDescent="0.25">
      <c r="B69" s="14"/>
      <c r="C69" s="5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7"/>
      <c r="O69" s="17"/>
    </row>
    <row r="70" spans="2:15" s="22" customFormat="1" ht="20.25" x14ac:dyDescent="0.25">
      <c r="B70" s="86" t="s">
        <v>18</v>
      </c>
      <c r="D70" s="14"/>
      <c r="E70" s="14"/>
      <c r="F70" s="20"/>
      <c r="G70" s="14"/>
      <c r="H70" s="14"/>
      <c r="I70" s="14"/>
      <c r="J70" s="14"/>
      <c r="K70" s="14"/>
      <c r="L70" s="14"/>
      <c r="M70" s="14"/>
      <c r="N70" s="21"/>
      <c r="O70" s="21"/>
    </row>
    <row r="71" spans="2:15" s="18" customFormat="1" ht="15" customHeight="1" thickBot="1" x14ac:dyDescent="0.3">
      <c r="B71" s="52"/>
      <c r="C71" s="5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7"/>
      <c r="O71" s="17"/>
    </row>
    <row r="72" spans="2:15" s="22" customFormat="1" ht="50.1" customHeight="1" x14ac:dyDescent="0.25">
      <c r="B72" s="87" t="s">
        <v>19</v>
      </c>
      <c r="C72" s="88" t="s">
        <v>20</v>
      </c>
      <c r="D72" s="20"/>
      <c r="E72" s="14"/>
      <c r="F72" s="14"/>
      <c r="G72" s="14"/>
      <c r="H72" s="39"/>
      <c r="I72" s="40"/>
      <c r="J72" s="39"/>
      <c r="K72" s="40"/>
      <c r="L72" s="41"/>
      <c r="M72" s="40"/>
      <c r="N72" s="21"/>
      <c r="O72" s="21"/>
    </row>
    <row r="73" spans="2:15" s="22" customFormat="1" ht="50.1" customHeight="1" thickBot="1" x14ac:dyDescent="0.3">
      <c r="B73" s="89" t="s">
        <v>21</v>
      </c>
      <c r="C73" s="90" t="s">
        <v>22</v>
      </c>
      <c r="D73" s="20"/>
      <c r="E73" s="14"/>
      <c r="F73" s="14"/>
      <c r="G73" s="14"/>
      <c r="H73" s="60"/>
      <c r="I73" s="61"/>
      <c r="J73" s="60"/>
      <c r="K73" s="61"/>
      <c r="L73" s="62"/>
      <c r="M73" s="61"/>
      <c r="N73" s="21"/>
      <c r="O73" s="21"/>
    </row>
    <row r="74" spans="2:15" s="18" customFormat="1" ht="18" x14ac:dyDescent="0.25">
      <c r="B74" s="14"/>
      <c r="C74" s="5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7"/>
      <c r="O74" s="17"/>
    </row>
    <row r="75" spans="2:15" s="22" customFormat="1" ht="21" thickBot="1" x14ac:dyDescent="0.3">
      <c r="B75" s="91" t="s">
        <v>23</v>
      </c>
      <c r="C75" s="92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1"/>
      <c r="O75" s="21"/>
    </row>
    <row r="76" spans="2:15" s="22" customFormat="1" ht="24.75" customHeight="1" x14ac:dyDescent="0.25">
      <c r="B76" s="197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9"/>
      <c r="N76" s="93"/>
      <c r="O76" s="21"/>
    </row>
    <row r="77" spans="2:15" s="22" customFormat="1" ht="24.75" customHeight="1" x14ac:dyDescent="0.25"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8"/>
      <c r="N77" s="94"/>
      <c r="O77" s="21"/>
    </row>
    <row r="78" spans="2:15" s="22" customFormat="1" ht="24.75" customHeight="1" x14ac:dyDescent="0.25">
      <c r="B78" s="176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8"/>
      <c r="N78" s="94"/>
      <c r="O78" s="21"/>
    </row>
    <row r="79" spans="2:15" s="22" customFormat="1" ht="24.75" customHeight="1" x14ac:dyDescent="0.25">
      <c r="B79" s="176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8"/>
      <c r="N79" s="94"/>
      <c r="O79" s="21"/>
    </row>
    <row r="80" spans="2:15" s="22" customFormat="1" ht="24.75" customHeight="1" x14ac:dyDescent="0.25">
      <c r="B80" s="176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8"/>
      <c r="N80" s="94"/>
      <c r="O80" s="21"/>
    </row>
    <row r="81" spans="2:15" s="22" customFormat="1" ht="24.75" customHeight="1" x14ac:dyDescent="0.25">
      <c r="B81" s="176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8"/>
      <c r="N81" s="94"/>
      <c r="O81" s="21"/>
    </row>
    <row r="82" spans="2:15" s="22" customFormat="1" ht="24.75" customHeight="1" thickBot="1" x14ac:dyDescent="0.3">
      <c r="B82" s="200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2"/>
      <c r="N82" s="95"/>
      <c r="O82" s="21"/>
    </row>
    <row r="83" spans="2:15" x14ac:dyDescent="0.2">
      <c r="C83" s="97"/>
    </row>
    <row r="84" spans="2:15" x14ac:dyDescent="0.2">
      <c r="C84" s="97"/>
    </row>
    <row r="85" spans="2:15" s="98" customFormat="1" x14ac:dyDescent="0.2">
      <c r="B85" s="96"/>
      <c r="C85" s="97"/>
      <c r="N85" s="2"/>
    </row>
    <row r="86" spans="2:15" s="98" customFormat="1" x14ac:dyDescent="0.2">
      <c r="B86" s="96"/>
      <c r="C86" s="97"/>
      <c r="N86" s="2"/>
    </row>
    <row r="87" spans="2:15" s="98" customFormat="1" x14ac:dyDescent="0.2">
      <c r="B87" s="96"/>
      <c r="C87" s="97"/>
      <c r="N87" s="2"/>
    </row>
    <row r="88" spans="2:15" s="98" customFormat="1" x14ac:dyDescent="0.2">
      <c r="B88" s="96"/>
      <c r="C88" s="97"/>
      <c r="N88" s="2"/>
    </row>
    <row r="89" spans="2:15" s="98" customFormat="1" x14ac:dyDescent="0.2">
      <c r="B89" s="96"/>
      <c r="C89" s="97"/>
      <c r="N89" s="2"/>
    </row>
    <row r="90" spans="2:15" s="98" customFormat="1" x14ac:dyDescent="0.2">
      <c r="B90" s="96"/>
      <c r="C90" s="97"/>
      <c r="N90" s="2"/>
    </row>
  </sheetData>
  <sheetProtection algorithmName="SHA-512" hashValue="HJOXYSJxVx2O1PRHToeUv8aIqEEMljp6op4tyPAI0HV0CusxwZc30bW3BdjAgtJIg8ELNfXPvjLVyC2vKh5s+g==" saltValue="Rbsd/k8KEVVHOrHrCyAwJA==" spinCount="100000" sheet="1" selectLockedCells="1"/>
  <mergeCells count="36">
    <mergeCell ref="B78:M78"/>
    <mergeCell ref="B79:M79"/>
    <mergeCell ref="B80:M80"/>
    <mergeCell ref="B81:M81"/>
    <mergeCell ref="B82:M82"/>
    <mergeCell ref="B77:M77"/>
    <mergeCell ref="G12:M12"/>
    <mergeCell ref="G14:G15"/>
    <mergeCell ref="H14:I14"/>
    <mergeCell ref="J14:K14"/>
    <mergeCell ref="L14:M14"/>
    <mergeCell ref="B59:B60"/>
    <mergeCell ref="E59:E60"/>
    <mergeCell ref="G59:G60"/>
    <mergeCell ref="H59:H60"/>
    <mergeCell ref="I59:I60"/>
    <mergeCell ref="J59:J60"/>
    <mergeCell ref="K59:K60"/>
    <mergeCell ref="L59:L60"/>
    <mergeCell ref="M59:M60"/>
    <mergeCell ref="B76:M76"/>
    <mergeCell ref="B6:C9"/>
    <mergeCell ref="E6:J6"/>
    <mergeCell ref="K6:K7"/>
    <mergeCell ref="L6:L7"/>
    <mergeCell ref="M6:M7"/>
    <mergeCell ref="K8:K10"/>
    <mergeCell ref="L8:L10"/>
    <mergeCell ref="M8:M10"/>
    <mergeCell ref="B10:J10"/>
    <mergeCell ref="B1:C1"/>
    <mergeCell ref="D1:M1"/>
    <mergeCell ref="B3:C3"/>
    <mergeCell ref="D3:M3"/>
    <mergeCell ref="B4:C4"/>
    <mergeCell ref="D4:M4"/>
  </mergeCells>
  <conditionalFormatting sqref="B5 B17:B31 B57:B59">
    <cfRule type="expression" dxfId="21" priority="11" stopIfTrue="1">
      <formula>#REF!="X"</formula>
    </cfRule>
    <cfRule type="expression" dxfId="20" priority="12" stopIfTrue="1">
      <formula>#REF!="Error"</formula>
    </cfRule>
  </conditionalFormatting>
  <conditionalFormatting sqref="B11:B12">
    <cfRule type="expression" dxfId="19" priority="26" stopIfTrue="1">
      <formula>#REF!="X"</formula>
    </cfRule>
    <cfRule type="expression" dxfId="18" priority="27" stopIfTrue="1">
      <formula>#REF!="Error"</formula>
    </cfRule>
  </conditionalFormatting>
  <conditionalFormatting sqref="B33:B55">
    <cfRule type="expression" dxfId="17" priority="16" stopIfTrue="1">
      <formula>#REF!="X"</formula>
    </cfRule>
    <cfRule type="expression" dxfId="16" priority="17" stopIfTrue="1">
      <formula>#REF!="Error"</formula>
    </cfRule>
  </conditionalFormatting>
  <conditionalFormatting sqref="B61:B69 B71:B74">
    <cfRule type="expression" dxfId="15" priority="24" stopIfTrue="1">
      <formula>#REF!="X"</formula>
    </cfRule>
    <cfRule type="expression" dxfId="14" priority="25" stopIfTrue="1">
      <formula>#REF!="Error"</formula>
    </cfRule>
  </conditionalFormatting>
  <conditionalFormatting sqref="D3:M4">
    <cfRule type="expression" dxfId="13" priority="19">
      <formula>ISBLANK(D3)</formula>
    </cfRule>
  </conditionalFormatting>
  <conditionalFormatting sqref="E17">
    <cfRule type="expression" dxfId="12" priority="20">
      <formula>ISBLANK(E17)</formula>
    </cfRule>
  </conditionalFormatting>
  <conditionalFormatting sqref="E26:E31 C60">
    <cfRule type="expression" dxfId="11" priority="9">
      <formula>ISBLANK(C26)</formula>
    </cfRule>
  </conditionalFormatting>
  <conditionalFormatting sqref="E34:E55">
    <cfRule type="expression" dxfId="10" priority="14">
      <formula>ISBLANK(E34)</formula>
    </cfRule>
  </conditionalFormatting>
  <conditionalFormatting sqref="E58">
    <cfRule type="expression" dxfId="9" priority="21">
      <formula>ISBLANK(E58)</formula>
    </cfRule>
  </conditionalFormatting>
  <conditionalFormatting sqref="E59:E60">
    <cfRule type="cellIs" dxfId="8" priority="6" operator="greaterThan">
      <formula>0</formula>
    </cfRule>
    <cfRule type="expression" dxfId="7" priority="7">
      <formula>$D$61=1</formula>
    </cfRule>
  </conditionalFormatting>
  <conditionalFormatting sqref="G59:M60">
    <cfRule type="cellIs" dxfId="6" priority="8" operator="greaterThan">
      <formula>0</formula>
    </cfRule>
  </conditionalFormatting>
  <conditionalFormatting sqref="H19:M19">
    <cfRule type="expression" dxfId="5" priority="22">
      <formula>ISBLANK(H19)</formula>
    </cfRule>
  </conditionalFormatting>
  <conditionalFormatting sqref="H26:M31">
    <cfRule type="expression" dxfId="4" priority="1">
      <formula>ISBLANK(H26)</formula>
    </cfRule>
  </conditionalFormatting>
  <conditionalFormatting sqref="H34:M55">
    <cfRule type="expression" dxfId="3" priority="23">
      <formula>ISBLANK(H34)</formula>
    </cfRule>
  </conditionalFormatting>
  <conditionalFormatting sqref="H58:M58">
    <cfRule type="expression" dxfId="2" priority="18">
      <formula>ISBLANK(H58)</formula>
    </cfRule>
  </conditionalFormatting>
  <conditionalFormatting sqref="H59:M60">
    <cfRule type="expression" dxfId="1" priority="13">
      <formula>$D$61=1</formula>
    </cfRule>
  </conditionalFormatting>
  <conditionalFormatting sqref="H72:M73">
    <cfRule type="expression" dxfId="0" priority="10">
      <formula>ISBLANK(H72)</formula>
    </cfRule>
  </conditionalFormatting>
  <dataValidations disablePrompts="1" count="1">
    <dataValidation errorStyle="information" allowBlank="1" showInputMessage="1" prompt="Sofern sonstige Einmalkosten vorhanden, bitte diese benennen und alle Werte in den jeweiligen Spalten der Position 9 ausfüllen._x000a_Sofern keine weiteren Einmalkosten vorhanden sind, bitte &quot;keine sonstigen Einmalkosten&quot; eintragen" sqref="C60" xr:uid="{00341174-AF24-4970-B755-BDCE1AE48FEC}"/>
  </dataValidations>
  <pageMargins left="0.39370078740157483" right="0.39370078740157483" top="0.78740157480314965" bottom="0.59055118110236227" header="0.39370078740157483" footer="0.39370078740157483"/>
  <pageSetup paperSize="9" scale="26" orientation="landscape" r:id="rId1"/>
  <headerFooter alignWithMargins="0">
    <oddFooter>&amp;L&amp;"Arial Narrow,Standard"F26-1.0.02.24&amp;C&amp;"Arial Narrow,Standard"Seite &amp;P von &amp;N&amp;R&amp;"Arial Narrow,Standard"Mittelklasse mit Elektromotor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Teil D</vt:lpstr>
      <vt:lpstr>'Teil D'!Druckbereich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ZDPol Tschorn, Renè</dc:creator>
  <cp:lastModifiedBy>ZDPol Kurz, Manuel</cp:lastModifiedBy>
  <cp:lastPrinted>2026-02-18T09:04:33Z</cp:lastPrinted>
  <dcterms:created xsi:type="dcterms:W3CDTF">2025-06-18T13:49:16Z</dcterms:created>
  <dcterms:modified xsi:type="dcterms:W3CDTF">2026-03-02T15:04:45Z</dcterms:modified>
  <cp:contentStatus/>
</cp:coreProperties>
</file>