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barnim.local\dfs\Ablage\D1A40-Schulverwaltung\NEU Schulen\1-schulübergreifend\Reinigung\2026-2030 Gebäudereinigung\Unterlagen VMS\Anlage 2 Kalkulationsblätter 2025\"/>
    </mc:Choice>
  </mc:AlternateContent>
  <xr:revisionPtr revIDLastSave="0" documentId="13_ncr:1_{F15816D7-201D-4982-B227-4EB6F06FDEBA}" xr6:coauthVersionLast="36" xr6:coauthVersionMax="36" xr10:uidLastSave="{00000000-0000-0000-0000-000000000000}"/>
  <bookViews>
    <workbookView xWindow="600" yWindow="105" windowWidth="17985" windowHeight="12660" xr2:uid="{00000000-000D-0000-FFFF-FFFF00000000}"/>
  </bookViews>
  <sheets>
    <sheet name="PC" sheetId="1" r:id="rId1"/>
  </sheets>
  <definedNames>
    <definedName name="_xlnm.Print_Area" localSheetId="0">PC!$A$1:$L$134</definedName>
    <definedName name="Z_5A22A3DE_B703_4665_BC40_8ABF7B72B97E_.wvu.PrintArea" localSheetId="0" hidden="1">PC!$A$1:$L$134</definedName>
  </definedNames>
  <calcPr calcId="191029"/>
  <customWorkbookViews>
    <customWorkbookView name="g201030 - Persönliche Ansicht" guid="{660E0427-B3EF-4F25-83F0-578BD9CEB34D}" mergeInterval="0" personalView="1" maximized="1" windowWidth="1276" windowHeight="883" activeSheetId="1"/>
    <customWorkbookView name="marion.siefert - Persönliche Ansicht" guid="{5A22A3DE-B703-4665-BC40-8ABF7B72B97E}" mergeInterval="0" personalView="1" maximized="1" windowWidth="1276" windowHeight="783" activeSheetId="1"/>
  </customWorkbookViews>
</workbook>
</file>

<file path=xl/calcChain.xml><?xml version="1.0" encoding="utf-8"?>
<calcChain xmlns="http://schemas.openxmlformats.org/spreadsheetml/2006/main">
  <c r="F33" i="1" l="1"/>
  <c r="F47" i="1" l="1"/>
  <c r="F30" i="1" l="1"/>
  <c r="F31" i="1" l="1"/>
  <c r="F105" i="1" l="1"/>
  <c r="F106" i="1" s="1"/>
  <c r="E76" i="1" l="1"/>
  <c r="F28" i="1"/>
  <c r="B14" i="1" l="1"/>
  <c r="C14" i="1"/>
  <c r="D14" i="1"/>
  <c r="E14" i="1"/>
  <c r="F14" i="1"/>
  <c r="G14" i="1"/>
  <c r="H14" i="1"/>
  <c r="I14" i="1"/>
  <c r="J14" i="1"/>
  <c r="K14" i="1"/>
  <c r="L14" i="1"/>
  <c r="B16" i="1"/>
  <c r="C16" i="1"/>
  <c r="C17" i="1" s="1"/>
  <c r="D16" i="1"/>
  <c r="D17" i="1" s="1"/>
  <c r="E16" i="1"/>
  <c r="E17" i="1" s="1"/>
  <c r="F16" i="1"/>
  <c r="F17" i="1" s="1"/>
  <c r="G16" i="1"/>
  <c r="G17" i="1" s="1"/>
  <c r="H16" i="1"/>
  <c r="H17" i="1" s="1"/>
  <c r="I16" i="1"/>
  <c r="I17" i="1" s="1"/>
  <c r="J16" i="1"/>
  <c r="J17" i="1" s="1"/>
  <c r="K16" i="1"/>
  <c r="K17" i="1" s="1"/>
  <c r="L16" i="1"/>
  <c r="L17" i="1" s="1"/>
  <c r="F19" i="1"/>
  <c r="B28" i="1"/>
  <c r="C28" i="1"/>
  <c r="D28" i="1"/>
  <c r="E28" i="1"/>
  <c r="B30" i="1"/>
  <c r="C30" i="1"/>
  <c r="C31" i="1" s="1"/>
  <c r="D30" i="1"/>
  <c r="D31" i="1" s="1"/>
  <c r="E30" i="1"/>
  <c r="E31" i="1" s="1"/>
  <c r="B42" i="1"/>
  <c r="C42" i="1"/>
  <c r="D42" i="1"/>
  <c r="E42" i="1"/>
  <c r="F42" i="1"/>
  <c r="G42" i="1"/>
  <c r="H42" i="1"/>
  <c r="B44" i="1"/>
  <c r="C44" i="1"/>
  <c r="C45" i="1" s="1"/>
  <c r="D44" i="1"/>
  <c r="D45" i="1" s="1"/>
  <c r="E44" i="1"/>
  <c r="E45" i="1" s="1"/>
  <c r="F44" i="1"/>
  <c r="F45" i="1" s="1"/>
  <c r="G44" i="1"/>
  <c r="G45" i="1" s="1"/>
  <c r="H44" i="1"/>
  <c r="H45" i="1" s="1"/>
  <c r="F61" i="1"/>
  <c r="F62" i="1" s="1"/>
  <c r="F66" i="1"/>
  <c r="F67" i="1" s="1"/>
  <c r="F71" i="1"/>
  <c r="F72" i="1" s="1"/>
  <c r="E77" i="1"/>
  <c r="E78" i="1" s="1"/>
  <c r="F85" i="1"/>
  <c r="F86" i="1" s="1"/>
  <c r="F90" i="1"/>
  <c r="F91" i="1" s="1"/>
  <c r="F95" i="1"/>
  <c r="F96" i="1" s="1"/>
  <c r="F100" i="1"/>
  <c r="F101" i="1" s="1"/>
  <c r="I44" i="1" l="1"/>
  <c r="M16" i="1"/>
  <c r="B17" i="1"/>
  <c r="B19" i="1" s="1"/>
  <c r="B20" i="1" s="1"/>
  <c r="B21" i="1" s="1"/>
  <c r="B31" i="1"/>
  <c r="G30" i="1"/>
  <c r="G28" i="1"/>
  <c r="F48" i="1"/>
  <c r="B45" i="1"/>
  <c r="M14" i="1"/>
  <c r="F34" i="1"/>
  <c r="F20" i="1"/>
  <c r="I42" i="1"/>
  <c r="B47" i="1" l="1"/>
  <c r="B48" i="1" s="1"/>
  <c r="B49" i="1" s="1"/>
  <c r="B33" i="1"/>
  <c r="E115" i="1"/>
  <c r="E53" i="1" l="1"/>
  <c r="B34" i="1"/>
  <c r="B35" i="1" s="1"/>
  <c r="E112" i="1" l="1"/>
  <c r="E113" i="1" s="1"/>
  <c r="E114" i="1" s="1"/>
  <c r="E54" i="1"/>
  <c r="E55" i="1" s="1"/>
</calcChain>
</file>

<file path=xl/sharedStrings.xml><?xml version="1.0" encoding="utf-8"?>
<sst xmlns="http://schemas.openxmlformats.org/spreadsheetml/2006/main" count="138" uniqueCount="61">
  <si>
    <t>m²</t>
  </si>
  <si>
    <t>19% MwSt.</t>
  </si>
  <si>
    <t>Std./Jahr</t>
  </si>
  <si>
    <t>Preis/Jahr</t>
  </si>
  <si>
    <t>Raumgruppen</t>
  </si>
  <si>
    <t>Stundenverrechnungssatz gem. Kalkulationsblatt</t>
  </si>
  <si>
    <t>Grundreinigung Sporthalle</t>
  </si>
  <si>
    <t>Unterhaltsreinigung Sporthalle</t>
  </si>
  <si>
    <t>Nettopreis/Jahr</t>
  </si>
  <si>
    <t>Bruttopreis/Jahr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</si>
  <si>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</si>
  <si>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</si>
  <si>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</si>
  <si>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</si>
  <si>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</si>
  <si>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</si>
  <si>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</si>
  <si>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</si>
  <si>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</si>
  <si>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</si>
  <si>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</si>
  <si>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</si>
  <si>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</si>
  <si>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</si>
  <si>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durchschnittliche Flächenleistung</t>
  </si>
  <si>
    <t>Gesamtreinigungsfläche Schule</t>
  </si>
  <si>
    <t>m²/h</t>
  </si>
  <si>
    <t>max. m²/h</t>
  </si>
  <si>
    <t>Gesamtangebotspreis Unterhaltsreinigung</t>
  </si>
  <si>
    <t>19 % MwSt.</t>
  </si>
  <si>
    <t>Jahres Angebotspreis (netto)</t>
  </si>
  <si>
    <t>Jahres Angebotspreis (brutto)</t>
  </si>
  <si>
    <t>€/Jahr</t>
  </si>
  <si>
    <t>Es müssen nur die gelb hinterlegten Felder ausgefüllt werden!</t>
  </si>
  <si>
    <t>Grundreinigung 1 x jährlich</t>
  </si>
  <si>
    <t>Gesamtangebotspreis Grundreinigung</t>
  </si>
  <si>
    <t>SONDERREINIGUNG</t>
  </si>
  <si>
    <t>GRUNDREINIGUNG (1 x jährlich)</t>
  </si>
  <si>
    <t>UNTERHALTSREINIGUNG</t>
  </si>
  <si>
    <t>Nettopreis/Tag</t>
  </si>
  <si>
    <t>Bruttopreis/Tag</t>
  </si>
  <si>
    <t>für den Bereich Sekretariat, Schulleitung u. angrenzende WC - Anlage</t>
  </si>
  <si>
    <t>Unterhaltsreinigung in den Ferienzeiten Sporthalle (Mo -  Fr)</t>
  </si>
  <si>
    <t>alle Flächen der schultäglichen Reinigung</t>
  </si>
  <si>
    <t>Unterhaltsreinigung Sporthalle (Sonn- und Feiertage)</t>
  </si>
  <si>
    <t>m²/Jahr</t>
  </si>
  <si>
    <t>Unterhaltsreinigung A.-v.-Humboldt-Gymnasium</t>
  </si>
  <si>
    <t>Unterhaltsreinigung Musikschule Barnim</t>
  </si>
  <si>
    <t>Grundreinigung A.-v.-Humboldt-Gymnasium</t>
  </si>
  <si>
    <t>Grundreinigung Musikschule Barnim</t>
  </si>
  <si>
    <t>Unterhaltsreinigung in den Ferienzeiten Gymnasium A.-v.-Humoldt (Mo - Fr)</t>
  </si>
  <si>
    <t>Unterhaltsreinigung in den Ferienzeiten Musikschule Barnim (Mo - Fr)</t>
  </si>
  <si>
    <t>Gesamtjahrespreis für das A.-v.-Humboldt-Gymnasium, W.-Seelenbinder-Str. 3, 16225 Eberswalde 
(Gymnasium, Musikschule Barnim und Sporthalle) 
bestehend aus Unterhaltsreinigung und Grundreinigung (ohne Sonderreinigung)</t>
  </si>
  <si>
    <t>Kalkulationsblatt Los 2</t>
  </si>
  <si>
    <t xml:space="preserve">Sonderrreinigung </t>
  </si>
  <si>
    <t>Alle Sonderreinigungen Abrechnung nach Stunden</t>
  </si>
  <si>
    <t>Nettopreis/Stunde</t>
  </si>
  <si>
    <r>
      <t xml:space="preserve">durchschnittlicher Flächenrichtwert gesamt
</t>
    </r>
    <r>
      <rPr>
        <b/>
        <sz val="9"/>
        <rFont val="Arial"/>
        <family val="2"/>
      </rPr>
      <t>(Bei einer Über- oder Unterschreitung von mehr als 10 % wird das Angebot von der weiteren Wertung ausgeschlossen.)</t>
    </r>
  </si>
  <si>
    <t>Gesamtangebot Los 2 - A.-v.-Humboldt-Gymnaisum -</t>
  </si>
  <si>
    <t>Datum, Firmenstempel, Unterschrift</t>
  </si>
  <si>
    <t>300 m²/h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</si>
</sst>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name val="Arial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4" fontId="4" fillId="2" borderId="1" xfId="0" applyNumberFormat="1" applyFont="1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Protection="1"/>
    <xf numFmtId="0" fontId="5" fillId="0" borderId="1" xfId="0" applyFont="1" applyBorder="1" applyProtection="1"/>
    <xf numFmtId="0" fontId="5" fillId="0" borderId="1" xfId="0" applyFont="1" applyFill="1" applyBorder="1" applyProtection="1"/>
    <xf numFmtId="4" fontId="5" fillId="0" borderId="1" xfId="0" applyNumberFormat="1" applyFont="1" applyFill="1" applyBorder="1" applyProtection="1"/>
    <xf numFmtId="0" fontId="4" fillId="0" borderId="1" xfId="0" applyFont="1" applyFill="1" applyBorder="1" applyProtection="1"/>
    <xf numFmtId="164" fontId="5" fillId="0" borderId="1" xfId="0" applyNumberFormat="1" applyFont="1" applyFill="1" applyBorder="1" applyProtection="1"/>
    <xf numFmtId="164" fontId="5" fillId="0" borderId="1" xfId="0" applyNumberFormat="1" applyFont="1" applyFill="1" applyBorder="1" applyAlignment="1" applyProtection="1">
      <alignment horizontal="right"/>
    </xf>
    <xf numFmtId="164" fontId="5" fillId="0" borderId="1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Protection="1"/>
    <xf numFmtId="4" fontId="5" fillId="0" borderId="0" xfId="0" applyNumberFormat="1" applyFont="1" applyBorder="1" applyProtection="1"/>
    <xf numFmtId="164" fontId="4" fillId="0" borderId="1" xfId="0" applyNumberFormat="1" applyFont="1" applyBorder="1" applyAlignment="1" applyProtection="1">
      <alignment horizontal="right"/>
    </xf>
    <xf numFmtId="0" fontId="5" fillId="0" borderId="0" xfId="0" applyFont="1" applyProtection="1"/>
    <xf numFmtId="4" fontId="5" fillId="0" borderId="1" xfId="0" applyNumberFormat="1" applyFont="1" applyBorder="1" applyProtection="1"/>
    <xf numFmtId="0" fontId="5" fillId="0" borderId="0" xfId="0" applyFont="1" applyFill="1" applyBorder="1" applyProtection="1"/>
    <xf numFmtId="164" fontId="5" fillId="0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Protection="1"/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0" fontId="4" fillId="0" borderId="0" xfId="0" applyFont="1" applyBorder="1" applyProtection="1"/>
    <xf numFmtId="164" fontId="4" fillId="0" borderId="0" xfId="0" applyNumberFormat="1" applyFont="1" applyBorder="1" applyAlignment="1" applyProtection="1">
      <alignment horizontal="right"/>
    </xf>
    <xf numFmtId="4" fontId="5" fillId="0" borderId="0" xfId="0" applyNumberFormat="1" applyFont="1" applyProtection="1"/>
    <xf numFmtId="4" fontId="5" fillId="0" borderId="0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2" fillId="3" borderId="5" xfId="0" applyFont="1" applyFill="1" applyBorder="1" applyProtection="1"/>
    <xf numFmtId="164" fontId="4" fillId="3" borderId="6" xfId="0" applyNumberFormat="1" applyFont="1" applyFill="1" applyBorder="1" applyAlignment="1" applyProtection="1">
      <alignment horizontal="right"/>
    </xf>
    <xf numFmtId="0" fontId="5" fillId="3" borderId="6" xfId="0" applyFont="1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3" fillId="0" borderId="11" xfId="0" applyFont="1" applyBorder="1" applyProtection="1"/>
    <xf numFmtId="0" fontId="3" fillId="0" borderId="12" xfId="0" applyFont="1" applyBorder="1" applyProtection="1"/>
    <xf numFmtId="0" fontId="3" fillId="0" borderId="13" xfId="0" applyFont="1" applyBorder="1" applyProtection="1"/>
    <xf numFmtId="0" fontId="1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Border="1" applyProtection="1"/>
    <xf numFmtId="0" fontId="0" fillId="0" borderId="15" xfId="0" applyBorder="1" applyProtection="1"/>
    <xf numFmtId="0" fontId="0" fillId="0" borderId="16" xfId="0" applyBorder="1" applyProtection="1"/>
    <xf numFmtId="2" fontId="5" fillId="0" borderId="0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164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Alignment="1" applyProtection="1">
      <alignment horizontal="right"/>
    </xf>
    <xf numFmtId="0" fontId="4" fillId="0" borderId="0" xfId="0" applyFont="1" applyProtection="1"/>
    <xf numFmtId="4" fontId="4" fillId="0" borderId="0" xfId="0" applyNumberFormat="1" applyFont="1" applyProtection="1"/>
    <xf numFmtId="4" fontId="4" fillId="0" borderId="0" xfId="0" applyNumberFormat="1" applyFont="1" applyAlignment="1" applyProtection="1">
      <alignment horizontal="right"/>
    </xf>
    <xf numFmtId="0" fontId="2" fillId="0" borderId="0" xfId="0" applyFont="1" applyBorder="1"/>
    <xf numFmtId="0" fontId="9" fillId="0" borderId="0" xfId="0" applyFont="1" applyBorder="1"/>
    <xf numFmtId="0" fontId="5" fillId="0" borderId="9" xfId="0" applyFont="1" applyFill="1" applyBorder="1" applyProtection="1"/>
    <xf numFmtId="164" fontId="5" fillId="0" borderId="9" xfId="0" applyNumberFormat="1" applyFont="1" applyFill="1" applyBorder="1" applyAlignment="1" applyProtection="1">
      <alignment horizontal="right"/>
    </xf>
    <xf numFmtId="4" fontId="5" fillId="0" borderId="9" xfId="0" applyNumberFormat="1" applyFont="1" applyFill="1" applyBorder="1" applyProtection="1"/>
    <xf numFmtId="4" fontId="5" fillId="0" borderId="9" xfId="0" applyNumberFormat="1" applyFont="1" applyFill="1" applyBorder="1" applyAlignment="1" applyProtection="1">
      <alignment horizontal="right"/>
    </xf>
    <xf numFmtId="0" fontId="2" fillId="0" borderId="0" xfId="0" applyFont="1"/>
    <xf numFmtId="0" fontId="9" fillId="0" borderId="0" xfId="0" applyFont="1"/>
    <xf numFmtId="4" fontId="4" fillId="0" borderId="1" xfId="0" applyNumberFormat="1" applyFont="1" applyFill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4" fontId="3" fillId="0" borderId="22" xfId="0" applyNumberFormat="1" applyFont="1" applyBorder="1" applyAlignment="1" applyProtection="1">
      <alignment horizontal="right"/>
    </xf>
    <xf numFmtId="4" fontId="3" fillId="0" borderId="15" xfId="0" applyNumberFormat="1" applyFont="1" applyBorder="1" applyAlignment="1" applyProtection="1">
      <alignment horizontal="right"/>
    </xf>
    <xf numFmtId="0" fontId="1" fillId="0" borderId="23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4" fontId="1" fillId="0" borderId="19" xfId="0" applyNumberFormat="1" applyFont="1" applyBorder="1" applyAlignment="1" applyProtection="1">
      <alignment horizontal="right"/>
    </xf>
    <xf numFmtId="4" fontId="1" fillId="0" borderId="9" xfId="0" applyNumberFormat="1" applyFont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left"/>
    </xf>
    <xf numFmtId="0" fontId="10" fillId="3" borderId="24" xfId="0" applyFont="1" applyFill="1" applyBorder="1" applyAlignment="1">
      <alignment horizontal="center" wrapText="1"/>
    </xf>
    <xf numFmtId="0" fontId="10" fillId="3" borderId="25" xfId="0" applyFont="1" applyFill="1" applyBorder="1" applyAlignment="1">
      <alignment horizontal="center" wrapText="1"/>
    </xf>
    <xf numFmtId="0" fontId="10" fillId="3" borderId="26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left"/>
    </xf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1" fillId="3" borderId="1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 wrapText="1"/>
    </xf>
    <xf numFmtId="0" fontId="5" fillId="0" borderId="3" xfId="0" applyFont="1" applyFill="1" applyBorder="1" applyAlignment="1" applyProtection="1">
      <alignment horizontal="left" wrapText="1"/>
    </xf>
    <xf numFmtId="0" fontId="5" fillId="0" borderId="12" xfId="0" applyFont="1" applyFill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0" fontId="2" fillId="3" borderId="24" xfId="0" applyFont="1" applyFill="1" applyBorder="1" applyAlignment="1" applyProtection="1">
      <alignment horizontal="center"/>
    </xf>
    <xf numFmtId="0" fontId="2" fillId="3" borderId="25" xfId="0" applyFont="1" applyFill="1" applyBorder="1" applyAlignment="1" applyProtection="1">
      <alignment horizontal="center"/>
    </xf>
    <xf numFmtId="0" fontId="2" fillId="3" borderId="26" xfId="0" applyFont="1" applyFill="1" applyBorder="1" applyAlignment="1" applyProtection="1">
      <alignment horizontal="center"/>
    </xf>
    <xf numFmtId="4" fontId="3" fillId="0" borderId="27" xfId="0" applyNumberFormat="1" applyFont="1" applyBorder="1" applyAlignment="1" applyProtection="1">
      <alignment horizontal="right"/>
    </xf>
    <xf numFmtId="4" fontId="3" fillId="0" borderId="28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12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7" fillId="0" borderId="29" xfId="0" applyFont="1" applyBorder="1" applyAlignment="1" applyProtection="1">
      <alignment horizontal="center" wrapText="1"/>
    </xf>
    <xf numFmtId="0" fontId="7" fillId="0" borderId="30" xfId="0" applyFont="1" applyBorder="1" applyAlignment="1" applyProtection="1">
      <alignment horizontal="center" wrapText="1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4" fillId="4" borderId="31" xfId="0" applyFont="1" applyFill="1" applyBorder="1" applyAlignment="1" applyProtection="1">
      <alignment horizontal="center"/>
    </xf>
    <xf numFmtId="0" fontId="4" fillId="4" borderId="32" xfId="0" applyFont="1" applyFill="1" applyBorder="1" applyAlignment="1" applyProtection="1">
      <alignment horizontal="center"/>
    </xf>
    <xf numFmtId="0" fontId="4" fillId="4" borderId="33" xfId="0" applyFont="1" applyFill="1" applyBorder="1" applyAlignment="1" applyProtection="1">
      <alignment horizontal="center"/>
    </xf>
    <xf numFmtId="0" fontId="2" fillId="2" borderId="24" xfId="0" applyFont="1" applyFill="1" applyBorder="1" applyAlignment="1" applyProtection="1">
      <alignment horizontal="center"/>
    </xf>
    <xf numFmtId="0" fontId="2" fillId="2" borderId="25" xfId="0" applyFont="1" applyFill="1" applyBorder="1" applyAlignment="1" applyProtection="1">
      <alignment horizontal="center"/>
    </xf>
    <xf numFmtId="0" fontId="2" fillId="2" borderId="26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12" xfId="0" applyFont="1" applyFill="1" applyBorder="1" applyAlignment="1" applyProtection="1">
      <alignment horizontal="center"/>
    </xf>
    <xf numFmtId="0" fontId="0" fillId="0" borderId="3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8"/>
  <sheetViews>
    <sheetView tabSelected="1" zoomScaleNormal="100" workbookViewId="0">
      <selection activeCell="H21" sqref="H21"/>
    </sheetView>
  </sheetViews>
  <sheetFormatPr baseColWidth="10" defaultRowHeight="14.25" x14ac:dyDescent="0.2"/>
  <cols>
    <col min="1" max="1" width="13.875" style="2" customWidth="1"/>
    <col min="2" max="2" width="12.5" style="2" bestFit="1" customWidth="1"/>
    <col min="3" max="3" width="11.625" style="2" bestFit="1" customWidth="1"/>
    <col min="4" max="4" width="10.625" style="2" customWidth="1"/>
    <col min="5" max="6" width="11.625" style="2" bestFit="1" customWidth="1"/>
    <col min="7" max="7" width="10.625" style="2" customWidth="1"/>
    <col min="8" max="8" width="11.625" style="2" bestFit="1" customWidth="1"/>
    <col min="9" max="12" width="10.625" style="2" customWidth="1"/>
    <col min="13" max="13" width="11.375" style="2" bestFit="1" customWidth="1"/>
    <col min="14" max="16384" width="11" style="2"/>
  </cols>
  <sheetData>
    <row r="1" spans="1:14" ht="18" x14ac:dyDescent="0.25">
      <c r="A1" s="100" t="s">
        <v>53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4" ht="10.5" customHeight="1" thickBot="1" x14ac:dyDescent="0.3">
      <c r="A2" s="105"/>
      <c r="B2" s="105"/>
      <c r="C2" s="105"/>
      <c r="D2" s="105"/>
      <c r="E2" s="105"/>
      <c r="F2" s="105"/>
    </row>
    <row r="3" spans="1:14" ht="18" customHeight="1" thickBot="1" x14ac:dyDescent="0.3">
      <c r="A3" s="95" t="s">
        <v>38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4" ht="16.5" thickBot="1" x14ac:dyDescent="0.3">
      <c r="A4" s="114" t="s">
        <v>33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6"/>
    </row>
    <row r="6" spans="1:14" ht="15" x14ac:dyDescent="0.25">
      <c r="A6" s="102" t="s">
        <v>5</v>
      </c>
      <c r="B6" s="103"/>
      <c r="C6" s="103"/>
      <c r="D6" s="104"/>
      <c r="E6" s="55"/>
      <c r="F6" s="25"/>
    </row>
    <row r="7" spans="1:14" ht="15" x14ac:dyDescent="0.25">
      <c r="A7" s="32"/>
      <c r="B7" s="32"/>
      <c r="C7" s="32"/>
      <c r="D7" s="32"/>
      <c r="E7" s="33"/>
      <c r="F7" s="25"/>
    </row>
    <row r="8" spans="1:14" ht="41.25" customHeight="1" x14ac:dyDescent="0.2">
      <c r="A8" s="120" t="s">
        <v>57</v>
      </c>
      <c r="B8" s="121"/>
      <c r="C8" s="121"/>
      <c r="D8" s="121"/>
      <c r="E8" s="69" t="s">
        <v>60</v>
      </c>
      <c r="F8" s="25"/>
    </row>
    <row r="10" spans="1:14" ht="15" x14ac:dyDescent="0.25">
      <c r="B10" s="108" t="s">
        <v>46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10"/>
    </row>
    <row r="11" spans="1:14" x14ac:dyDescent="0.2">
      <c r="A11" s="106"/>
      <c r="B11" s="111" t="s">
        <v>4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3"/>
    </row>
    <row r="12" spans="1:14" x14ac:dyDescent="0.2">
      <c r="A12" s="107"/>
      <c r="B12" s="28" t="s">
        <v>10</v>
      </c>
      <c r="C12" s="28" t="s">
        <v>11</v>
      </c>
      <c r="D12" s="28" t="s">
        <v>12</v>
      </c>
      <c r="E12" s="28" t="s">
        <v>13</v>
      </c>
      <c r="F12" s="28" t="s">
        <v>14</v>
      </c>
      <c r="G12" s="29" t="s">
        <v>15</v>
      </c>
      <c r="H12" s="29" t="s">
        <v>16</v>
      </c>
      <c r="I12" s="29" t="s">
        <v>17</v>
      </c>
      <c r="J12" s="29" t="s">
        <v>18</v>
      </c>
      <c r="K12" s="29" t="s">
        <v>19</v>
      </c>
      <c r="L12" s="29" t="s">
        <v>20</v>
      </c>
      <c r="M12" s="30"/>
      <c r="N12" s="31"/>
    </row>
    <row r="13" spans="1:14" x14ac:dyDescent="0.2">
      <c r="A13" s="6" t="s">
        <v>0</v>
      </c>
      <c r="B13" s="7">
        <v>2810.78</v>
      </c>
      <c r="C13" s="7">
        <v>309.66000000000003</v>
      </c>
      <c r="D13" s="7">
        <v>81.84</v>
      </c>
      <c r="E13" s="7">
        <v>1295.8599999999999</v>
      </c>
      <c r="F13" s="7">
        <v>434.27</v>
      </c>
      <c r="G13" s="7">
        <v>434.8</v>
      </c>
      <c r="H13" s="7">
        <v>242.64</v>
      </c>
      <c r="I13" s="7">
        <v>374.35</v>
      </c>
      <c r="J13" s="7">
        <v>20.02</v>
      </c>
      <c r="K13" s="7">
        <v>1.5</v>
      </c>
      <c r="L13" s="7">
        <v>161.75</v>
      </c>
    </row>
    <row r="14" spans="1:14" x14ac:dyDescent="0.2">
      <c r="A14" s="6" t="s">
        <v>45</v>
      </c>
      <c r="B14" s="7">
        <f>B13*190</f>
        <v>534048.20000000007</v>
      </c>
      <c r="C14" s="7">
        <f>C13*190</f>
        <v>58835.4</v>
      </c>
      <c r="D14" s="7">
        <f>D13*114</f>
        <v>9329.76</v>
      </c>
      <c r="E14" s="7">
        <f t="shared" ref="E14:L14" si="0">E13*190</f>
        <v>246213.4</v>
      </c>
      <c r="F14" s="7">
        <f t="shared" si="0"/>
        <v>82511.3</v>
      </c>
      <c r="G14" s="7">
        <f>G13*38</f>
        <v>16522.400000000001</v>
      </c>
      <c r="H14" s="7">
        <f t="shared" si="0"/>
        <v>46101.599999999999</v>
      </c>
      <c r="I14" s="7">
        <f>I13*114</f>
        <v>42675.9</v>
      </c>
      <c r="J14" s="7">
        <f>J13*190</f>
        <v>3803.7999999999997</v>
      </c>
      <c r="K14" s="7">
        <f>K13*38</f>
        <v>57</v>
      </c>
      <c r="L14" s="7">
        <f t="shared" si="0"/>
        <v>30732.5</v>
      </c>
      <c r="M14" s="59">
        <f>SUM(B14:L14)</f>
        <v>1070831.2600000002</v>
      </c>
    </row>
    <row r="15" spans="1:14" x14ac:dyDescent="0.2">
      <c r="A15" s="8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58"/>
    </row>
    <row r="16" spans="1:14" x14ac:dyDescent="0.2">
      <c r="A16" s="9" t="s">
        <v>2</v>
      </c>
      <c r="B16" s="27" t="e">
        <f>B13/B15*190</f>
        <v>#DIV/0!</v>
      </c>
      <c r="C16" s="27" t="e">
        <f>C13/C15*190</f>
        <v>#DIV/0!</v>
      </c>
      <c r="D16" s="27" t="e">
        <f>D13/D15*114</f>
        <v>#DIV/0!</v>
      </c>
      <c r="E16" s="27" t="e">
        <f>E13/E15*190</f>
        <v>#DIV/0!</v>
      </c>
      <c r="F16" s="27" t="e">
        <f>F13/F15*190</f>
        <v>#DIV/0!</v>
      </c>
      <c r="G16" s="27" t="e">
        <f>G13/G15*38</f>
        <v>#DIV/0!</v>
      </c>
      <c r="H16" s="27" t="e">
        <f>H13/H15*190</f>
        <v>#DIV/0!</v>
      </c>
      <c r="I16" s="27" t="e">
        <f>I13/I15*114</f>
        <v>#DIV/0!</v>
      </c>
      <c r="J16" s="27" t="e">
        <f>J13/J15*190</f>
        <v>#DIV/0!</v>
      </c>
      <c r="K16" s="27" t="e">
        <f>K13/K15*38</f>
        <v>#DIV/0!</v>
      </c>
      <c r="L16" s="27" t="e">
        <f>L13/L15*190</f>
        <v>#DIV/0!</v>
      </c>
      <c r="M16" s="60" t="e">
        <f>SUM(B16:L16)</f>
        <v>#DIV/0!</v>
      </c>
    </row>
    <row r="17" spans="1:12" x14ac:dyDescent="0.2">
      <c r="A17" s="6" t="s">
        <v>3</v>
      </c>
      <c r="B17" s="10" t="e">
        <f>B16*E6</f>
        <v>#DIV/0!</v>
      </c>
      <c r="C17" s="10" t="e">
        <f>C16*E6</f>
        <v>#DIV/0!</v>
      </c>
      <c r="D17" s="10" t="e">
        <f>D16*E6</f>
        <v>#DIV/0!</v>
      </c>
      <c r="E17" s="10" t="e">
        <f>E16*E6</f>
        <v>#DIV/0!</v>
      </c>
      <c r="F17" s="10" t="e">
        <f>F16*E6</f>
        <v>#DIV/0!</v>
      </c>
      <c r="G17" s="10" t="e">
        <f>G16*E6</f>
        <v>#DIV/0!</v>
      </c>
      <c r="H17" s="10" t="e">
        <f>H16*E6</f>
        <v>#DIV/0!</v>
      </c>
      <c r="I17" s="10" t="e">
        <f>I16*E6</f>
        <v>#DIV/0!</v>
      </c>
      <c r="J17" s="10" t="e">
        <f>J16*E6</f>
        <v>#DIV/0!</v>
      </c>
      <c r="K17" s="10" t="e">
        <f>K16*E6</f>
        <v>#DIV/0!</v>
      </c>
      <c r="L17" s="10" t="e">
        <f>L16*E6</f>
        <v>#DIV/0!</v>
      </c>
    </row>
    <row r="18" spans="1:12" x14ac:dyDescent="0.2">
      <c r="A18" s="5"/>
      <c r="B18" s="11"/>
      <c r="C18" s="12"/>
      <c r="D18" s="12"/>
      <c r="E18" s="12"/>
      <c r="F18" s="12"/>
    </row>
    <row r="19" spans="1:12" x14ac:dyDescent="0.2">
      <c r="A19" s="5" t="s">
        <v>8</v>
      </c>
      <c r="B19" s="11" t="e">
        <f>SUM(B17:L17)</f>
        <v>#DIV/0!</v>
      </c>
      <c r="C19" s="13"/>
      <c r="D19" s="101" t="s">
        <v>25</v>
      </c>
      <c r="E19" s="101"/>
      <c r="F19" s="14">
        <f>SUM(B13:L13)</f>
        <v>6167.4700000000012</v>
      </c>
      <c r="G19" s="16" t="s">
        <v>0</v>
      </c>
    </row>
    <row r="20" spans="1:12" x14ac:dyDescent="0.2">
      <c r="A20" s="5" t="s">
        <v>1</v>
      </c>
      <c r="B20" s="11" t="e">
        <f>B19*0.19</f>
        <v>#DIV/0!</v>
      </c>
      <c r="C20" s="13"/>
      <c r="D20" s="101" t="s">
        <v>24</v>
      </c>
      <c r="E20" s="101"/>
      <c r="F20" s="53" t="e">
        <f>SUM(B14:L14)/SUM(B16:L16)</f>
        <v>#DIV/0!</v>
      </c>
      <c r="G20" s="16" t="s">
        <v>26</v>
      </c>
    </row>
    <row r="21" spans="1:12" x14ac:dyDescent="0.2">
      <c r="A21" s="4" t="s">
        <v>9</v>
      </c>
      <c r="B21" s="15" t="e">
        <f>B20+B19</f>
        <v>#DIV/0!</v>
      </c>
      <c r="C21" s="13"/>
      <c r="D21" s="13"/>
      <c r="E21" s="13"/>
      <c r="F21" s="13"/>
    </row>
    <row r="22" spans="1:12" x14ac:dyDescent="0.2">
      <c r="A22" s="23"/>
      <c r="B22" s="24"/>
      <c r="C22" s="13"/>
      <c r="D22" s="13"/>
      <c r="E22" s="13"/>
      <c r="F22" s="13"/>
    </row>
    <row r="23" spans="1:12" x14ac:dyDescent="0.2">
      <c r="A23" s="23"/>
      <c r="B23" s="24"/>
      <c r="C23" s="13"/>
      <c r="D23" s="13"/>
      <c r="E23" s="13"/>
      <c r="F23" s="13"/>
    </row>
    <row r="24" spans="1:12" ht="15" x14ac:dyDescent="0.25">
      <c r="B24" s="117" t="s">
        <v>47</v>
      </c>
      <c r="C24" s="118"/>
      <c r="D24" s="118"/>
      <c r="E24" s="118"/>
      <c r="F24" s="119"/>
      <c r="G24" s="46"/>
      <c r="H24" s="46"/>
      <c r="I24" s="46"/>
    </row>
    <row r="25" spans="1:12" x14ac:dyDescent="0.2">
      <c r="A25" s="106"/>
      <c r="B25" s="111" t="s">
        <v>4</v>
      </c>
      <c r="C25" s="125"/>
      <c r="D25" s="125"/>
      <c r="E25" s="125"/>
      <c r="F25" s="125"/>
      <c r="G25" s="54"/>
      <c r="H25" s="54"/>
      <c r="I25" s="54"/>
    </row>
    <row r="26" spans="1:12" x14ac:dyDescent="0.2">
      <c r="A26" s="107"/>
      <c r="B26" s="28" t="s">
        <v>10</v>
      </c>
      <c r="C26" s="28" t="s">
        <v>11</v>
      </c>
      <c r="D26" s="28" t="s">
        <v>13</v>
      </c>
      <c r="E26" s="29" t="s">
        <v>15</v>
      </c>
      <c r="F26" s="29" t="s">
        <v>16</v>
      </c>
    </row>
    <row r="27" spans="1:12" x14ac:dyDescent="0.2">
      <c r="A27" s="6" t="s">
        <v>0</v>
      </c>
      <c r="B27" s="7">
        <v>154.66</v>
      </c>
      <c r="C27" s="7">
        <v>50.64</v>
      </c>
      <c r="D27" s="7">
        <v>23.19</v>
      </c>
      <c r="E27" s="7">
        <v>18.53</v>
      </c>
      <c r="F27" s="7">
        <v>4.6100000000000003</v>
      </c>
    </row>
    <row r="28" spans="1:12" x14ac:dyDescent="0.2">
      <c r="A28" s="6" t="s">
        <v>45</v>
      </c>
      <c r="B28" s="7">
        <f>B27*190</f>
        <v>29385.399999999998</v>
      </c>
      <c r="C28" s="7">
        <f>C27*190</f>
        <v>9621.6</v>
      </c>
      <c r="D28" s="7">
        <f>D27*190</f>
        <v>4406.1000000000004</v>
      </c>
      <c r="E28" s="7">
        <f>E27*38</f>
        <v>704.1400000000001</v>
      </c>
      <c r="F28" s="7">
        <f>F27*190</f>
        <v>875.90000000000009</v>
      </c>
      <c r="G28" s="59">
        <f>SUM(B28:F28)</f>
        <v>44993.14</v>
      </c>
    </row>
    <row r="29" spans="1:12" x14ac:dyDescent="0.2">
      <c r="A29" s="8" t="s">
        <v>27</v>
      </c>
      <c r="B29" s="1"/>
      <c r="C29" s="1"/>
      <c r="D29" s="1"/>
      <c r="E29" s="1"/>
      <c r="F29" s="1"/>
    </row>
    <row r="30" spans="1:12" x14ac:dyDescent="0.2">
      <c r="A30" s="9" t="s">
        <v>2</v>
      </c>
      <c r="B30" s="27" t="e">
        <f>B27/B29*190</f>
        <v>#DIV/0!</v>
      </c>
      <c r="C30" s="27" t="e">
        <f>C27/C29*190</f>
        <v>#DIV/0!</v>
      </c>
      <c r="D30" s="27" t="e">
        <f>D27/D29*190</f>
        <v>#DIV/0!</v>
      </c>
      <c r="E30" s="27" t="e">
        <f>E27/E29*38</f>
        <v>#DIV/0!</v>
      </c>
      <c r="F30" s="27" t="e">
        <f>F27/F29*190</f>
        <v>#DIV/0!</v>
      </c>
      <c r="G30" s="60" t="e">
        <f>SUM(B30:F30)</f>
        <v>#DIV/0!</v>
      </c>
    </row>
    <row r="31" spans="1:12" x14ac:dyDescent="0.2">
      <c r="A31" s="6" t="s">
        <v>3</v>
      </c>
      <c r="B31" s="10" t="e">
        <f>B30*E6</f>
        <v>#DIV/0!</v>
      </c>
      <c r="C31" s="10" t="e">
        <f>C30*E6</f>
        <v>#DIV/0!</v>
      </c>
      <c r="D31" s="10" t="e">
        <f>D30*E6</f>
        <v>#DIV/0!</v>
      </c>
      <c r="E31" s="10" t="e">
        <f>E30*E6</f>
        <v>#DIV/0!</v>
      </c>
      <c r="F31" s="10" t="e">
        <f>F30*E6</f>
        <v>#DIV/0!</v>
      </c>
    </row>
    <row r="32" spans="1:12" x14ac:dyDescent="0.2">
      <c r="A32" s="5"/>
      <c r="B32" s="11"/>
      <c r="C32" s="12"/>
      <c r="D32" s="12"/>
      <c r="E32" s="12"/>
      <c r="F32" s="12"/>
    </row>
    <row r="33" spans="1:9" x14ac:dyDescent="0.2">
      <c r="A33" s="5" t="s">
        <v>8</v>
      </c>
      <c r="B33" s="11" t="e">
        <f>SUM(B31:F31)</f>
        <v>#DIV/0!</v>
      </c>
      <c r="C33" s="13"/>
      <c r="D33" s="101" t="s">
        <v>25</v>
      </c>
      <c r="E33" s="101"/>
      <c r="F33" s="14">
        <f>SUM(B27:F27)</f>
        <v>251.63000000000002</v>
      </c>
      <c r="G33" s="16" t="s">
        <v>0</v>
      </c>
    </row>
    <row r="34" spans="1:9" x14ac:dyDescent="0.2">
      <c r="A34" s="5" t="s">
        <v>1</v>
      </c>
      <c r="B34" s="11" t="e">
        <f>B33*0.19</f>
        <v>#DIV/0!</v>
      </c>
      <c r="C34" s="13"/>
      <c r="D34" s="101" t="s">
        <v>24</v>
      </c>
      <c r="E34" s="101"/>
      <c r="F34" s="53" t="e">
        <f>SUM(B28:E28)/SUM(B30:E30)</f>
        <v>#DIV/0!</v>
      </c>
      <c r="G34" s="16" t="s">
        <v>26</v>
      </c>
    </row>
    <row r="35" spans="1:9" x14ac:dyDescent="0.2">
      <c r="A35" s="4" t="s">
        <v>9</v>
      </c>
      <c r="B35" s="15" t="e">
        <f>B34+B33</f>
        <v>#DIV/0!</v>
      </c>
      <c r="C35" s="13"/>
      <c r="D35" s="13"/>
      <c r="E35" s="13"/>
      <c r="F35" s="13"/>
    </row>
    <row r="36" spans="1:9" x14ac:dyDescent="0.2">
      <c r="A36" s="16"/>
      <c r="B36" s="16"/>
      <c r="C36" s="16"/>
      <c r="D36" s="16"/>
      <c r="E36" s="16"/>
      <c r="F36" s="16"/>
    </row>
    <row r="37" spans="1:9" x14ac:dyDescent="0.2">
      <c r="A37" s="23"/>
      <c r="B37" s="24"/>
      <c r="C37" s="13"/>
      <c r="D37" s="13"/>
      <c r="E37" s="13"/>
      <c r="F37" s="13"/>
    </row>
    <row r="38" spans="1:9" ht="15" x14ac:dyDescent="0.25">
      <c r="A38" s="16"/>
      <c r="B38" s="108" t="s">
        <v>7</v>
      </c>
      <c r="C38" s="109"/>
      <c r="D38" s="109"/>
      <c r="E38" s="109"/>
      <c r="F38" s="109"/>
      <c r="G38" s="109"/>
      <c r="H38" s="110"/>
      <c r="I38" s="46"/>
    </row>
    <row r="39" spans="1:9" x14ac:dyDescent="0.2">
      <c r="A39" s="106"/>
      <c r="B39" s="122" t="s">
        <v>4</v>
      </c>
      <c r="C39" s="123"/>
      <c r="D39" s="123"/>
      <c r="E39" s="123"/>
      <c r="F39" s="123"/>
      <c r="G39" s="123"/>
      <c r="H39" s="124"/>
      <c r="I39" s="54"/>
    </row>
    <row r="40" spans="1:9" x14ac:dyDescent="0.2">
      <c r="A40" s="107"/>
      <c r="B40" s="28" t="s">
        <v>11</v>
      </c>
      <c r="C40" s="28" t="s">
        <v>13</v>
      </c>
      <c r="D40" s="28" t="s">
        <v>15</v>
      </c>
      <c r="E40" s="28" t="s">
        <v>16</v>
      </c>
      <c r="F40" s="28" t="s">
        <v>21</v>
      </c>
      <c r="G40" s="29" t="s">
        <v>22</v>
      </c>
      <c r="H40" s="29" t="s">
        <v>23</v>
      </c>
    </row>
    <row r="41" spans="1:9" x14ac:dyDescent="0.2">
      <c r="A41" s="5" t="s">
        <v>0</v>
      </c>
      <c r="B41" s="17">
        <v>18.600000000000001</v>
      </c>
      <c r="C41" s="17">
        <v>185.85</v>
      </c>
      <c r="D41" s="17">
        <v>16.57</v>
      </c>
      <c r="E41" s="17">
        <v>111.39</v>
      </c>
      <c r="F41" s="17">
        <v>1212.48</v>
      </c>
      <c r="G41" s="7">
        <v>113.43</v>
      </c>
      <c r="H41" s="7">
        <v>108.6</v>
      </c>
    </row>
    <row r="42" spans="1:9" x14ac:dyDescent="0.2">
      <c r="A42" s="6" t="s">
        <v>45</v>
      </c>
      <c r="B42" s="7">
        <f>B41*190</f>
        <v>3534.0000000000005</v>
      </c>
      <c r="C42" s="7">
        <f>C41*190</f>
        <v>35311.5</v>
      </c>
      <c r="D42" s="7">
        <f>D41*38</f>
        <v>629.66</v>
      </c>
      <c r="E42" s="7">
        <f>E41*190</f>
        <v>21164.1</v>
      </c>
      <c r="F42" s="7">
        <f>F41*190</f>
        <v>230371.20000000001</v>
      </c>
      <c r="G42" s="7">
        <f>G41*38</f>
        <v>4310.34</v>
      </c>
      <c r="H42" s="7">
        <f>H41*190</f>
        <v>20634</v>
      </c>
      <c r="I42" s="59">
        <f>SUM(B42:H42)</f>
        <v>315954.80000000005</v>
      </c>
    </row>
    <row r="43" spans="1:9" x14ac:dyDescent="0.2">
      <c r="A43" s="8" t="s">
        <v>27</v>
      </c>
      <c r="B43" s="1"/>
      <c r="C43" s="1"/>
      <c r="D43" s="1"/>
      <c r="E43" s="1"/>
      <c r="F43" s="1"/>
      <c r="G43" s="1"/>
      <c r="H43" s="1"/>
    </row>
    <row r="44" spans="1:9" x14ac:dyDescent="0.2">
      <c r="A44" s="5" t="s">
        <v>2</v>
      </c>
      <c r="B44" s="27" t="e">
        <f>B41/B43*190</f>
        <v>#DIV/0!</v>
      </c>
      <c r="C44" s="27" t="e">
        <f>C41/C43*190</f>
        <v>#DIV/0!</v>
      </c>
      <c r="D44" s="27" t="e">
        <f>D41/D43*38</f>
        <v>#DIV/0!</v>
      </c>
      <c r="E44" s="27" t="e">
        <f>E41/E43*190</f>
        <v>#DIV/0!</v>
      </c>
      <c r="F44" s="27" t="e">
        <f>F41/F43*190</f>
        <v>#DIV/0!</v>
      </c>
      <c r="G44" s="27" t="e">
        <f>G41/G43*38</f>
        <v>#DIV/0!</v>
      </c>
      <c r="H44" s="27" t="e">
        <f>H41/H43*190</f>
        <v>#DIV/0!</v>
      </c>
      <c r="I44" s="60" t="e">
        <f>SUM(B44:H44)</f>
        <v>#DIV/0!</v>
      </c>
    </row>
    <row r="45" spans="1:9" x14ac:dyDescent="0.2">
      <c r="A45" s="5" t="s">
        <v>3</v>
      </c>
      <c r="B45" s="10" t="e">
        <f>B44*E6</f>
        <v>#DIV/0!</v>
      </c>
      <c r="C45" s="10" t="e">
        <f>C44*E6</f>
        <v>#DIV/0!</v>
      </c>
      <c r="D45" s="10" t="e">
        <f>D44*E6</f>
        <v>#DIV/0!</v>
      </c>
      <c r="E45" s="10" t="e">
        <f>E44*E6</f>
        <v>#DIV/0!</v>
      </c>
      <c r="F45" s="10" t="e">
        <f>F44*E6</f>
        <v>#DIV/0!</v>
      </c>
      <c r="G45" s="10" t="e">
        <f>G44*E6</f>
        <v>#DIV/0!</v>
      </c>
      <c r="H45" s="10" t="e">
        <f>H44*E6</f>
        <v>#DIV/0!</v>
      </c>
    </row>
    <row r="46" spans="1:9" x14ac:dyDescent="0.2">
      <c r="A46" s="5"/>
      <c r="B46" s="11"/>
      <c r="C46" s="12"/>
      <c r="D46" s="12"/>
      <c r="E46" s="12"/>
      <c r="F46" s="12"/>
    </row>
    <row r="47" spans="1:9" x14ac:dyDescent="0.2">
      <c r="A47" s="5" t="s">
        <v>8</v>
      </c>
      <c r="B47" s="11" t="e">
        <f>SUM(B45:H45)</f>
        <v>#DIV/0!</v>
      </c>
      <c r="C47" s="13"/>
      <c r="D47" s="101" t="s">
        <v>25</v>
      </c>
      <c r="E47" s="101"/>
      <c r="F47" s="14">
        <f>SUM(B41:H41)</f>
        <v>1766.9199999999998</v>
      </c>
      <c r="G47" s="16" t="s">
        <v>0</v>
      </c>
    </row>
    <row r="48" spans="1:9" x14ac:dyDescent="0.2">
      <c r="A48" s="5" t="s">
        <v>1</v>
      </c>
      <c r="B48" s="11" t="e">
        <f>B47*0.19</f>
        <v>#DIV/0!</v>
      </c>
      <c r="C48" s="13"/>
      <c r="D48" s="101" t="s">
        <v>24</v>
      </c>
      <c r="E48" s="101"/>
      <c r="F48" s="53" t="e">
        <f>SUM(B42:H42)/SUM(B44:H44)</f>
        <v>#DIV/0!</v>
      </c>
      <c r="G48" s="16" t="s">
        <v>26</v>
      </c>
    </row>
    <row r="49" spans="1:11" x14ac:dyDescent="0.2">
      <c r="A49" s="4" t="s">
        <v>9</v>
      </c>
      <c r="B49" s="15" t="e">
        <f>B47+B48</f>
        <v>#DIV/0!</v>
      </c>
      <c r="C49" s="13"/>
      <c r="D49" s="13"/>
      <c r="E49" s="13"/>
      <c r="F49" s="13"/>
    </row>
    <row r="50" spans="1:11" x14ac:dyDescent="0.2">
      <c r="A50" s="23"/>
      <c r="B50" s="24"/>
      <c r="C50" s="13"/>
      <c r="D50" s="13"/>
      <c r="E50" s="13"/>
      <c r="F50" s="13"/>
    </row>
    <row r="51" spans="1:11" ht="15" thickBot="1" x14ac:dyDescent="0.25">
      <c r="A51" s="23"/>
      <c r="B51" s="24"/>
      <c r="C51" s="13"/>
      <c r="D51" s="13"/>
      <c r="E51" s="13"/>
      <c r="F51" s="13"/>
    </row>
    <row r="52" spans="1:11" ht="17.100000000000001" customHeight="1" x14ac:dyDescent="0.25">
      <c r="A52" s="35" t="s">
        <v>28</v>
      </c>
      <c r="B52" s="36"/>
      <c r="C52" s="37"/>
      <c r="D52" s="37"/>
      <c r="E52" s="37"/>
      <c r="F52" s="37"/>
      <c r="G52" s="38"/>
      <c r="H52" s="38"/>
      <c r="I52" s="38"/>
      <c r="J52" s="38"/>
      <c r="K52" s="39"/>
    </row>
    <row r="53" spans="1:11" ht="20.100000000000001" customHeight="1" x14ac:dyDescent="0.25">
      <c r="A53" s="74" t="s">
        <v>30</v>
      </c>
      <c r="B53" s="75"/>
      <c r="C53" s="75"/>
      <c r="D53" s="75"/>
      <c r="E53" s="98" t="e">
        <f>B19+B33+B47</f>
        <v>#DIV/0!</v>
      </c>
      <c r="F53" s="99"/>
      <c r="G53" s="43" t="s">
        <v>32</v>
      </c>
      <c r="H53" s="31"/>
      <c r="I53" s="31"/>
      <c r="J53" s="31"/>
      <c r="K53" s="40"/>
    </row>
    <row r="54" spans="1:11" ht="20.100000000000001" customHeight="1" x14ac:dyDescent="0.25">
      <c r="A54" s="74" t="s">
        <v>29</v>
      </c>
      <c r="B54" s="75"/>
      <c r="C54" s="75"/>
      <c r="D54" s="75"/>
      <c r="E54" s="76" t="e">
        <f>E53*0.19</f>
        <v>#DIV/0!</v>
      </c>
      <c r="F54" s="77"/>
      <c r="G54" s="44" t="s">
        <v>32</v>
      </c>
      <c r="H54" s="31"/>
      <c r="I54" s="31"/>
      <c r="J54" s="31"/>
      <c r="K54" s="40"/>
    </row>
    <row r="55" spans="1:11" ht="20.100000000000001" customHeight="1" thickBot="1" x14ac:dyDescent="0.3">
      <c r="A55" s="78" t="s">
        <v>31</v>
      </c>
      <c r="B55" s="79"/>
      <c r="C55" s="79"/>
      <c r="D55" s="79"/>
      <c r="E55" s="80" t="e">
        <f>E53+E54</f>
        <v>#DIV/0!</v>
      </c>
      <c r="F55" s="81"/>
      <c r="G55" s="45" t="s">
        <v>32</v>
      </c>
      <c r="H55" s="41"/>
      <c r="I55" s="41"/>
      <c r="J55" s="41"/>
      <c r="K55" s="42"/>
    </row>
    <row r="56" spans="1:11" ht="15" thickBot="1" x14ac:dyDescent="0.25">
      <c r="A56" s="23"/>
      <c r="B56" s="24"/>
      <c r="C56" s="13"/>
      <c r="D56" s="13"/>
      <c r="E56" s="13"/>
      <c r="F56" s="13"/>
    </row>
    <row r="57" spans="1:11" ht="16.5" thickBot="1" x14ac:dyDescent="0.3">
      <c r="A57" s="95" t="s">
        <v>37</v>
      </c>
      <c r="B57" s="96"/>
      <c r="C57" s="96"/>
      <c r="D57" s="96"/>
      <c r="E57" s="96"/>
      <c r="F57" s="96"/>
      <c r="G57" s="96"/>
      <c r="H57" s="96"/>
      <c r="I57" s="96"/>
      <c r="J57" s="96"/>
      <c r="K57" s="97"/>
    </row>
    <row r="58" spans="1:11" x14ac:dyDescent="0.2">
      <c r="A58" s="23"/>
      <c r="B58" s="24"/>
      <c r="C58" s="13"/>
      <c r="D58" s="13"/>
      <c r="E58" s="13"/>
      <c r="F58" s="13"/>
    </row>
    <row r="59" spans="1:11" ht="15" x14ac:dyDescent="0.25">
      <c r="A59" s="87" t="s">
        <v>48</v>
      </c>
      <c r="B59" s="88"/>
      <c r="C59" s="88"/>
      <c r="D59" s="88"/>
      <c r="E59" s="88"/>
      <c r="F59" s="89"/>
      <c r="G59" s="46"/>
      <c r="H59" s="46"/>
      <c r="I59" s="46"/>
      <c r="J59" s="46"/>
    </row>
    <row r="60" spans="1:11" x14ac:dyDescent="0.2">
      <c r="A60" s="21" t="s">
        <v>34</v>
      </c>
      <c r="B60" s="22"/>
      <c r="C60" s="22"/>
      <c r="D60" s="93" t="s">
        <v>8</v>
      </c>
      <c r="E60" s="93"/>
      <c r="F60" s="56"/>
    </row>
    <row r="61" spans="1:11" x14ac:dyDescent="0.2">
      <c r="A61" s="18"/>
      <c r="B61" s="18"/>
      <c r="C61" s="18"/>
      <c r="D61" s="82" t="s">
        <v>1</v>
      </c>
      <c r="E61" s="82"/>
      <c r="F61" s="10">
        <f>F60*0.19</f>
        <v>0</v>
      </c>
    </row>
    <row r="62" spans="1:11" x14ac:dyDescent="0.2">
      <c r="A62" s="18"/>
      <c r="B62" s="18"/>
      <c r="C62" s="18"/>
      <c r="D62" s="86" t="s">
        <v>9</v>
      </c>
      <c r="E62" s="86"/>
      <c r="F62" s="57">
        <f>F61+F60</f>
        <v>0</v>
      </c>
    </row>
    <row r="63" spans="1:11" x14ac:dyDescent="0.2">
      <c r="A63" s="18"/>
      <c r="B63" s="18"/>
      <c r="C63" s="18"/>
      <c r="D63" s="47"/>
      <c r="E63" s="47"/>
      <c r="F63" s="19"/>
    </row>
    <row r="64" spans="1:11" ht="15" x14ac:dyDescent="0.25">
      <c r="A64" s="87" t="s">
        <v>49</v>
      </c>
      <c r="B64" s="88"/>
      <c r="C64" s="88"/>
      <c r="D64" s="88"/>
      <c r="E64" s="88"/>
      <c r="F64" s="89"/>
    </row>
    <row r="65" spans="1:11" x14ac:dyDescent="0.2">
      <c r="A65" s="21" t="s">
        <v>34</v>
      </c>
      <c r="B65" s="22"/>
      <c r="C65" s="22"/>
      <c r="D65" s="93" t="s">
        <v>8</v>
      </c>
      <c r="E65" s="93"/>
      <c r="F65" s="56"/>
    </row>
    <row r="66" spans="1:11" x14ac:dyDescent="0.2">
      <c r="A66" s="18"/>
      <c r="B66" s="18"/>
      <c r="C66" s="18"/>
      <c r="D66" s="82" t="s">
        <v>1</v>
      </c>
      <c r="E66" s="82"/>
      <c r="F66" s="10">
        <f>F65*0.19</f>
        <v>0</v>
      </c>
    </row>
    <row r="67" spans="1:11" x14ac:dyDescent="0.2">
      <c r="A67" s="18"/>
      <c r="B67" s="18"/>
      <c r="C67" s="18"/>
      <c r="D67" s="86" t="s">
        <v>9</v>
      </c>
      <c r="E67" s="86"/>
      <c r="F67" s="57">
        <f>F66+F65</f>
        <v>0</v>
      </c>
    </row>
    <row r="68" spans="1:11" x14ac:dyDescent="0.2">
      <c r="A68" s="18"/>
      <c r="B68" s="18"/>
      <c r="C68" s="18"/>
      <c r="D68" s="34"/>
      <c r="E68" s="34"/>
      <c r="F68" s="26"/>
    </row>
    <row r="69" spans="1:11" ht="15" x14ac:dyDescent="0.25">
      <c r="A69" s="87" t="s">
        <v>6</v>
      </c>
      <c r="B69" s="88"/>
      <c r="C69" s="88"/>
      <c r="D69" s="88"/>
      <c r="E69" s="88"/>
      <c r="F69" s="89"/>
    </row>
    <row r="70" spans="1:11" x14ac:dyDescent="0.2">
      <c r="A70" s="21" t="s">
        <v>34</v>
      </c>
      <c r="B70" s="22"/>
      <c r="C70" s="22"/>
      <c r="D70" s="93" t="s">
        <v>8</v>
      </c>
      <c r="E70" s="93"/>
      <c r="F70" s="56"/>
    </row>
    <row r="71" spans="1:11" x14ac:dyDescent="0.2">
      <c r="A71" s="18"/>
      <c r="B71" s="18"/>
      <c r="C71" s="18"/>
      <c r="D71" s="82" t="s">
        <v>1</v>
      </c>
      <c r="E71" s="82"/>
      <c r="F71" s="10">
        <f>F70*0.19</f>
        <v>0</v>
      </c>
    </row>
    <row r="72" spans="1:11" x14ac:dyDescent="0.2">
      <c r="A72" s="18"/>
      <c r="B72" s="18"/>
      <c r="C72" s="18"/>
      <c r="D72" s="86" t="s">
        <v>9</v>
      </c>
      <c r="E72" s="86"/>
      <c r="F72" s="57">
        <f>F71+F70</f>
        <v>0</v>
      </c>
    </row>
    <row r="73" spans="1:11" x14ac:dyDescent="0.2">
      <c r="A73" s="18"/>
      <c r="B73" s="18"/>
      <c r="C73" s="18"/>
      <c r="D73" s="34"/>
      <c r="E73" s="34"/>
      <c r="F73" s="26"/>
    </row>
    <row r="74" spans="1:11" ht="15" thickBot="1" x14ac:dyDescent="0.25">
      <c r="A74" s="18"/>
      <c r="B74" s="18"/>
      <c r="C74" s="18"/>
      <c r="D74" s="34"/>
      <c r="E74" s="34"/>
      <c r="F74" s="26"/>
    </row>
    <row r="75" spans="1:11" ht="19.5" customHeight="1" x14ac:dyDescent="0.25">
      <c r="A75" s="35" t="s">
        <v>35</v>
      </c>
      <c r="B75" s="36"/>
      <c r="C75" s="37"/>
      <c r="D75" s="37"/>
      <c r="E75" s="37"/>
      <c r="F75" s="37"/>
      <c r="G75" s="38"/>
      <c r="H75" s="38"/>
      <c r="I75" s="38"/>
      <c r="J75" s="38"/>
      <c r="K75" s="39"/>
    </row>
    <row r="76" spans="1:11" ht="19.5" customHeight="1" x14ac:dyDescent="0.25">
      <c r="A76" s="74" t="s">
        <v>30</v>
      </c>
      <c r="B76" s="75"/>
      <c r="C76" s="75"/>
      <c r="D76" s="75"/>
      <c r="E76" s="98">
        <f>F60+F65+F70</f>
        <v>0</v>
      </c>
      <c r="F76" s="99"/>
      <c r="G76" s="43" t="s">
        <v>32</v>
      </c>
      <c r="H76" s="31"/>
      <c r="I76" s="31"/>
      <c r="J76" s="31"/>
      <c r="K76" s="40"/>
    </row>
    <row r="77" spans="1:11" ht="19.5" customHeight="1" x14ac:dyDescent="0.25">
      <c r="A77" s="74" t="s">
        <v>29</v>
      </c>
      <c r="B77" s="75"/>
      <c r="C77" s="75"/>
      <c r="D77" s="75"/>
      <c r="E77" s="76">
        <f>E76*0.19</f>
        <v>0</v>
      </c>
      <c r="F77" s="77"/>
      <c r="G77" s="44" t="s">
        <v>32</v>
      </c>
      <c r="H77" s="31"/>
      <c r="I77" s="31"/>
      <c r="J77" s="31"/>
      <c r="K77" s="40"/>
    </row>
    <row r="78" spans="1:11" ht="19.5" customHeight="1" thickBot="1" x14ac:dyDescent="0.3">
      <c r="A78" s="78" t="s">
        <v>31</v>
      </c>
      <c r="B78" s="79"/>
      <c r="C78" s="79"/>
      <c r="D78" s="79"/>
      <c r="E78" s="80">
        <f>E76+E77</f>
        <v>0</v>
      </c>
      <c r="F78" s="81"/>
      <c r="G78" s="45" t="s">
        <v>32</v>
      </c>
      <c r="H78" s="41"/>
      <c r="I78" s="41"/>
      <c r="J78" s="41"/>
      <c r="K78" s="42"/>
    </row>
    <row r="79" spans="1:11" x14ac:dyDescent="0.2">
      <c r="A79" s="23"/>
      <c r="B79" s="24"/>
      <c r="C79" s="13"/>
      <c r="D79" s="13"/>
      <c r="E79" s="14"/>
      <c r="F79" s="14"/>
    </row>
    <row r="80" spans="1:11" ht="15" thickBot="1" x14ac:dyDescent="0.25">
      <c r="A80" s="23"/>
      <c r="B80" s="24"/>
      <c r="C80" s="13"/>
      <c r="D80" s="13"/>
      <c r="E80" s="14"/>
      <c r="F80" s="14"/>
    </row>
    <row r="81" spans="1:11" ht="16.5" thickBot="1" x14ac:dyDescent="0.3">
      <c r="A81" s="95" t="s">
        <v>36</v>
      </c>
      <c r="B81" s="96"/>
      <c r="C81" s="96"/>
      <c r="D81" s="96"/>
      <c r="E81" s="96"/>
      <c r="F81" s="96"/>
      <c r="G81" s="96"/>
      <c r="H81" s="96"/>
      <c r="I81" s="96"/>
      <c r="J81" s="96"/>
      <c r="K81" s="97"/>
    </row>
    <row r="82" spans="1:11" x14ac:dyDescent="0.2">
      <c r="A82" s="23"/>
      <c r="B82" s="24"/>
      <c r="C82" s="13"/>
      <c r="D82" s="13"/>
      <c r="E82" s="14"/>
      <c r="F82" s="14"/>
    </row>
    <row r="83" spans="1:11" ht="15" x14ac:dyDescent="0.25">
      <c r="A83" s="87" t="s">
        <v>50</v>
      </c>
      <c r="B83" s="88"/>
      <c r="C83" s="88"/>
      <c r="D83" s="88"/>
      <c r="E83" s="88"/>
      <c r="F83" s="89"/>
    </row>
    <row r="84" spans="1:11" ht="28.5" customHeight="1" x14ac:dyDescent="0.2">
      <c r="A84" s="90" t="s">
        <v>41</v>
      </c>
      <c r="B84" s="91"/>
      <c r="C84" s="92"/>
      <c r="D84" s="93" t="s">
        <v>39</v>
      </c>
      <c r="E84" s="93"/>
      <c r="F84" s="56"/>
    </row>
    <row r="85" spans="1:11" x14ac:dyDescent="0.2">
      <c r="A85" s="18"/>
      <c r="B85" s="18"/>
      <c r="C85" s="18"/>
      <c r="D85" s="82" t="s">
        <v>1</v>
      </c>
      <c r="E85" s="82"/>
      <c r="F85" s="10">
        <f>F84/100*19</f>
        <v>0</v>
      </c>
    </row>
    <row r="86" spans="1:11" x14ac:dyDescent="0.2">
      <c r="A86" s="18"/>
      <c r="B86" s="18"/>
      <c r="C86" s="18"/>
      <c r="D86" s="86" t="s">
        <v>40</v>
      </c>
      <c r="E86" s="86"/>
      <c r="F86" s="57">
        <f>F85+F84</f>
        <v>0</v>
      </c>
    </row>
    <row r="87" spans="1:11" x14ac:dyDescent="0.2">
      <c r="A87" s="23"/>
      <c r="B87" s="24"/>
      <c r="C87" s="13"/>
      <c r="D87" s="13"/>
      <c r="E87" s="14"/>
      <c r="F87" s="14"/>
    </row>
    <row r="88" spans="1:11" ht="15" x14ac:dyDescent="0.25">
      <c r="A88" s="87" t="s">
        <v>51</v>
      </c>
      <c r="B88" s="88"/>
      <c r="C88" s="88"/>
      <c r="D88" s="88"/>
      <c r="E88" s="88"/>
      <c r="F88" s="89"/>
    </row>
    <row r="89" spans="1:11" ht="24.75" customHeight="1" x14ac:dyDescent="0.2">
      <c r="A89" s="90" t="s">
        <v>41</v>
      </c>
      <c r="B89" s="91"/>
      <c r="C89" s="92"/>
      <c r="D89" s="93" t="s">
        <v>39</v>
      </c>
      <c r="E89" s="93"/>
      <c r="F89" s="56"/>
    </row>
    <row r="90" spans="1:11" x14ac:dyDescent="0.2">
      <c r="A90" s="18"/>
      <c r="B90" s="18"/>
      <c r="C90" s="18"/>
      <c r="D90" s="82" t="s">
        <v>1</v>
      </c>
      <c r="E90" s="82"/>
      <c r="F90" s="10">
        <f>F89/100*19</f>
        <v>0</v>
      </c>
    </row>
    <row r="91" spans="1:11" x14ac:dyDescent="0.2">
      <c r="A91" s="18"/>
      <c r="B91" s="18"/>
      <c r="C91" s="18"/>
      <c r="D91" s="86" t="s">
        <v>40</v>
      </c>
      <c r="E91" s="86"/>
      <c r="F91" s="57">
        <f>F90+F89</f>
        <v>0</v>
      </c>
    </row>
    <row r="92" spans="1:11" x14ac:dyDescent="0.2">
      <c r="A92" s="18"/>
      <c r="B92" s="18"/>
      <c r="C92" s="18"/>
      <c r="D92" s="47"/>
      <c r="E92" s="47"/>
      <c r="F92" s="19"/>
    </row>
    <row r="93" spans="1:11" ht="15" x14ac:dyDescent="0.25">
      <c r="A93" s="87" t="s">
        <v>42</v>
      </c>
      <c r="B93" s="88"/>
      <c r="C93" s="88"/>
      <c r="D93" s="88"/>
      <c r="E93" s="88"/>
      <c r="F93" s="89"/>
    </row>
    <row r="94" spans="1:11" x14ac:dyDescent="0.2">
      <c r="A94" s="90" t="s">
        <v>43</v>
      </c>
      <c r="B94" s="91"/>
      <c r="C94" s="92"/>
      <c r="D94" s="93" t="s">
        <v>39</v>
      </c>
      <c r="E94" s="93"/>
      <c r="F94" s="56"/>
    </row>
    <row r="95" spans="1:11" x14ac:dyDescent="0.2">
      <c r="A95" s="18"/>
      <c r="B95" s="18"/>
      <c r="C95" s="18"/>
      <c r="D95" s="82" t="s">
        <v>1</v>
      </c>
      <c r="E95" s="82"/>
      <c r="F95" s="10">
        <f>F94/100*19</f>
        <v>0</v>
      </c>
    </row>
    <row r="96" spans="1:11" ht="14.25" customHeight="1" x14ac:dyDescent="0.2">
      <c r="A96" s="18"/>
      <c r="B96" s="18"/>
      <c r="C96" s="18"/>
      <c r="D96" s="86" t="s">
        <v>40</v>
      </c>
      <c r="E96" s="86"/>
      <c r="F96" s="57">
        <f>F95+F94</f>
        <v>0</v>
      </c>
    </row>
    <row r="97" spans="1:11" ht="14.25" customHeight="1" x14ac:dyDescent="0.2">
      <c r="A97" s="18"/>
      <c r="B97" s="18"/>
      <c r="C97" s="18"/>
      <c r="D97" s="47"/>
      <c r="E97" s="47"/>
      <c r="F97" s="19"/>
    </row>
    <row r="98" spans="1:11" ht="14.25" customHeight="1" x14ac:dyDescent="0.25">
      <c r="A98" s="87" t="s">
        <v>44</v>
      </c>
      <c r="B98" s="88"/>
      <c r="C98" s="88"/>
      <c r="D98" s="88"/>
      <c r="E98" s="88"/>
      <c r="F98" s="89"/>
    </row>
    <row r="99" spans="1:11" ht="14.25" customHeight="1" x14ac:dyDescent="0.2">
      <c r="A99" s="90" t="s">
        <v>43</v>
      </c>
      <c r="B99" s="91"/>
      <c r="C99" s="92"/>
      <c r="D99" s="93" t="s">
        <v>39</v>
      </c>
      <c r="E99" s="93"/>
      <c r="F99" s="56"/>
    </row>
    <row r="100" spans="1:11" ht="14.25" customHeight="1" x14ac:dyDescent="0.2">
      <c r="A100" s="18"/>
      <c r="B100" s="18"/>
      <c r="C100" s="18"/>
      <c r="D100" s="82" t="s">
        <v>1</v>
      </c>
      <c r="E100" s="82"/>
      <c r="F100" s="10">
        <f>F99/100*19</f>
        <v>0</v>
      </c>
    </row>
    <row r="101" spans="1:11" ht="14.25" customHeight="1" x14ac:dyDescent="0.2">
      <c r="A101" s="18"/>
      <c r="B101" s="18"/>
      <c r="C101" s="18"/>
      <c r="D101" s="86" t="s">
        <v>40</v>
      </c>
      <c r="E101" s="86"/>
      <c r="F101" s="57">
        <f>F100+F99</f>
        <v>0</v>
      </c>
    </row>
    <row r="102" spans="1:11" ht="14.25" customHeight="1" x14ac:dyDescent="0.2">
      <c r="A102" s="18"/>
      <c r="B102" s="18"/>
      <c r="C102" s="18"/>
      <c r="D102" s="47"/>
      <c r="E102" s="47"/>
      <c r="F102" s="19"/>
    </row>
    <row r="103" spans="1:11" ht="14.25" customHeight="1" x14ac:dyDescent="0.25">
      <c r="A103" s="87" t="s">
        <v>54</v>
      </c>
      <c r="B103" s="88"/>
      <c r="C103" s="88"/>
      <c r="D103" s="88"/>
      <c r="E103" s="88"/>
      <c r="F103" s="89"/>
    </row>
    <row r="104" spans="1:11" ht="14.25" customHeight="1" x14ac:dyDescent="0.2">
      <c r="A104" s="90" t="s">
        <v>55</v>
      </c>
      <c r="B104" s="91"/>
      <c r="C104" s="92"/>
      <c r="D104" s="93" t="s">
        <v>56</v>
      </c>
      <c r="E104" s="93"/>
      <c r="F104" s="56"/>
    </row>
    <row r="105" spans="1:11" ht="14.25" customHeight="1" x14ac:dyDescent="0.2">
      <c r="A105" s="18"/>
      <c r="B105" s="18"/>
      <c r="C105" s="18"/>
      <c r="D105" s="82" t="s">
        <v>1</v>
      </c>
      <c r="E105" s="82"/>
      <c r="F105" s="10">
        <f>F104/100*19</f>
        <v>0</v>
      </c>
    </row>
    <row r="106" spans="1:11" ht="14.25" customHeight="1" x14ac:dyDescent="0.2">
      <c r="A106" s="18"/>
      <c r="B106" s="18"/>
      <c r="C106" s="18"/>
      <c r="D106" s="86" t="s">
        <v>40</v>
      </c>
      <c r="E106" s="86"/>
      <c r="F106" s="57">
        <f>SUM(F104:F105)</f>
        <v>0</v>
      </c>
    </row>
    <row r="107" spans="1:11" ht="14.25" customHeight="1" x14ac:dyDescent="0.2">
      <c r="A107" s="18"/>
      <c r="B107" s="18"/>
      <c r="C107" s="18"/>
      <c r="D107" s="47"/>
      <c r="E107" s="47"/>
      <c r="F107" s="19"/>
    </row>
    <row r="108" spans="1:11" ht="18.75" customHeight="1" x14ac:dyDescent="0.25">
      <c r="A108" s="94" t="s">
        <v>58</v>
      </c>
      <c r="B108" s="94"/>
      <c r="C108" s="94"/>
      <c r="D108" s="94"/>
      <c r="E108" s="94"/>
      <c r="F108" s="94"/>
      <c r="G108" s="94"/>
      <c r="H108" s="94"/>
      <c r="I108" s="94"/>
      <c r="J108" s="94"/>
      <c r="K108" s="94"/>
    </row>
    <row r="109" spans="1:11" ht="14.25" customHeight="1" x14ac:dyDescent="0.2">
      <c r="A109" s="18"/>
      <c r="B109" s="18"/>
      <c r="C109" s="18"/>
      <c r="D109" s="47"/>
      <c r="E109" s="47"/>
      <c r="F109" s="19"/>
    </row>
    <row r="110" spans="1:11" ht="15" thickBot="1" x14ac:dyDescent="0.25">
      <c r="A110" s="48"/>
      <c r="B110" s="18"/>
      <c r="C110" s="18"/>
      <c r="D110" s="18"/>
      <c r="E110" s="20"/>
      <c r="F110" s="20"/>
    </row>
    <row r="111" spans="1:11" ht="60.75" customHeight="1" thickBot="1" x14ac:dyDescent="0.3">
      <c r="A111" s="83" t="s">
        <v>52</v>
      </c>
      <c r="B111" s="84"/>
      <c r="C111" s="84"/>
      <c r="D111" s="84"/>
      <c r="E111" s="84"/>
      <c r="F111" s="84"/>
      <c r="G111" s="84"/>
      <c r="H111" s="84"/>
      <c r="I111" s="84"/>
      <c r="J111" s="84"/>
      <c r="K111" s="85"/>
    </row>
    <row r="112" spans="1:11" ht="15" x14ac:dyDescent="0.25">
      <c r="A112" s="70" t="s">
        <v>30</v>
      </c>
      <c r="B112" s="71"/>
      <c r="C112" s="71"/>
      <c r="D112" s="71"/>
      <c r="E112" s="72" t="e">
        <f>E76+E53</f>
        <v>#DIV/0!</v>
      </c>
      <c r="F112" s="73"/>
      <c r="G112" s="50" t="s">
        <v>32</v>
      </c>
      <c r="H112" s="51"/>
      <c r="I112" s="51"/>
      <c r="J112" s="51"/>
      <c r="K112" s="52"/>
    </row>
    <row r="113" spans="1:11" ht="15" x14ac:dyDescent="0.25">
      <c r="A113" s="74" t="s">
        <v>29</v>
      </c>
      <c r="B113" s="75"/>
      <c r="C113" s="75"/>
      <c r="D113" s="75"/>
      <c r="E113" s="76" t="e">
        <f>E112*0.19</f>
        <v>#DIV/0!</v>
      </c>
      <c r="F113" s="77"/>
      <c r="G113" s="44" t="s">
        <v>32</v>
      </c>
      <c r="H113" s="31"/>
      <c r="I113" s="31"/>
      <c r="J113" s="31"/>
      <c r="K113" s="40"/>
    </row>
    <row r="114" spans="1:11" ht="15.75" thickBot="1" x14ac:dyDescent="0.3">
      <c r="A114" s="78" t="s">
        <v>31</v>
      </c>
      <c r="B114" s="79"/>
      <c r="C114" s="79"/>
      <c r="D114" s="79"/>
      <c r="E114" s="80" t="e">
        <f>E112+E113</f>
        <v>#DIV/0!</v>
      </c>
      <c r="F114" s="81"/>
      <c r="G114" s="45" t="s">
        <v>32</v>
      </c>
      <c r="H114" s="41"/>
      <c r="I114" s="41"/>
      <c r="J114" s="41"/>
      <c r="K114" s="42"/>
    </row>
    <row r="115" spans="1:11" ht="15.75" thickBot="1" x14ac:dyDescent="0.3">
      <c r="A115" s="78" t="s">
        <v>24</v>
      </c>
      <c r="B115" s="79"/>
      <c r="C115" s="79"/>
      <c r="D115" s="79"/>
      <c r="E115" s="80" t="e">
        <f>(M14+G28+I42)/(M16+G30+I44)</f>
        <v>#DIV/0!</v>
      </c>
      <c r="F115" s="81"/>
      <c r="G115" s="45" t="s">
        <v>26</v>
      </c>
      <c r="H115" s="41"/>
      <c r="I115" s="41"/>
      <c r="J115" s="41"/>
      <c r="K115" s="42"/>
    </row>
    <row r="116" spans="1:11" x14ac:dyDescent="0.2">
      <c r="A116" s="48"/>
      <c r="B116" s="18"/>
      <c r="C116" s="18"/>
      <c r="D116" s="19"/>
      <c r="E116" s="20"/>
      <c r="F116" s="26"/>
    </row>
    <row r="117" spans="1:11" x14ac:dyDescent="0.2">
      <c r="A117" s="48"/>
      <c r="B117" s="18"/>
      <c r="C117" s="18"/>
      <c r="D117" s="19"/>
      <c r="E117" s="20"/>
      <c r="F117" s="26"/>
      <c r="G117" s="31"/>
      <c r="H117" s="31"/>
      <c r="I117" s="31"/>
      <c r="J117" s="31"/>
      <c r="K117" s="31"/>
    </row>
    <row r="118" spans="1:11" x14ac:dyDescent="0.2">
      <c r="A118" s="48"/>
      <c r="B118" s="18"/>
      <c r="C118" s="18"/>
      <c r="D118" s="19"/>
      <c r="E118" s="20"/>
      <c r="F118" s="26"/>
      <c r="G118" s="31"/>
      <c r="H118" s="31"/>
      <c r="I118" s="31"/>
      <c r="J118" s="31"/>
      <c r="K118" s="31"/>
    </row>
    <row r="119" spans="1:11" x14ac:dyDescent="0.2">
      <c r="A119" s="48"/>
      <c r="B119" s="18"/>
      <c r="C119" s="18"/>
      <c r="D119" s="19"/>
      <c r="E119" s="20"/>
      <c r="F119" s="26"/>
      <c r="G119" s="31"/>
      <c r="H119" s="31"/>
      <c r="I119" s="31"/>
      <c r="J119" s="31"/>
      <c r="K119" s="31"/>
    </row>
    <row r="120" spans="1:11" x14ac:dyDescent="0.2">
      <c r="A120" s="48"/>
      <c r="B120" s="18"/>
      <c r="C120" s="18"/>
      <c r="D120" s="19"/>
      <c r="E120" s="20"/>
      <c r="F120" s="26"/>
      <c r="G120" s="31"/>
      <c r="H120" s="31"/>
      <c r="I120" s="31"/>
      <c r="J120" s="31"/>
      <c r="K120" s="31"/>
    </row>
    <row r="121" spans="1:11" ht="15" thickBot="1" x14ac:dyDescent="0.25">
      <c r="A121" s="63"/>
      <c r="B121" s="63"/>
      <c r="C121" s="63"/>
      <c r="D121" s="64"/>
      <c r="E121" s="65"/>
      <c r="F121" s="66"/>
      <c r="G121" s="41"/>
      <c r="H121" s="41"/>
      <c r="I121" s="41"/>
      <c r="J121" s="41"/>
      <c r="K121" s="41"/>
    </row>
    <row r="122" spans="1:11" ht="15.75" x14ac:dyDescent="0.25">
      <c r="A122" s="67" t="s">
        <v>59</v>
      </c>
      <c r="B122" s="18"/>
      <c r="C122" s="18"/>
      <c r="D122" s="19"/>
      <c r="E122" s="48"/>
      <c r="F122" s="26"/>
      <c r="K122" s="31"/>
    </row>
    <row r="123" spans="1:11" ht="15" x14ac:dyDescent="0.2">
      <c r="A123" s="68"/>
      <c r="B123" s="18"/>
      <c r="C123" s="18"/>
      <c r="D123" s="19"/>
      <c r="E123" s="20"/>
      <c r="F123" s="26"/>
      <c r="K123" s="31"/>
    </row>
    <row r="124" spans="1:11" x14ac:dyDescent="0.2">
      <c r="A124" s="48"/>
      <c r="B124" s="18"/>
      <c r="C124" s="18"/>
      <c r="D124" s="19"/>
      <c r="E124" s="20"/>
      <c r="F124" s="26"/>
      <c r="G124" s="31"/>
      <c r="H124" s="31"/>
      <c r="I124" s="31"/>
      <c r="J124" s="31"/>
      <c r="K124" s="31"/>
    </row>
    <row r="125" spans="1:11" x14ac:dyDescent="0.2">
      <c r="A125" s="48"/>
      <c r="B125" s="18"/>
      <c r="C125" s="18"/>
      <c r="D125" s="19"/>
      <c r="E125" s="20"/>
      <c r="F125" s="26"/>
      <c r="G125" s="31"/>
      <c r="H125" s="31"/>
      <c r="I125" s="31"/>
      <c r="J125" s="31"/>
      <c r="K125" s="31"/>
    </row>
    <row r="126" spans="1:11" x14ac:dyDescent="0.2">
      <c r="A126" s="48"/>
      <c r="B126" s="18"/>
      <c r="C126" s="18"/>
      <c r="D126" s="19"/>
      <c r="E126" s="20"/>
      <c r="F126" s="26"/>
      <c r="G126" s="31"/>
      <c r="H126" s="31"/>
      <c r="I126" s="31"/>
      <c r="J126" s="31"/>
      <c r="K126" s="31"/>
    </row>
    <row r="127" spans="1:11" x14ac:dyDescent="0.2">
      <c r="A127" s="31"/>
      <c r="B127" s="18"/>
      <c r="C127" s="18"/>
      <c r="D127" s="19"/>
      <c r="E127" s="18"/>
      <c r="F127" s="49"/>
      <c r="G127" s="31"/>
      <c r="H127" s="31"/>
      <c r="I127" s="31"/>
      <c r="J127" s="31"/>
      <c r="K127" s="31"/>
    </row>
    <row r="128" spans="1:11" x14ac:dyDescent="0.2">
      <c r="A128" s="31"/>
      <c r="B128" s="18"/>
      <c r="C128" s="18"/>
      <c r="D128" s="19"/>
      <c r="E128" s="20"/>
      <c r="F128" s="26"/>
      <c r="G128" s="31"/>
      <c r="H128" s="31"/>
      <c r="I128" s="31"/>
      <c r="J128" s="31"/>
      <c r="K128" s="31"/>
    </row>
    <row r="129" spans="1:11" x14ac:dyDescent="0.2">
      <c r="A129" s="18"/>
      <c r="B129" s="18"/>
      <c r="C129" s="18"/>
      <c r="D129" s="19"/>
      <c r="E129" s="48"/>
      <c r="F129" s="26"/>
      <c r="G129" s="31"/>
      <c r="H129" s="31"/>
      <c r="I129" s="31"/>
      <c r="J129" s="31"/>
      <c r="K129" s="31"/>
    </row>
    <row r="130" spans="1:11" x14ac:dyDescent="0.2">
      <c r="A130" s="18"/>
      <c r="B130" s="18"/>
      <c r="C130" s="18"/>
      <c r="D130" s="19"/>
      <c r="E130" s="20"/>
      <c r="F130" s="26"/>
      <c r="G130" s="31"/>
      <c r="H130" s="31"/>
      <c r="I130" s="31"/>
      <c r="J130" s="31"/>
      <c r="K130" s="31"/>
    </row>
    <row r="131" spans="1:11" x14ac:dyDescent="0.2">
      <c r="A131" s="18"/>
      <c r="B131" s="18"/>
      <c r="C131" s="18"/>
      <c r="D131" s="19"/>
      <c r="E131" s="18"/>
      <c r="F131" s="49"/>
      <c r="G131" s="31"/>
      <c r="H131" s="31"/>
      <c r="I131" s="31"/>
      <c r="J131" s="31"/>
      <c r="K131" s="31"/>
    </row>
    <row r="132" spans="1:11" x14ac:dyDescent="0.2">
      <c r="A132" s="18"/>
      <c r="B132" s="18"/>
      <c r="C132" s="18"/>
      <c r="D132" s="19"/>
      <c r="E132" s="20"/>
      <c r="F132" s="26"/>
      <c r="G132" s="31"/>
      <c r="H132" s="31"/>
      <c r="I132" s="31"/>
      <c r="J132" s="31"/>
      <c r="K132" s="31"/>
    </row>
    <row r="133" spans="1:11" ht="15.75" x14ac:dyDescent="0.25">
      <c r="A133" s="61"/>
      <c r="B133" s="18"/>
      <c r="C133" s="18"/>
      <c r="D133" s="19"/>
      <c r="E133" s="48"/>
      <c r="F133" s="26"/>
      <c r="G133" s="31"/>
      <c r="H133" s="31"/>
      <c r="I133" s="31"/>
      <c r="J133" s="31"/>
      <c r="K133" s="31"/>
    </row>
    <row r="134" spans="1:11" ht="15" x14ac:dyDescent="0.2">
      <c r="A134" s="62"/>
      <c r="B134" s="18"/>
      <c r="C134" s="18"/>
      <c r="D134" s="19"/>
      <c r="E134" s="20"/>
      <c r="F134" s="26"/>
      <c r="G134" s="31"/>
      <c r="H134" s="31"/>
      <c r="I134" s="31"/>
      <c r="J134" s="31"/>
      <c r="K134" s="31"/>
    </row>
    <row r="135" spans="1:11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</row>
    <row r="138" spans="1:11" ht="15" x14ac:dyDescent="0.25">
      <c r="A138" s="3"/>
      <c r="B138" s="3"/>
      <c r="C138" s="3"/>
    </row>
  </sheetData>
  <sheetProtection algorithmName="SHA-512" hashValue="ovbK/2RBiq+LfFPIOXURCJNeZaCLbvC0JwzYIiwYQ3i/OKZsAHUbbjYWkQen8VhqKqH9JFDCOt+487k97g8bbw==" saltValue="IU2O6IqAV7cpUamxQwDr7A==" spinCount="100000" sheet="1" objects="1" scenarios="1"/>
  <customSheetViews>
    <customSheetView guid="{660E0427-B3EF-4F25-83F0-578BD9CEB34D}" showPageBreaks="1" showRuler="0">
      <selection activeCell="F29" sqref="F29"/>
      <pageMargins left="0.78740157480314965" right="0.78740157480314965" top="0.59055118110236227" bottom="0.39370078740157483" header="0.51181102362204722" footer="0.51181102362204722"/>
      <pageSetup paperSize="9" orientation="portrait" r:id="rId1"/>
      <headerFooter alignWithMargins="0"/>
    </customSheetView>
    <customSheetView guid="{5A22A3DE-B703-4665-BC40-8ABF7B72B97E}" showPageBreaks="1" printArea="1" showRuler="0">
      <selection activeCell="J27" sqref="J27"/>
      <rowBreaks count="4" manualBreakCount="4">
        <brk id="35" max="11" man="1"/>
        <brk id="55" max="11" man="1"/>
        <brk id="79" max="11" man="1"/>
        <brk id="102" max="11" man="1"/>
      </rowBreaks>
      <pageMargins left="0.59055118110236227" right="0.59055118110236227" top="0.78740157480314965" bottom="0.78740157480314965" header="0.51181102362204722" footer="0.51181102362204722"/>
      <pageSetup paperSize="9" scale="94" orientation="landscape" r:id="rId2"/>
      <headerFooter alignWithMargins="0">
        <oddHeader>&amp;L&amp;"Arial,Fett"&amp;12Anlage 3</oddHeader>
        <oddFooter>Seite &amp;P von &amp;N</oddFooter>
      </headerFooter>
    </customSheetView>
  </customSheetViews>
  <mergeCells count="82">
    <mergeCell ref="D67:E67"/>
    <mergeCell ref="D60:E60"/>
    <mergeCell ref="E53:F53"/>
    <mergeCell ref="E54:F54"/>
    <mergeCell ref="E55:F55"/>
    <mergeCell ref="A53:D53"/>
    <mergeCell ref="A59:F59"/>
    <mergeCell ref="A55:D55"/>
    <mergeCell ref="A57:K57"/>
    <mergeCell ref="A54:D54"/>
    <mergeCell ref="D61:E61"/>
    <mergeCell ref="D62:E62"/>
    <mergeCell ref="A64:F64"/>
    <mergeCell ref="D65:E65"/>
    <mergeCell ref="D66:E66"/>
    <mergeCell ref="D48:E48"/>
    <mergeCell ref="A25:A26"/>
    <mergeCell ref="D33:E33"/>
    <mergeCell ref="B38:H38"/>
    <mergeCell ref="B39:H39"/>
    <mergeCell ref="A39:A40"/>
    <mergeCell ref="D47:E47"/>
    <mergeCell ref="B25:F25"/>
    <mergeCell ref="A1:K1"/>
    <mergeCell ref="D20:E20"/>
    <mergeCell ref="D34:E34"/>
    <mergeCell ref="D19:E19"/>
    <mergeCell ref="A6:D6"/>
    <mergeCell ref="A2:F2"/>
    <mergeCell ref="A11:A12"/>
    <mergeCell ref="B10:L10"/>
    <mergeCell ref="B11:L11"/>
    <mergeCell ref="A3:L3"/>
    <mergeCell ref="A4:L4"/>
    <mergeCell ref="B24:F24"/>
    <mergeCell ref="A8:D8"/>
    <mergeCell ref="A69:F69"/>
    <mergeCell ref="D70:E70"/>
    <mergeCell ref="D71:E71"/>
    <mergeCell ref="D72:E72"/>
    <mergeCell ref="A76:D76"/>
    <mergeCell ref="E76:F76"/>
    <mergeCell ref="A84:C84"/>
    <mergeCell ref="A88:F88"/>
    <mergeCell ref="A89:C89"/>
    <mergeCell ref="D89:E89"/>
    <mergeCell ref="A77:D77"/>
    <mergeCell ref="E77:F77"/>
    <mergeCell ref="A78:D78"/>
    <mergeCell ref="E78:F78"/>
    <mergeCell ref="A81:K81"/>
    <mergeCell ref="A83:F83"/>
    <mergeCell ref="D84:E84"/>
    <mergeCell ref="D85:E85"/>
    <mergeCell ref="D90:E90"/>
    <mergeCell ref="D91:E91"/>
    <mergeCell ref="D86:E86"/>
    <mergeCell ref="A93:F93"/>
    <mergeCell ref="A94:C94"/>
    <mergeCell ref="D94:E94"/>
    <mergeCell ref="D95:E95"/>
    <mergeCell ref="D100:E100"/>
    <mergeCell ref="A111:K111"/>
    <mergeCell ref="D96:E96"/>
    <mergeCell ref="A98:F98"/>
    <mergeCell ref="A99:C99"/>
    <mergeCell ref="D99:E99"/>
    <mergeCell ref="A108:K108"/>
    <mergeCell ref="D101:E101"/>
    <mergeCell ref="A104:C104"/>
    <mergeCell ref="A103:F103"/>
    <mergeCell ref="D104:E104"/>
    <mergeCell ref="D105:E105"/>
    <mergeCell ref="D106:E106"/>
    <mergeCell ref="A112:D112"/>
    <mergeCell ref="E112:F112"/>
    <mergeCell ref="A113:D113"/>
    <mergeCell ref="E113:F113"/>
    <mergeCell ref="A115:D115"/>
    <mergeCell ref="E115:F115"/>
    <mergeCell ref="A114:D114"/>
    <mergeCell ref="E114:F11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90" orientation="landscape" r:id="rId3"/>
  <headerFooter alignWithMargins="0">
    <oddHeader>&amp;L&amp;"Arial,Fett"&amp;12Anlage 2</oddHeader>
    <oddFooter>&amp;L&amp;F&amp;CSeite &amp;P von &amp;N</oddFooter>
  </headerFooter>
  <rowBreaks count="4" manualBreakCount="4">
    <brk id="36" max="11" man="1"/>
    <brk id="56" max="11" man="1"/>
    <brk id="80" max="11" man="1"/>
    <brk id="10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</vt:lpstr>
      <vt:lpstr>PC!Druckbereich</vt:lpstr>
    </vt:vector>
  </TitlesOfParts>
  <Company>Hochtaunuskreis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g201030</dc:creator>
  <cp:lastModifiedBy>Gastbenutzer</cp:lastModifiedBy>
  <cp:lastPrinted>2013-12-04T08:38:24Z</cp:lastPrinted>
  <dcterms:created xsi:type="dcterms:W3CDTF">2008-04-24T07:28:28Z</dcterms:created>
  <dcterms:modified xsi:type="dcterms:W3CDTF">2026-02-11T07:59:00Z</dcterms:modified>
</cp:coreProperties>
</file>