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vbarnim.local\dfs\Ablage\D1A40-Schulverwaltung\NEU Schulen\1-schulübergreifend\Reinigung\2026-2030 Gebäudereinigung\Unterlagen VMS\Anlage 2 Kalkulationsblätter 2025\"/>
    </mc:Choice>
  </mc:AlternateContent>
  <xr:revisionPtr revIDLastSave="0" documentId="13_ncr:1_{34DB588C-2FCC-45E3-B2B9-5608316AB411}" xr6:coauthVersionLast="36" xr6:coauthVersionMax="36" xr10:uidLastSave="{00000000-0000-0000-0000-000000000000}"/>
  <bookViews>
    <workbookView xWindow="600" yWindow="105" windowWidth="17985" windowHeight="12660" xr2:uid="{00000000-000D-0000-FFFF-FFFF00000000}"/>
  </bookViews>
  <sheets>
    <sheet name="PC" sheetId="1" r:id="rId1"/>
  </sheets>
  <definedNames>
    <definedName name="_xlnm.Print_Area" localSheetId="0">PC!$A$1:$K$112</definedName>
    <definedName name="Z_5A22A3DE_B703_4665_BC40_8ABF7B72B97E_.wvu.PrintArea" localSheetId="0" hidden="1">PC!$A$1:$L$117</definedName>
  </definedNames>
  <calcPr calcId="191029"/>
  <customWorkbookViews>
    <customWorkbookView name="g201030 - Persönliche Ansicht" guid="{660E0427-B3EF-4F25-83F0-578BD9CEB34D}" mergeInterval="0" personalView="1" maximized="1" windowWidth="1276" windowHeight="883" activeSheetId="1"/>
    <customWorkbookView name="marion.siefert - Persönliche Ansicht" guid="{5A22A3DE-B703-4665-BC40-8ABF7B72B97E}" mergeInterval="0" personalView="1" maximized="1" windowWidth="1276" windowHeight="783" activeSheetId="1"/>
  </customWorkbookViews>
</workbook>
</file>

<file path=xl/calcChain.xml><?xml version="1.0" encoding="utf-8"?>
<calcChain xmlns="http://schemas.openxmlformats.org/spreadsheetml/2006/main">
  <c r="F88" i="1" l="1"/>
  <c r="F89" i="1" s="1"/>
  <c r="F45" i="1" l="1"/>
  <c r="F32" i="1"/>
  <c r="F19" i="1"/>
  <c r="D29" i="1" l="1"/>
  <c r="E42" i="1" l="1"/>
  <c r="E43" i="1" s="1"/>
  <c r="F42" i="1"/>
  <c r="F43" i="1" s="1"/>
  <c r="D42" i="1"/>
  <c r="D43" i="1" s="1"/>
  <c r="C42" i="1"/>
  <c r="C43" i="1" s="1"/>
  <c r="B42" i="1"/>
  <c r="G42" i="1" s="1"/>
  <c r="B29" i="1"/>
  <c r="B30" i="1" s="1"/>
  <c r="E74" i="1"/>
  <c r="F69" i="1"/>
  <c r="F70" i="1" s="1"/>
  <c r="F40" i="1"/>
  <c r="E40" i="1"/>
  <c r="D40" i="1"/>
  <c r="C40" i="1"/>
  <c r="B40" i="1"/>
  <c r="G40" i="1" l="1"/>
  <c r="F46" i="1"/>
  <c r="B43" i="1"/>
  <c r="B45" i="1" s="1"/>
  <c r="E75" i="1"/>
  <c r="E76" i="1" s="1"/>
  <c r="F64" i="1"/>
  <c r="F65" i="1" s="1"/>
  <c r="D27" i="1"/>
  <c r="B14" i="1"/>
  <c r="C14" i="1"/>
  <c r="D14" i="1"/>
  <c r="E14" i="1"/>
  <c r="F14" i="1"/>
  <c r="G14" i="1"/>
  <c r="H14" i="1"/>
  <c r="I14" i="1"/>
  <c r="J14" i="1"/>
  <c r="B16" i="1"/>
  <c r="C16" i="1"/>
  <c r="C17" i="1" s="1"/>
  <c r="D16" i="1"/>
  <c r="D17" i="1" s="1"/>
  <c r="E16" i="1"/>
  <c r="E17" i="1" s="1"/>
  <c r="F16" i="1"/>
  <c r="F17" i="1" s="1"/>
  <c r="G16" i="1"/>
  <c r="G17" i="1" s="1"/>
  <c r="H16" i="1"/>
  <c r="H17" i="1" s="1"/>
  <c r="I16" i="1"/>
  <c r="I17" i="1" s="1"/>
  <c r="J16" i="1"/>
  <c r="J17" i="1" s="1"/>
  <c r="B27" i="1"/>
  <c r="C27" i="1"/>
  <c r="E27" i="1"/>
  <c r="F27" i="1"/>
  <c r="G27" i="1"/>
  <c r="H27" i="1"/>
  <c r="C29" i="1"/>
  <c r="C30" i="1" s="1"/>
  <c r="D30" i="1"/>
  <c r="E29" i="1"/>
  <c r="E30" i="1" s="1"/>
  <c r="F29" i="1"/>
  <c r="F30" i="1" s="1"/>
  <c r="G29" i="1"/>
  <c r="G30" i="1" s="1"/>
  <c r="H29" i="1"/>
  <c r="H30" i="1" s="1"/>
  <c r="F59" i="1"/>
  <c r="F60" i="1" s="1"/>
  <c r="F83" i="1"/>
  <c r="F84" i="1" s="1"/>
  <c r="B32" i="1" l="1"/>
  <c r="B33" i="1" s="1"/>
  <c r="B34" i="1" s="1"/>
  <c r="I27" i="1"/>
  <c r="B46" i="1"/>
  <c r="B47" i="1" s="1"/>
  <c r="I29" i="1"/>
  <c r="K16" i="1"/>
  <c r="K14" i="1"/>
  <c r="F33" i="1"/>
  <c r="B17" i="1"/>
  <c r="B19" i="1" s="1"/>
  <c r="F20" i="1"/>
  <c r="E98" i="1" l="1"/>
  <c r="E51" i="1"/>
  <c r="E95" i="1" s="1"/>
  <c r="B20" i="1"/>
  <c r="B21" i="1" s="1"/>
  <c r="E52" i="1" l="1"/>
  <c r="E53" i="1" s="1"/>
  <c r="E96" i="1"/>
  <c r="E97" i="1" s="1"/>
</calcChain>
</file>

<file path=xl/sharedStrings.xml><?xml version="1.0" encoding="utf-8"?>
<sst xmlns="http://schemas.openxmlformats.org/spreadsheetml/2006/main" count="121" uniqueCount="52">
  <si>
    <t>m²</t>
  </si>
  <si>
    <t>19% MwSt.</t>
  </si>
  <si>
    <t>Std./Jahr</t>
  </si>
  <si>
    <t>Preis/Jahr</t>
  </si>
  <si>
    <t>Raumgruppen</t>
  </si>
  <si>
    <t>Stundenverrechnungssatz gem. Kalkulationsblatt</t>
  </si>
  <si>
    <t>Nettopreis/Jahr</t>
  </si>
  <si>
    <t>Bruttopreis/Jahr</t>
  </si>
  <si>
    <t>A</t>
  </si>
  <si>
    <t>B</t>
  </si>
  <si>
    <t>C</t>
  </si>
  <si>
    <t>D</t>
  </si>
  <si>
    <t>E</t>
  </si>
  <si>
    <t>F</t>
  </si>
  <si>
    <t>G</t>
  </si>
  <si>
    <t>H</t>
  </si>
  <si>
    <t>durchschnittliche Flächenleistung</t>
  </si>
  <si>
    <t>Gesamtreinigungsfläche Schule</t>
  </si>
  <si>
    <t>m²/h</t>
  </si>
  <si>
    <t>max. m²/h</t>
  </si>
  <si>
    <t>Gesamtangebotspreis Unterhaltsreinigung</t>
  </si>
  <si>
    <t>19 % MwSt.</t>
  </si>
  <si>
    <t>Jahres Angebotspreis (netto)</t>
  </si>
  <si>
    <t>Jahres Angebotspreis (brutto)</t>
  </si>
  <si>
    <t>€/Jahr</t>
  </si>
  <si>
    <t>Es müssen nur die gelb hinterlegten Felder ausgefüllt werden!</t>
  </si>
  <si>
    <t>Grundreinigung 1 x jährlich</t>
  </si>
  <si>
    <t>Gesamtangebotspreis Grundreinigung</t>
  </si>
  <si>
    <t>SONDERREINIGUNG</t>
  </si>
  <si>
    <t>GRUNDREINIGUNG (1 x jährlich)</t>
  </si>
  <si>
    <t>UNTERHALTSREINIGUNG</t>
  </si>
  <si>
    <t>Nettopreis/Tag</t>
  </si>
  <si>
    <t>Bruttopreis/Tag</t>
  </si>
  <si>
    <t>für den Bereich Sekretariat, Schulleitung u. angrenzende WC - Anlage</t>
  </si>
  <si>
    <t>m²/Jahr</t>
  </si>
  <si>
    <t>Unterhaltsreinigung Schulstandort Schwanebeck Oberschulgebäude</t>
  </si>
  <si>
    <t>L</t>
  </si>
  <si>
    <t>Unterhaltsreinigung Schulstandort Schwanebeck Grundschulgebäude</t>
  </si>
  <si>
    <t>Grundreinigung Grundschulgebäude</t>
  </si>
  <si>
    <t>Grundreinigung Oberschulgebäude</t>
  </si>
  <si>
    <t>Unterhaltsreinigung in den Ferienzeiten Schulstandort Schwanebeck (Mo - Fr)</t>
  </si>
  <si>
    <t>Gesamtjahrespreis für den Schulstandort Schwanebeck bestehend aus:
Unterhaltsreinigung und Grundreinigung (ohne Sonderreinigung) für das Grund- und Oberschulgebäude</t>
  </si>
  <si>
    <t>Kalkulationsblatt Los  13</t>
  </si>
  <si>
    <t>Gesamtangebot Los 13 - Schulstandort Schwanebeck -</t>
  </si>
  <si>
    <t xml:space="preserve">Sonderrreinigung </t>
  </si>
  <si>
    <t>Alle Sonderreinigungen Abrechnung nach Stunden</t>
  </si>
  <si>
    <t>Nettopreis/Stunde</t>
  </si>
  <si>
    <r>
      <t xml:space="preserve">durchschnittlicher Flächenrichtwert gesamt
</t>
    </r>
    <r>
      <rPr>
        <b/>
        <sz val="9"/>
        <rFont val="Arial"/>
        <family val="2"/>
      </rPr>
      <t>(Bei einer Über- oder Unterschreitung von mehr als 10 % wird das Angebot von der weiteren Wertung ausgeschlossen.)</t>
    </r>
  </si>
  <si>
    <t>Datum, Firmenstempel, Unterschrift</t>
  </si>
  <si>
    <t>Unterhaltsreinigung Schulcontainer Schwanebeck</t>
  </si>
  <si>
    <t>275 m²/h</t>
  </si>
  <si>
    <t>Grundreinigung Schulcontainer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</si>
</sst>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name val="Arial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u/>
      <sz val="14"/>
      <name val="Arial"/>
      <family val="2"/>
    </font>
    <font>
      <sz val="12"/>
      <name val="Arial"/>
      <family val="2"/>
    </font>
    <font>
      <sz val="1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47">
    <xf numFmtId="0" fontId="0" fillId="0" borderId="0" xfId="0"/>
    <xf numFmtId="4" fontId="4" fillId="2" borderId="1" xfId="0" applyNumberFormat="1" applyFont="1" applyFill="1" applyBorder="1" applyProtection="1">
      <protection locked="0"/>
    </xf>
    <xf numFmtId="0" fontId="0" fillId="0" borderId="0" xfId="0" applyProtection="1"/>
    <xf numFmtId="0" fontId="1" fillId="0" borderId="0" xfId="0" applyFont="1" applyProtection="1"/>
    <xf numFmtId="0" fontId="4" fillId="0" borderId="1" xfId="0" applyFont="1" applyBorder="1" applyProtection="1"/>
    <xf numFmtId="0" fontId="5" fillId="0" borderId="1" xfId="0" applyFont="1" applyBorder="1" applyProtection="1"/>
    <xf numFmtId="0" fontId="5" fillId="0" borderId="1" xfId="0" applyFont="1" applyFill="1" applyBorder="1" applyProtection="1"/>
    <xf numFmtId="4" fontId="5" fillId="0" borderId="1" xfId="0" applyNumberFormat="1" applyFont="1" applyFill="1" applyBorder="1" applyProtection="1"/>
    <xf numFmtId="0" fontId="4" fillId="0" borderId="1" xfId="0" applyFont="1" applyFill="1" applyBorder="1" applyProtection="1"/>
    <xf numFmtId="164" fontId="5" fillId="0" borderId="1" xfId="0" applyNumberFormat="1" applyFont="1" applyFill="1" applyBorder="1" applyProtection="1"/>
    <xf numFmtId="164" fontId="5" fillId="0" borderId="1" xfId="0" applyNumberFormat="1" applyFont="1" applyFill="1" applyBorder="1" applyAlignment="1" applyProtection="1">
      <alignment horizontal="right"/>
    </xf>
    <xf numFmtId="164" fontId="5" fillId="0" borderId="1" xfId="0" applyNumberFormat="1" applyFont="1" applyBorder="1" applyAlignment="1" applyProtection="1">
      <alignment horizontal="right"/>
    </xf>
    <xf numFmtId="164" fontId="5" fillId="0" borderId="0" xfId="0" applyNumberFormat="1" applyFont="1" applyBorder="1" applyAlignment="1" applyProtection="1">
      <alignment horizontal="right"/>
    </xf>
    <xf numFmtId="0" fontId="5" fillId="0" borderId="0" xfId="0" applyFont="1" applyBorder="1" applyProtection="1"/>
    <xf numFmtId="4" fontId="5" fillId="0" borderId="0" xfId="0" applyNumberFormat="1" applyFont="1" applyBorder="1" applyProtection="1"/>
    <xf numFmtId="164" fontId="4" fillId="0" borderId="1" xfId="0" applyNumberFormat="1" applyFont="1" applyBorder="1" applyAlignment="1" applyProtection="1">
      <alignment horizontal="right"/>
    </xf>
    <xf numFmtId="0" fontId="5" fillId="0" borderId="0" xfId="0" applyFont="1" applyProtection="1"/>
    <xf numFmtId="0" fontId="5" fillId="0" borderId="0" xfId="0" applyFont="1" applyFill="1" applyBorder="1" applyProtection="1"/>
    <xf numFmtId="164" fontId="5" fillId="0" borderId="0" xfId="0" applyNumberFormat="1" applyFont="1" applyFill="1" applyBorder="1" applyAlignment="1" applyProtection="1">
      <alignment horizontal="right"/>
    </xf>
    <xf numFmtId="4" fontId="5" fillId="0" borderId="0" xfId="0" applyNumberFormat="1" applyFont="1" applyFill="1" applyBorder="1" applyProtection="1"/>
    <xf numFmtId="0" fontId="5" fillId="0" borderId="2" xfId="0" applyFont="1" applyFill="1" applyBorder="1" applyProtection="1"/>
    <xf numFmtId="0" fontId="5" fillId="0" borderId="3" xfId="0" applyFont="1" applyFill="1" applyBorder="1" applyProtection="1"/>
    <xf numFmtId="0" fontId="4" fillId="0" borderId="0" xfId="0" applyFont="1" applyBorder="1" applyProtection="1"/>
    <xf numFmtId="164" fontId="4" fillId="0" borderId="0" xfId="0" applyNumberFormat="1" applyFont="1" applyBorder="1" applyAlignment="1" applyProtection="1">
      <alignment horizontal="right"/>
    </xf>
    <xf numFmtId="4" fontId="5" fillId="0" borderId="0" xfId="0" applyNumberFormat="1" applyFont="1" applyProtection="1"/>
    <xf numFmtId="4" fontId="5" fillId="0" borderId="0" xfId="0" applyNumberFormat="1" applyFont="1" applyFill="1" applyBorder="1" applyAlignment="1" applyProtection="1">
      <alignment horizontal="right"/>
    </xf>
    <xf numFmtId="4" fontId="5" fillId="0" borderId="1" xfId="0" applyNumberFormat="1" applyFont="1" applyFill="1" applyBorder="1" applyAlignment="1" applyProtection="1">
      <alignment horizontal="right"/>
    </xf>
    <xf numFmtId="0" fontId="5" fillId="0" borderId="1" xfId="0" applyFont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/>
    </xf>
    <xf numFmtId="0" fontId="0" fillId="0" borderId="0" xfId="0" applyBorder="1" applyProtection="1"/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Protection="1">
      <protection locked="0"/>
    </xf>
    <xf numFmtId="0" fontId="4" fillId="0" borderId="0" xfId="0" applyFont="1" applyBorder="1" applyAlignment="1" applyProtection="1">
      <alignment horizontal="center"/>
    </xf>
    <xf numFmtId="0" fontId="2" fillId="3" borderId="4" xfId="0" applyFont="1" applyFill="1" applyBorder="1" applyProtection="1"/>
    <xf numFmtId="164" fontId="4" fillId="3" borderId="5" xfId="0" applyNumberFormat="1" applyFont="1" applyFill="1" applyBorder="1" applyAlignment="1" applyProtection="1">
      <alignment horizontal="right"/>
    </xf>
    <xf numFmtId="0" fontId="5" fillId="3" borderId="5" xfId="0" applyFont="1" applyFill="1" applyBorder="1" applyProtection="1"/>
    <xf numFmtId="0" fontId="0" fillId="3" borderId="5" xfId="0" applyFill="1" applyBorder="1" applyProtection="1"/>
    <xf numFmtId="0" fontId="0" fillId="3" borderId="6" xfId="0" applyFill="1" applyBorder="1" applyProtection="1"/>
    <xf numFmtId="0" fontId="0" fillId="0" borderId="7" xfId="0" applyBorder="1" applyProtection="1"/>
    <xf numFmtId="0" fontId="0" fillId="0" borderId="8" xfId="0" applyBorder="1" applyProtection="1"/>
    <xf numFmtId="0" fontId="0" fillId="0" borderId="9" xfId="0" applyBorder="1" applyProtection="1"/>
    <xf numFmtId="0" fontId="3" fillId="0" borderId="10" xfId="0" applyFont="1" applyBorder="1" applyProtection="1"/>
    <xf numFmtId="0" fontId="3" fillId="0" borderId="11" xfId="0" applyFont="1" applyBorder="1" applyProtection="1"/>
    <xf numFmtId="0" fontId="3" fillId="0" borderId="12" xfId="0" applyFont="1" applyBorder="1" applyProtection="1"/>
    <xf numFmtId="0" fontId="1" fillId="0" borderId="0" xfId="0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horizontal="left"/>
    </xf>
    <xf numFmtId="0" fontId="4" fillId="0" borderId="0" xfId="0" applyFont="1" applyFill="1" applyBorder="1" applyProtection="1"/>
    <xf numFmtId="4" fontId="5" fillId="0" borderId="0" xfId="0" applyNumberFormat="1" applyFont="1" applyFill="1" applyBorder="1" applyAlignment="1" applyProtection="1">
      <alignment horizontal="right"/>
      <protection locked="0"/>
    </xf>
    <xf numFmtId="0" fontId="3" fillId="0" borderId="13" xfId="0" applyFont="1" applyBorder="1" applyProtection="1"/>
    <xf numFmtId="0" fontId="0" fillId="0" borderId="14" xfId="0" applyBorder="1" applyProtection="1"/>
    <xf numFmtId="0" fontId="0" fillId="0" borderId="15" xfId="0" applyBorder="1" applyProtection="1"/>
    <xf numFmtId="2" fontId="5" fillId="0" borderId="0" xfId="0" applyNumberFormat="1" applyFont="1" applyBorder="1" applyAlignment="1" applyProtection="1">
      <alignment horizontal="right"/>
    </xf>
    <xf numFmtId="0" fontId="1" fillId="0" borderId="0" xfId="0" applyFont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0" fontId="0" fillId="0" borderId="0" xfId="0" applyAlignment="1" applyProtection="1"/>
    <xf numFmtId="0" fontId="8" fillId="0" borderId="0" xfId="0" applyFont="1" applyAlignment="1" applyProtection="1">
      <alignment horizontal="center"/>
    </xf>
    <xf numFmtId="164" fontId="4" fillId="2" borderId="1" xfId="0" applyNumberFormat="1" applyFont="1" applyFill="1" applyBorder="1" applyProtection="1">
      <protection locked="0"/>
    </xf>
    <xf numFmtId="164" fontId="4" fillId="2" borderId="1" xfId="0" applyNumberFormat="1" applyFont="1" applyFill="1" applyBorder="1" applyAlignment="1" applyProtection="1">
      <alignment horizontal="right"/>
      <protection locked="0"/>
    </xf>
    <xf numFmtId="164" fontId="4" fillId="0" borderId="1" xfId="0" applyNumberFormat="1" applyFont="1" applyFill="1" applyBorder="1" applyAlignment="1" applyProtection="1">
      <alignment horizontal="right"/>
    </xf>
    <xf numFmtId="4" fontId="4" fillId="0" borderId="0" xfId="0" applyNumberFormat="1" applyFont="1" applyAlignment="1" applyProtection="1">
      <alignment horizontal="right"/>
    </xf>
    <xf numFmtId="0" fontId="4" fillId="0" borderId="0" xfId="0" applyFont="1" applyAlignment="1" applyProtection="1">
      <alignment horizontal="right"/>
    </xf>
    <xf numFmtId="0" fontId="2" fillId="0" borderId="0" xfId="0" applyFont="1" applyBorder="1"/>
    <xf numFmtId="0" fontId="9" fillId="0" borderId="0" xfId="0" applyFont="1" applyBorder="1"/>
    <xf numFmtId="164" fontId="5" fillId="0" borderId="29" xfId="0" applyNumberFormat="1" applyFont="1" applyFill="1" applyBorder="1" applyAlignment="1" applyProtection="1">
      <alignment horizontal="right"/>
    </xf>
    <xf numFmtId="4" fontId="4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8" xfId="0" applyFont="1" applyFill="1" applyBorder="1" applyProtection="1"/>
    <xf numFmtId="164" fontId="5" fillId="0" borderId="8" xfId="0" applyNumberFormat="1" applyFont="1" applyFill="1" applyBorder="1" applyAlignment="1" applyProtection="1">
      <alignment horizontal="right"/>
    </xf>
    <xf numFmtId="4" fontId="5" fillId="0" borderId="8" xfId="0" applyNumberFormat="1" applyFont="1" applyFill="1" applyBorder="1" applyProtection="1"/>
    <xf numFmtId="4" fontId="5" fillId="0" borderId="8" xfId="0" applyNumberFormat="1" applyFont="1" applyFill="1" applyBorder="1" applyAlignment="1" applyProtection="1">
      <alignment horizontal="right"/>
    </xf>
    <xf numFmtId="0" fontId="2" fillId="0" borderId="0" xfId="0" applyFont="1"/>
    <xf numFmtId="0" fontId="9" fillId="0" borderId="0" xfId="0" applyFont="1"/>
    <xf numFmtId="0" fontId="5" fillId="0" borderId="29" xfId="1" applyFont="1" applyBorder="1" applyAlignment="1" applyProtection="1">
      <alignment horizontal="center"/>
    </xf>
    <xf numFmtId="0" fontId="5" fillId="0" borderId="29" xfId="1" applyFont="1" applyFill="1" applyBorder="1" applyAlignment="1" applyProtection="1">
      <alignment horizontal="center"/>
    </xf>
    <xf numFmtId="0" fontId="5" fillId="0" borderId="1" xfId="1" applyFont="1" applyFill="1" applyBorder="1" applyProtection="1"/>
    <xf numFmtId="4" fontId="5" fillId="0" borderId="1" xfId="1" applyNumberFormat="1" applyFont="1" applyFill="1" applyBorder="1" applyProtection="1"/>
    <xf numFmtId="0" fontId="4" fillId="0" borderId="1" xfId="1" applyFont="1" applyFill="1" applyBorder="1" applyProtection="1"/>
    <xf numFmtId="4" fontId="4" fillId="2" borderId="1" xfId="1" applyNumberFormat="1" applyFont="1" applyFill="1" applyBorder="1" applyProtection="1">
      <protection locked="0"/>
    </xf>
    <xf numFmtId="164" fontId="5" fillId="0" borderId="1" xfId="1" applyNumberFormat="1" applyFont="1" applyFill="1" applyBorder="1" applyProtection="1"/>
    <xf numFmtId="4" fontId="5" fillId="0" borderId="1" xfId="1" applyNumberFormat="1" applyFont="1" applyFill="1" applyBorder="1" applyAlignment="1" applyProtection="1">
      <alignment horizontal="right"/>
    </xf>
    <xf numFmtId="0" fontId="5" fillId="0" borderId="1" xfId="1" applyFont="1" applyBorder="1" applyProtection="1"/>
    <xf numFmtId="164" fontId="5" fillId="0" borderId="1" xfId="1" applyNumberFormat="1" applyFont="1" applyBorder="1" applyAlignment="1" applyProtection="1">
      <alignment horizontal="right"/>
    </xf>
    <xf numFmtId="164" fontId="5" fillId="0" borderId="0" xfId="1" applyNumberFormat="1" applyFont="1" applyBorder="1" applyAlignment="1" applyProtection="1">
      <alignment horizontal="right"/>
    </xf>
    <xf numFmtId="0" fontId="5" fillId="0" borderId="0" xfId="1" applyFont="1" applyBorder="1" applyProtection="1"/>
    <xf numFmtId="4" fontId="5" fillId="0" borderId="0" xfId="1" applyNumberFormat="1" applyFont="1" applyBorder="1" applyProtection="1"/>
    <xf numFmtId="0" fontId="4" fillId="0" borderId="1" xfId="1" applyFont="1" applyBorder="1" applyProtection="1"/>
    <xf numFmtId="164" fontId="4" fillId="0" borderId="1" xfId="1" applyNumberFormat="1" applyFont="1" applyBorder="1" applyAlignment="1" applyProtection="1">
      <alignment horizontal="right"/>
    </xf>
    <xf numFmtId="0" fontId="3" fillId="0" borderId="0" xfId="1" applyProtection="1"/>
    <xf numFmtId="0" fontId="5" fillId="0" borderId="0" xfId="1" applyFont="1" applyProtection="1"/>
    <xf numFmtId="0" fontId="7" fillId="0" borderId="29" xfId="1" applyFont="1" applyBorder="1" applyAlignment="1" applyProtection="1">
      <alignment horizontal="center" wrapText="1"/>
    </xf>
    <xf numFmtId="0" fontId="6" fillId="0" borderId="0" xfId="1" applyFont="1" applyBorder="1" applyAlignment="1" applyProtection="1">
      <alignment horizontal="left"/>
    </xf>
    <xf numFmtId="4" fontId="3" fillId="0" borderId="0" xfId="1" applyNumberFormat="1" applyProtection="1"/>
    <xf numFmtId="164" fontId="4" fillId="0" borderId="0" xfId="0" applyNumberFormat="1" applyFont="1" applyFill="1" applyBorder="1" applyAlignment="1" applyProtection="1">
      <alignment horizontal="right"/>
    </xf>
    <xf numFmtId="0" fontId="7" fillId="0" borderId="28" xfId="1" applyFont="1" applyBorder="1" applyAlignment="1" applyProtection="1">
      <alignment horizontal="center" wrapText="1"/>
    </xf>
    <xf numFmtId="0" fontId="1" fillId="0" borderId="19" xfId="0" applyFont="1" applyBorder="1" applyAlignment="1" applyProtection="1">
      <alignment horizontal="center"/>
    </xf>
    <xf numFmtId="0" fontId="1" fillId="0" borderId="20" xfId="0" applyFont="1" applyBorder="1" applyAlignment="1" applyProtection="1">
      <alignment horizontal="center"/>
    </xf>
    <xf numFmtId="4" fontId="1" fillId="0" borderId="21" xfId="0" applyNumberFormat="1" applyFont="1" applyBorder="1" applyAlignment="1" applyProtection="1">
      <alignment horizontal="right"/>
    </xf>
    <xf numFmtId="4" fontId="1" fillId="0" borderId="8" xfId="0" applyNumberFormat="1" applyFont="1" applyBorder="1" applyAlignment="1" applyProtection="1">
      <alignment horizontal="right"/>
    </xf>
    <xf numFmtId="0" fontId="1" fillId="3" borderId="2" xfId="0" applyFont="1" applyFill="1" applyBorder="1" applyAlignment="1" applyProtection="1">
      <alignment horizontal="left"/>
    </xf>
    <xf numFmtId="0" fontId="1" fillId="3" borderId="3" xfId="0" applyFont="1" applyFill="1" applyBorder="1" applyAlignment="1" applyProtection="1">
      <alignment horizontal="left"/>
    </xf>
    <xf numFmtId="0" fontId="1" fillId="3" borderId="11" xfId="0" applyFont="1" applyFill="1" applyBorder="1" applyAlignment="1" applyProtection="1">
      <alignment horizontal="left"/>
    </xf>
    <xf numFmtId="0" fontId="2" fillId="3" borderId="16" xfId="0" applyFont="1" applyFill="1" applyBorder="1" applyAlignment="1" applyProtection="1">
      <alignment horizontal="center"/>
    </xf>
    <xf numFmtId="0" fontId="2" fillId="3" borderId="17" xfId="0" applyFont="1" applyFill="1" applyBorder="1" applyAlignment="1" applyProtection="1">
      <alignment horizontal="center"/>
    </xf>
    <xf numFmtId="0" fontId="2" fillId="3" borderId="18" xfId="0" applyFont="1" applyFill="1" applyBorder="1" applyAlignment="1" applyProtection="1">
      <alignment horizontal="center"/>
    </xf>
    <xf numFmtId="0" fontId="1" fillId="6" borderId="2" xfId="1" applyFont="1" applyFill="1" applyBorder="1" applyAlignment="1" applyProtection="1">
      <alignment horizontal="center"/>
    </xf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7" borderId="2" xfId="1" applyFont="1" applyFill="1" applyBorder="1" applyAlignment="1" applyProtection="1">
      <alignment horizontal="center"/>
    </xf>
    <xf numFmtId="0" fontId="1" fillId="0" borderId="22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4" fontId="5" fillId="0" borderId="29" xfId="0" applyNumberFormat="1" applyFont="1" applyFill="1" applyBorder="1" applyAlignment="1" applyProtection="1">
      <alignment horizontal="left"/>
    </xf>
    <xf numFmtId="0" fontId="4" fillId="0" borderId="1" xfId="0" applyFont="1" applyBorder="1" applyAlignment="1" applyProtection="1">
      <alignment horizontal="left"/>
    </xf>
    <xf numFmtId="4" fontId="5" fillId="0" borderId="1" xfId="0" applyNumberFormat="1" applyFont="1" applyFill="1" applyBorder="1" applyAlignment="1" applyProtection="1">
      <alignment horizontal="left"/>
    </xf>
    <xf numFmtId="0" fontId="3" fillId="5" borderId="2" xfId="0" applyFont="1" applyFill="1" applyBorder="1" applyAlignment="1" applyProtection="1">
      <alignment horizontal="left"/>
    </xf>
    <xf numFmtId="0" fontId="3" fillId="5" borderId="11" xfId="0" applyFont="1" applyFill="1" applyBorder="1" applyAlignment="1" applyProtection="1">
      <alignment horizontal="left"/>
    </xf>
    <xf numFmtId="0" fontId="1" fillId="5" borderId="2" xfId="0" applyFont="1" applyFill="1" applyBorder="1" applyAlignment="1" applyProtection="1">
      <alignment horizontal="left"/>
    </xf>
    <xf numFmtId="0" fontId="0" fillId="0" borderId="3" xfId="0" applyBorder="1" applyAlignment="1">
      <alignment horizontal="left"/>
    </xf>
    <xf numFmtId="0" fontId="0" fillId="0" borderId="11" xfId="0" applyBorder="1" applyAlignment="1">
      <alignment horizontal="left"/>
    </xf>
    <xf numFmtId="4" fontId="3" fillId="0" borderId="2" xfId="0" applyNumberFormat="1" applyFont="1" applyBorder="1" applyAlignment="1" applyProtection="1">
      <alignment horizontal="right"/>
    </xf>
    <xf numFmtId="4" fontId="3" fillId="0" borderId="3" xfId="0" applyNumberFormat="1" applyFont="1" applyBorder="1" applyAlignment="1" applyProtection="1">
      <alignment horizontal="right"/>
    </xf>
    <xf numFmtId="0" fontId="1" fillId="0" borderId="25" xfId="0" applyFont="1" applyBorder="1" applyAlignment="1" applyProtection="1">
      <alignment horizontal="center"/>
    </xf>
    <xf numFmtId="0" fontId="1" fillId="0" borderId="26" xfId="0" applyFont="1" applyBorder="1" applyAlignment="1" applyProtection="1">
      <alignment horizontal="center"/>
    </xf>
    <xf numFmtId="4" fontId="3" fillId="0" borderId="27" xfId="0" applyNumberFormat="1" applyFont="1" applyBorder="1" applyAlignment="1" applyProtection="1">
      <alignment horizontal="right"/>
    </xf>
    <xf numFmtId="4" fontId="3" fillId="0" borderId="14" xfId="0" applyNumberFormat="1" applyFont="1" applyBorder="1" applyAlignment="1" applyProtection="1">
      <alignment horizontal="right"/>
    </xf>
    <xf numFmtId="0" fontId="8" fillId="0" borderId="0" xfId="0" applyFont="1" applyAlignment="1" applyProtection="1">
      <alignment horizontal="center"/>
    </xf>
    <xf numFmtId="0" fontId="2" fillId="2" borderId="16" xfId="0" applyFont="1" applyFill="1" applyBorder="1" applyAlignment="1" applyProtection="1">
      <alignment horizontal="center"/>
    </xf>
    <xf numFmtId="0" fontId="2" fillId="2" borderId="17" xfId="0" applyFont="1" applyFill="1" applyBorder="1" applyAlignment="1" applyProtection="1">
      <alignment horizontal="center"/>
    </xf>
    <xf numFmtId="0" fontId="2" fillId="2" borderId="18" xfId="0" applyFont="1" applyFill="1" applyBorder="1" applyAlignment="1" applyProtection="1">
      <alignment horizontal="center"/>
    </xf>
    <xf numFmtId="4" fontId="3" fillId="0" borderId="23" xfId="0" applyNumberFormat="1" applyFont="1" applyBorder="1" applyAlignment="1" applyProtection="1">
      <alignment horizontal="right"/>
    </xf>
    <xf numFmtId="4" fontId="3" fillId="0" borderId="24" xfId="0" applyNumberFormat="1" applyFont="1" applyBorder="1" applyAlignment="1" applyProtection="1">
      <alignment horizontal="right"/>
    </xf>
    <xf numFmtId="0" fontId="5" fillId="0" borderId="1" xfId="0" applyFont="1" applyBorder="1" applyAlignment="1" applyProtection="1">
      <alignment horizontal="left"/>
    </xf>
    <xf numFmtId="0" fontId="1" fillId="3" borderId="1" xfId="0" applyFont="1" applyFill="1" applyBorder="1" applyAlignment="1" applyProtection="1">
      <alignment horizontal="center"/>
    </xf>
    <xf numFmtId="0" fontId="4" fillId="4" borderId="1" xfId="0" applyFont="1" applyFill="1" applyBorder="1" applyAlignment="1" applyProtection="1">
      <alignment horizontal="center"/>
    </xf>
    <xf numFmtId="0" fontId="6" fillId="0" borderId="0" xfId="0" applyFont="1" applyBorder="1" applyAlignment="1" applyProtection="1">
      <alignment horizontal="left"/>
    </xf>
    <xf numFmtId="0" fontId="7" fillId="0" borderId="28" xfId="0" applyFont="1" applyBorder="1" applyAlignment="1" applyProtection="1">
      <alignment horizontal="center" wrapText="1"/>
    </xf>
    <xf numFmtId="0" fontId="7" fillId="0" borderId="29" xfId="0" applyFont="1" applyBorder="1" applyAlignment="1" applyProtection="1">
      <alignment horizontal="center" wrapText="1"/>
    </xf>
    <xf numFmtId="0" fontId="8" fillId="0" borderId="0" xfId="0" applyFont="1" applyFill="1" applyBorder="1" applyAlignment="1" applyProtection="1">
      <alignment horizontal="center"/>
    </xf>
    <xf numFmtId="0" fontId="10" fillId="3" borderId="16" xfId="0" applyFont="1" applyFill="1" applyBorder="1" applyAlignment="1">
      <alignment horizontal="center" wrapText="1"/>
    </xf>
    <xf numFmtId="0" fontId="10" fillId="3" borderId="17" xfId="0" applyFont="1" applyFill="1" applyBorder="1" applyAlignment="1">
      <alignment horizontal="center" wrapText="1"/>
    </xf>
    <xf numFmtId="0" fontId="10" fillId="3" borderId="18" xfId="0" applyFont="1" applyFill="1" applyBorder="1" applyAlignment="1">
      <alignment horizontal="center" wrapText="1"/>
    </xf>
    <xf numFmtId="0" fontId="5" fillId="0" borderId="2" xfId="0" applyFont="1" applyFill="1" applyBorder="1" applyAlignment="1" applyProtection="1">
      <alignment horizontal="left" wrapText="1"/>
    </xf>
    <xf numFmtId="0" fontId="5" fillId="0" borderId="3" xfId="0" applyFont="1" applyFill="1" applyBorder="1" applyAlignment="1" applyProtection="1">
      <alignment horizontal="left" wrapText="1"/>
    </xf>
    <xf numFmtId="0" fontId="5" fillId="0" borderId="11" xfId="0" applyFont="1" applyFill="1" applyBorder="1" applyAlignment="1" applyProtection="1">
      <alignment horizontal="left" wrapText="1"/>
    </xf>
    <xf numFmtId="0" fontId="1" fillId="0" borderId="2" xfId="0" applyFont="1" applyFill="1" applyBorder="1" applyAlignment="1" applyProtection="1">
      <alignment horizontal="left"/>
    </xf>
    <xf numFmtId="0" fontId="1" fillId="0" borderId="3" xfId="0" applyFont="1" applyFill="1" applyBorder="1" applyAlignment="1" applyProtection="1">
      <alignment horizontal="left"/>
    </xf>
    <xf numFmtId="0" fontId="1" fillId="0" borderId="11" xfId="0" applyFont="1" applyFill="1" applyBorder="1" applyAlignment="1" applyProtection="1">
      <alignment horizontal="left"/>
    </xf>
    <xf numFmtId="0" fontId="1" fillId="0" borderId="1" xfId="0" applyFont="1" applyFill="1" applyBorder="1" applyAlignment="1" applyProtection="1">
      <alignment horizontal="center" wrapText="1"/>
    </xf>
    <xf numFmtId="0" fontId="0" fillId="0" borderId="1" xfId="0" applyBorder="1" applyAlignment="1">
      <alignment horizontal="center"/>
    </xf>
  </cellXfs>
  <cellStyles count="2">
    <cellStyle name="Standard" xfId="0" builtinId="0"/>
    <cellStyle name="Standard_PC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1"/>
  <sheetViews>
    <sheetView tabSelected="1" zoomScaleNormal="100" workbookViewId="0">
      <selection activeCell="N29" sqref="N29"/>
    </sheetView>
  </sheetViews>
  <sheetFormatPr baseColWidth="10" defaultRowHeight="14.25" x14ac:dyDescent="0.2"/>
  <cols>
    <col min="1" max="1" width="13.875" style="2" customWidth="1"/>
    <col min="2" max="2" width="12.5" style="2" bestFit="1" customWidth="1"/>
    <col min="3" max="3" width="11.625" style="2" bestFit="1" customWidth="1"/>
    <col min="4" max="4" width="10.625" style="2" customWidth="1"/>
    <col min="5" max="6" width="11.625" style="2" bestFit="1" customWidth="1"/>
    <col min="7" max="7" width="10.625" style="2" customWidth="1"/>
    <col min="8" max="9" width="11.625" style="2" bestFit="1" customWidth="1"/>
    <col min="10" max="12" width="10.625" style="2" customWidth="1"/>
    <col min="13" max="16384" width="11" style="2"/>
  </cols>
  <sheetData>
    <row r="1" spans="1:13" ht="18" x14ac:dyDescent="0.25">
      <c r="A1" s="123" t="s">
        <v>42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55"/>
      <c r="M1" s="55"/>
    </row>
    <row r="2" spans="1:13" ht="10.5" customHeight="1" thickBot="1" x14ac:dyDescent="0.3">
      <c r="A2" s="52"/>
      <c r="B2" s="52"/>
      <c r="C2" s="52"/>
      <c r="D2" s="52"/>
      <c r="E2" s="52"/>
      <c r="F2" s="52"/>
      <c r="G2" s="54"/>
      <c r="H2" s="54"/>
      <c r="I2" s="54"/>
      <c r="J2" s="54"/>
      <c r="K2" s="54"/>
      <c r="L2" s="54"/>
      <c r="M2" s="54"/>
    </row>
    <row r="3" spans="1:13" ht="18" customHeight="1" thickBot="1" x14ac:dyDescent="0.3">
      <c r="A3" s="100" t="s">
        <v>30</v>
      </c>
      <c r="B3" s="101"/>
      <c r="C3" s="101"/>
      <c r="D3" s="101"/>
      <c r="E3" s="101"/>
      <c r="F3" s="101"/>
      <c r="G3" s="101"/>
      <c r="H3" s="101"/>
      <c r="I3" s="101"/>
      <c r="J3" s="101"/>
      <c r="K3" s="102"/>
    </row>
    <row r="4" spans="1:13" ht="16.5" thickBot="1" x14ac:dyDescent="0.3">
      <c r="A4" s="124" t="s">
        <v>25</v>
      </c>
      <c r="B4" s="125"/>
      <c r="C4" s="125"/>
      <c r="D4" s="125"/>
      <c r="E4" s="125"/>
      <c r="F4" s="125"/>
      <c r="G4" s="125"/>
      <c r="H4" s="125"/>
      <c r="I4" s="125"/>
      <c r="J4" s="125"/>
      <c r="K4" s="126"/>
    </row>
    <row r="6" spans="1:13" ht="15" x14ac:dyDescent="0.25">
      <c r="A6" s="142" t="s">
        <v>5</v>
      </c>
      <c r="B6" s="143"/>
      <c r="C6" s="143"/>
      <c r="D6" s="144"/>
      <c r="E6" s="56"/>
      <c r="F6" s="24"/>
    </row>
    <row r="7" spans="1:13" ht="15" x14ac:dyDescent="0.25">
      <c r="A7" s="30"/>
      <c r="B7" s="30"/>
      <c r="C7" s="30"/>
      <c r="D7" s="30"/>
      <c r="E7" s="31"/>
      <c r="F7" s="24"/>
    </row>
    <row r="8" spans="1:13" ht="38.25" customHeight="1" x14ac:dyDescent="0.2">
      <c r="A8" s="145" t="s">
        <v>47</v>
      </c>
      <c r="B8" s="146"/>
      <c r="C8" s="146"/>
      <c r="D8" s="146"/>
      <c r="E8" s="64" t="s">
        <v>50</v>
      </c>
    </row>
    <row r="9" spans="1:13" x14ac:dyDescent="0.2">
      <c r="A9" s="22"/>
      <c r="B9" s="23"/>
      <c r="C9" s="13"/>
      <c r="D9" s="13"/>
      <c r="E9" s="13"/>
      <c r="F9" s="13"/>
    </row>
    <row r="10" spans="1:13" ht="15" x14ac:dyDescent="0.25">
      <c r="B10" s="130" t="s">
        <v>37</v>
      </c>
      <c r="C10" s="130"/>
      <c r="D10" s="130"/>
      <c r="E10" s="130"/>
      <c r="F10" s="130"/>
      <c r="G10" s="130"/>
      <c r="H10" s="130"/>
      <c r="I10" s="130"/>
      <c r="J10" s="130"/>
    </row>
    <row r="11" spans="1:13" x14ac:dyDescent="0.2">
      <c r="A11" s="133"/>
      <c r="B11" s="131" t="s">
        <v>4</v>
      </c>
      <c r="C11" s="131"/>
      <c r="D11" s="131"/>
      <c r="E11" s="131"/>
      <c r="F11" s="131"/>
      <c r="G11" s="131"/>
      <c r="H11" s="131"/>
      <c r="I11" s="131"/>
      <c r="J11" s="131"/>
    </row>
    <row r="12" spans="1:13" x14ac:dyDescent="0.2">
      <c r="A12" s="134"/>
      <c r="B12" s="27" t="s">
        <v>8</v>
      </c>
      <c r="C12" s="27" t="s">
        <v>9</v>
      </c>
      <c r="D12" s="27" t="s">
        <v>10</v>
      </c>
      <c r="E12" s="27" t="s">
        <v>11</v>
      </c>
      <c r="F12" s="27" t="s">
        <v>12</v>
      </c>
      <c r="G12" s="28" t="s">
        <v>13</v>
      </c>
      <c r="H12" s="28" t="s">
        <v>14</v>
      </c>
      <c r="I12" s="28" t="s">
        <v>15</v>
      </c>
      <c r="J12" s="28" t="s">
        <v>36</v>
      </c>
    </row>
    <row r="13" spans="1:13" x14ac:dyDescent="0.2">
      <c r="A13" s="6" t="s">
        <v>0</v>
      </c>
      <c r="B13" s="7">
        <v>1152.67</v>
      </c>
      <c r="C13" s="7">
        <v>11.33</v>
      </c>
      <c r="D13" s="7">
        <v>89.41</v>
      </c>
      <c r="E13" s="7">
        <v>282.07</v>
      </c>
      <c r="F13" s="7">
        <v>24.26</v>
      </c>
      <c r="G13" s="7">
        <v>97.36</v>
      </c>
      <c r="H13" s="7">
        <v>53.46</v>
      </c>
      <c r="I13" s="7">
        <v>331</v>
      </c>
      <c r="J13" s="7">
        <v>24</v>
      </c>
    </row>
    <row r="14" spans="1:13" x14ac:dyDescent="0.2">
      <c r="A14" s="6" t="s">
        <v>34</v>
      </c>
      <c r="B14" s="7">
        <f>B13*190</f>
        <v>219007.30000000002</v>
      </c>
      <c r="C14" s="7">
        <f>C13*190</f>
        <v>2152.6999999999998</v>
      </c>
      <c r="D14" s="7">
        <f>D13*114</f>
        <v>10192.74</v>
      </c>
      <c r="E14" s="7">
        <f>E13*190</f>
        <v>53593.299999999996</v>
      </c>
      <c r="F14" s="7">
        <f>F13*190</f>
        <v>4609.4000000000005</v>
      </c>
      <c r="G14" s="7">
        <f>G13*38</f>
        <v>3699.68</v>
      </c>
      <c r="H14" s="7">
        <f>H13*190</f>
        <v>10157.4</v>
      </c>
      <c r="I14" s="7">
        <f>I13*114</f>
        <v>37734</v>
      </c>
      <c r="J14" s="7">
        <f>J13*38</f>
        <v>912</v>
      </c>
      <c r="K14" s="59">
        <f>SUM(B14:J14)</f>
        <v>342058.52000000008</v>
      </c>
    </row>
    <row r="15" spans="1:13" x14ac:dyDescent="0.2">
      <c r="A15" s="8" t="s">
        <v>19</v>
      </c>
      <c r="B15" s="1"/>
      <c r="C15" s="1"/>
      <c r="D15" s="1"/>
      <c r="E15" s="1"/>
      <c r="F15" s="1"/>
      <c r="G15" s="1"/>
      <c r="H15" s="1"/>
      <c r="I15" s="1"/>
      <c r="J15" s="1"/>
      <c r="K15" s="60"/>
    </row>
    <row r="16" spans="1:13" x14ac:dyDescent="0.2">
      <c r="A16" s="9" t="s">
        <v>2</v>
      </c>
      <c r="B16" s="26" t="e">
        <f>B13/B15*190</f>
        <v>#DIV/0!</v>
      </c>
      <c r="C16" s="26" t="e">
        <f>C13/C15*190</f>
        <v>#DIV/0!</v>
      </c>
      <c r="D16" s="26" t="e">
        <f>D13/D15*114</f>
        <v>#DIV/0!</v>
      </c>
      <c r="E16" s="26" t="e">
        <f>E13/E15*190</f>
        <v>#DIV/0!</v>
      </c>
      <c r="F16" s="26" t="e">
        <f>F13/F15*190</f>
        <v>#DIV/0!</v>
      </c>
      <c r="G16" s="26" t="e">
        <f>G13/G15*38</f>
        <v>#DIV/0!</v>
      </c>
      <c r="H16" s="26" t="e">
        <f>H13/H15*190</f>
        <v>#DIV/0!</v>
      </c>
      <c r="I16" s="26" t="e">
        <f>I13/I15*114</f>
        <v>#DIV/0!</v>
      </c>
      <c r="J16" s="26" t="e">
        <f>J13/J15*38</f>
        <v>#DIV/0!</v>
      </c>
      <c r="K16" s="59" t="e">
        <f>SUM(B16:J16)</f>
        <v>#DIV/0!</v>
      </c>
    </row>
    <row r="17" spans="1:10" x14ac:dyDescent="0.2">
      <c r="A17" s="6" t="s">
        <v>3</v>
      </c>
      <c r="B17" s="10" t="e">
        <f>B16*E6</f>
        <v>#DIV/0!</v>
      </c>
      <c r="C17" s="10" t="e">
        <f>C16*E6</f>
        <v>#DIV/0!</v>
      </c>
      <c r="D17" s="10" t="e">
        <f>D16*E6</f>
        <v>#DIV/0!</v>
      </c>
      <c r="E17" s="10" t="e">
        <f>E16*E6</f>
        <v>#DIV/0!</v>
      </c>
      <c r="F17" s="10" t="e">
        <f>F16*E6</f>
        <v>#DIV/0!</v>
      </c>
      <c r="G17" s="10" t="e">
        <f>G16*E6</f>
        <v>#DIV/0!</v>
      </c>
      <c r="H17" s="10" t="e">
        <f>H16*E6</f>
        <v>#DIV/0!</v>
      </c>
      <c r="I17" s="10" t="e">
        <f>I16*E6</f>
        <v>#DIV/0!</v>
      </c>
      <c r="J17" s="10" t="e">
        <f>J16*E6</f>
        <v>#DIV/0!</v>
      </c>
    </row>
    <row r="18" spans="1:10" x14ac:dyDescent="0.2">
      <c r="A18" s="5"/>
      <c r="B18" s="11"/>
      <c r="C18" s="12"/>
      <c r="D18" s="12"/>
      <c r="E18" s="12"/>
      <c r="F18" s="12"/>
    </row>
    <row r="19" spans="1:10" x14ac:dyDescent="0.2">
      <c r="A19" s="5" t="s">
        <v>6</v>
      </c>
      <c r="B19" s="11" t="e">
        <f>SUM(B17:J17)</f>
        <v>#DIV/0!</v>
      </c>
      <c r="C19" s="13"/>
      <c r="D19" s="132" t="s">
        <v>17</v>
      </c>
      <c r="E19" s="132"/>
      <c r="F19" s="14">
        <f>SUM(B13:J13)</f>
        <v>2065.56</v>
      </c>
      <c r="G19" s="16" t="s">
        <v>0</v>
      </c>
    </row>
    <row r="20" spans="1:10" x14ac:dyDescent="0.2">
      <c r="A20" s="5" t="s">
        <v>1</v>
      </c>
      <c r="B20" s="11" t="e">
        <f>B19*0.19</f>
        <v>#DIV/0!</v>
      </c>
      <c r="C20" s="13"/>
      <c r="D20" s="132" t="s">
        <v>16</v>
      </c>
      <c r="E20" s="132"/>
      <c r="F20" s="51" t="e">
        <f>SUM(B14:J14)/SUM(B16:J16)</f>
        <v>#DIV/0!</v>
      </c>
      <c r="G20" s="16" t="s">
        <v>18</v>
      </c>
    </row>
    <row r="21" spans="1:10" x14ac:dyDescent="0.2">
      <c r="A21" s="4" t="s">
        <v>7</v>
      </c>
      <c r="B21" s="15" t="e">
        <f>B20+B19</f>
        <v>#DIV/0!</v>
      </c>
      <c r="C21" s="13"/>
      <c r="D21" s="13"/>
      <c r="E21" s="13"/>
      <c r="F21" s="13"/>
    </row>
    <row r="22" spans="1:10" x14ac:dyDescent="0.2">
      <c r="A22" s="22"/>
      <c r="B22" s="23"/>
      <c r="C22" s="13"/>
      <c r="D22" s="13"/>
      <c r="E22" s="13"/>
      <c r="F22" s="13"/>
    </row>
    <row r="23" spans="1:10" ht="15" x14ac:dyDescent="0.25">
      <c r="A23" s="16"/>
      <c r="B23" s="130" t="s">
        <v>35</v>
      </c>
      <c r="C23" s="130"/>
      <c r="D23" s="130"/>
      <c r="E23" s="130"/>
      <c r="F23" s="130"/>
      <c r="G23" s="130"/>
      <c r="H23" s="130"/>
    </row>
    <row r="24" spans="1:10" x14ac:dyDescent="0.2">
      <c r="A24" s="133"/>
      <c r="B24" s="131" t="s">
        <v>4</v>
      </c>
      <c r="C24" s="131"/>
      <c r="D24" s="131"/>
      <c r="E24" s="131"/>
      <c r="F24" s="131"/>
      <c r="G24" s="131"/>
      <c r="H24" s="131"/>
    </row>
    <row r="25" spans="1:10" x14ac:dyDescent="0.2">
      <c r="A25" s="134"/>
      <c r="B25" s="27" t="s">
        <v>8</v>
      </c>
      <c r="C25" s="27" t="s">
        <v>9</v>
      </c>
      <c r="D25" s="27" t="s">
        <v>10</v>
      </c>
      <c r="E25" s="27" t="s">
        <v>11</v>
      </c>
      <c r="F25" s="27" t="s">
        <v>12</v>
      </c>
      <c r="G25" s="28" t="s">
        <v>13</v>
      </c>
      <c r="H25" s="28" t="s">
        <v>14</v>
      </c>
    </row>
    <row r="26" spans="1:10" x14ac:dyDescent="0.2">
      <c r="A26" s="5" t="s">
        <v>0</v>
      </c>
      <c r="B26" s="7">
        <v>1661.03</v>
      </c>
      <c r="C26" s="7">
        <v>355.94</v>
      </c>
      <c r="D26" s="7">
        <v>105.06</v>
      </c>
      <c r="E26" s="7">
        <v>825.56</v>
      </c>
      <c r="F26" s="7">
        <v>215.55</v>
      </c>
      <c r="G26" s="7">
        <v>639.29999999999995</v>
      </c>
      <c r="H26" s="7">
        <v>128.88</v>
      </c>
    </row>
    <row r="27" spans="1:10" x14ac:dyDescent="0.2">
      <c r="A27" s="6" t="s">
        <v>34</v>
      </c>
      <c r="B27" s="7">
        <f>B26*190</f>
        <v>315595.7</v>
      </c>
      <c r="C27" s="7">
        <f>C26*190</f>
        <v>67628.600000000006</v>
      </c>
      <c r="D27" s="7">
        <f>D26*114</f>
        <v>11976.84</v>
      </c>
      <c r="E27" s="7">
        <f>E26*190</f>
        <v>156856.4</v>
      </c>
      <c r="F27" s="7">
        <f>F26*190</f>
        <v>40954.5</v>
      </c>
      <c r="G27" s="7">
        <f>G26*38</f>
        <v>24293.399999999998</v>
      </c>
      <c r="H27" s="7">
        <f>H26*190</f>
        <v>24487.200000000001</v>
      </c>
      <c r="I27" s="59">
        <f>SUM(B27:H27)</f>
        <v>641792.64</v>
      </c>
    </row>
    <row r="28" spans="1:10" x14ac:dyDescent="0.2">
      <c r="A28" s="8" t="s">
        <v>19</v>
      </c>
      <c r="B28" s="1"/>
      <c r="C28" s="1"/>
      <c r="D28" s="1"/>
      <c r="E28" s="1"/>
      <c r="F28" s="1"/>
      <c r="G28" s="1"/>
      <c r="H28" s="1"/>
      <c r="I28" s="60"/>
    </row>
    <row r="29" spans="1:10" x14ac:dyDescent="0.2">
      <c r="A29" s="5" t="s">
        <v>2</v>
      </c>
      <c r="B29" s="26" t="e">
        <f>B26/B28*190</f>
        <v>#DIV/0!</v>
      </c>
      <c r="C29" s="26" t="e">
        <f>C26/C28*190</f>
        <v>#DIV/0!</v>
      </c>
      <c r="D29" s="26" t="e">
        <f>D26/D28*114</f>
        <v>#DIV/0!</v>
      </c>
      <c r="E29" s="26" t="e">
        <f>E26/E28*190</f>
        <v>#DIV/0!</v>
      </c>
      <c r="F29" s="26" t="e">
        <f>F26/F28*190</f>
        <v>#DIV/0!</v>
      </c>
      <c r="G29" s="26" t="e">
        <f>G26/G28*38</f>
        <v>#DIV/0!</v>
      </c>
      <c r="H29" s="26" t="e">
        <f>H26/H28*190</f>
        <v>#DIV/0!</v>
      </c>
      <c r="I29" s="59" t="e">
        <f>SUM(B29:H29)</f>
        <v>#DIV/0!</v>
      </c>
    </row>
    <row r="30" spans="1:10" x14ac:dyDescent="0.2">
      <c r="A30" s="5" t="s">
        <v>3</v>
      </c>
      <c r="B30" s="10" t="e">
        <f>B29*E6</f>
        <v>#DIV/0!</v>
      </c>
      <c r="C30" s="10" t="e">
        <f>C29*E6</f>
        <v>#DIV/0!</v>
      </c>
      <c r="D30" s="10" t="e">
        <f>D29*E6</f>
        <v>#DIV/0!</v>
      </c>
      <c r="E30" s="10" t="e">
        <f>E29*E6</f>
        <v>#DIV/0!</v>
      </c>
      <c r="F30" s="10" t="e">
        <f>F29*E6</f>
        <v>#DIV/0!</v>
      </c>
      <c r="G30" s="10" t="e">
        <f>G29*E6</f>
        <v>#DIV/0!</v>
      </c>
      <c r="H30" s="10" t="e">
        <f>H29*E6</f>
        <v>#DIV/0!</v>
      </c>
    </row>
    <row r="31" spans="1:10" x14ac:dyDescent="0.2">
      <c r="A31" s="5"/>
      <c r="B31" s="11"/>
      <c r="C31" s="12"/>
      <c r="D31" s="12"/>
      <c r="E31" s="12"/>
      <c r="F31" s="12"/>
    </row>
    <row r="32" spans="1:10" x14ac:dyDescent="0.2">
      <c r="A32" s="5" t="s">
        <v>6</v>
      </c>
      <c r="B32" s="11" t="e">
        <f>SUM(B30:H30)</f>
        <v>#DIV/0!</v>
      </c>
      <c r="C32" s="13"/>
      <c r="D32" s="132" t="s">
        <v>17</v>
      </c>
      <c r="E32" s="132"/>
      <c r="F32" s="14">
        <f>SUM(B26:H26)</f>
        <v>3931.3200000000006</v>
      </c>
      <c r="G32" s="16" t="s">
        <v>0</v>
      </c>
    </row>
    <row r="33" spans="1:7" x14ac:dyDescent="0.2">
      <c r="A33" s="5" t="s">
        <v>1</v>
      </c>
      <c r="B33" s="11" t="e">
        <f>B32*0.19</f>
        <v>#DIV/0!</v>
      </c>
      <c r="C33" s="13"/>
      <c r="D33" s="132" t="s">
        <v>16</v>
      </c>
      <c r="E33" s="132"/>
      <c r="F33" s="51" t="e">
        <f>SUM(B27:H27)/SUM(B29:H29)</f>
        <v>#DIV/0!</v>
      </c>
      <c r="G33" s="16" t="s">
        <v>18</v>
      </c>
    </row>
    <row r="34" spans="1:7" x14ac:dyDescent="0.2">
      <c r="A34" s="4" t="s">
        <v>7</v>
      </c>
      <c r="B34" s="15" t="e">
        <f>B32+B33</f>
        <v>#DIV/0!</v>
      </c>
      <c r="C34" s="13"/>
      <c r="D34" s="13"/>
      <c r="E34" s="13"/>
      <c r="F34" s="13"/>
    </row>
    <row r="35" spans="1:7" x14ac:dyDescent="0.2">
      <c r="A35" s="22"/>
      <c r="B35" s="23"/>
      <c r="C35" s="13"/>
      <c r="D35" s="13"/>
      <c r="E35" s="13"/>
      <c r="F35" s="13"/>
    </row>
    <row r="36" spans="1:7" ht="15" x14ac:dyDescent="0.25">
      <c r="B36" s="103" t="s">
        <v>49</v>
      </c>
      <c r="C36" s="104"/>
      <c r="D36" s="104"/>
      <c r="E36" s="104"/>
      <c r="F36" s="105"/>
      <c r="G36" s="86"/>
    </row>
    <row r="37" spans="1:7" ht="15" x14ac:dyDescent="0.25">
      <c r="A37" s="92"/>
      <c r="B37" s="106" t="s">
        <v>4</v>
      </c>
      <c r="C37" s="104"/>
      <c r="D37" s="104"/>
      <c r="E37" s="104"/>
      <c r="F37" s="105"/>
      <c r="G37" s="86"/>
    </row>
    <row r="38" spans="1:7" x14ac:dyDescent="0.2">
      <c r="A38" s="88"/>
      <c r="B38" s="71" t="s">
        <v>8</v>
      </c>
      <c r="C38" s="71" t="s">
        <v>11</v>
      </c>
      <c r="D38" s="71" t="s">
        <v>12</v>
      </c>
      <c r="E38" s="71" t="s">
        <v>13</v>
      </c>
      <c r="F38" s="72" t="s">
        <v>14</v>
      </c>
      <c r="G38" s="86"/>
    </row>
    <row r="39" spans="1:7" x14ac:dyDescent="0.2">
      <c r="A39" s="73" t="s">
        <v>0</v>
      </c>
      <c r="B39" s="74">
        <v>817.62</v>
      </c>
      <c r="C39" s="74">
        <v>157.46</v>
      </c>
      <c r="D39" s="74">
        <v>18.11</v>
      </c>
      <c r="E39" s="74">
        <v>59.08</v>
      </c>
      <c r="F39" s="74">
        <v>103.39</v>
      </c>
      <c r="G39" s="86"/>
    </row>
    <row r="40" spans="1:7" x14ac:dyDescent="0.2">
      <c r="A40" s="73" t="s">
        <v>34</v>
      </c>
      <c r="B40" s="74">
        <f>B39*190</f>
        <v>155347.79999999999</v>
      </c>
      <c r="C40" s="74">
        <f>C39*190</f>
        <v>29917.4</v>
      </c>
      <c r="D40" s="74">
        <f>D39*190</f>
        <v>3440.9</v>
      </c>
      <c r="E40" s="74">
        <f>E39*38</f>
        <v>2245.04</v>
      </c>
      <c r="F40" s="74">
        <f>F39*190</f>
        <v>19644.099999999999</v>
      </c>
      <c r="G40" s="90">
        <f>SUM(B40:F40)</f>
        <v>210595.24</v>
      </c>
    </row>
    <row r="41" spans="1:7" x14ac:dyDescent="0.2">
      <c r="A41" s="75" t="s">
        <v>19</v>
      </c>
      <c r="B41" s="76"/>
      <c r="C41" s="76"/>
      <c r="D41" s="76"/>
      <c r="E41" s="76"/>
      <c r="F41" s="76"/>
      <c r="G41" s="86"/>
    </row>
    <row r="42" spans="1:7" x14ac:dyDescent="0.2">
      <c r="A42" s="77" t="s">
        <v>2</v>
      </c>
      <c r="B42" s="78" t="e">
        <f>B39/B41*190</f>
        <v>#DIV/0!</v>
      </c>
      <c r="C42" s="78" t="e">
        <f>C39/C41*190</f>
        <v>#DIV/0!</v>
      </c>
      <c r="D42" s="78" t="e">
        <f>D39/D41*190</f>
        <v>#DIV/0!</v>
      </c>
      <c r="E42" s="78" t="e">
        <f>E39/E41*38</f>
        <v>#DIV/0!</v>
      </c>
      <c r="F42" s="78" t="e">
        <f>F39/F41*190</f>
        <v>#DIV/0!</v>
      </c>
      <c r="G42" s="90" t="e">
        <f>SUM(B42:F42)</f>
        <v>#DIV/0!</v>
      </c>
    </row>
    <row r="43" spans="1:7" x14ac:dyDescent="0.2">
      <c r="A43" s="73" t="s">
        <v>3</v>
      </c>
      <c r="B43" s="10" t="e">
        <f>B42*E6</f>
        <v>#DIV/0!</v>
      </c>
      <c r="C43" s="10" t="e">
        <f>C42*E6</f>
        <v>#DIV/0!</v>
      </c>
      <c r="D43" s="10" t="e">
        <f>D42*E6</f>
        <v>#DIV/0!</v>
      </c>
      <c r="E43" s="10" t="e">
        <f>E42*E6</f>
        <v>#DIV/0!</v>
      </c>
      <c r="F43" s="10" t="e">
        <f>F42*E6</f>
        <v>#DIV/0!</v>
      </c>
      <c r="G43" s="86"/>
    </row>
    <row r="44" spans="1:7" x14ac:dyDescent="0.2">
      <c r="A44" s="79"/>
      <c r="B44" s="80"/>
      <c r="C44" s="81"/>
      <c r="D44" s="81"/>
      <c r="E44" s="81"/>
      <c r="F44" s="81"/>
      <c r="G44" s="86"/>
    </row>
    <row r="45" spans="1:7" x14ac:dyDescent="0.2">
      <c r="A45" s="79" t="s">
        <v>6</v>
      </c>
      <c r="B45" s="11" t="e">
        <f>SUM(B43:F43)</f>
        <v>#DIV/0!</v>
      </c>
      <c r="C45" s="82"/>
      <c r="D45" s="89" t="s">
        <v>17</v>
      </c>
      <c r="E45" s="89"/>
      <c r="F45" s="83">
        <f>SUM(B39:F39)</f>
        <v>1155.6600000000001</v>
      </c>
      <c r="G45" s="87" t="s">
        <v>0</v>
      </c>
    </row>
    <row r="46" spans="1:7" x14ac:dyDescent="0.2">
      <c r="A46" s="79" t="s">
        <v>1</v>
      </c>
      <c r="B46" s="11" t="e">
        <f>B45*0.19</f>
        <v>#DIV/0!</v>
      </c>
      <c r="C46" s="82"/>
      <c r="D46" s="89" t="s">
        <v>16</v>
      </c>
      <c r="E46" s="89"/>
      <c r="F46" s="51" t="e">
        <f>SUM(B40:F40)/SUM(B42:F42)</f>
        <v>#DIV/0!</v>
      </c>
      <c r="G46" s="87" t="s">
        <v>18</v>
      </c>
    </row>
    <row r="47" spans="1:7" x14ac:dyDescent="0.2">
      <c r="A47" s="84" t="s">
        <v>7</v>
      </c>
      <c r="B47" s="85" t="e">
        <f>B45+B46</f>
        <v>#DIV/0!</v>
      </c>
      <c r="C47" s="82"/>
      <c r="D47" s="82"/>
      <c r="E47" s="82"/>
      <c r="F47" s="82"/>
      <c r="G47" s="86"/>
    </row>
    <row r="48" spans="1:7" x14ac:dyDescent="0.2">
      <c r="A48" s="22"/>
      <c r="B48" s="23"/>
      <c r="C48" s="13"/>
      <c r="D48" s="13"/>
      <c r="E48" s="13"/>
      <c r="F48" s="13"/>
    </row>
    <row r="49" spans="1:10" ht="15" thickBot="1" x14ac:dyDescent="0.25">
      <c r="A49" s="22"/>
      <c r="B49" s="23"/>
      <c r="C49" s="13"/>
      <c r="D49" s="13"/>
      <c r="E49" s="13"/>
      <c r="F49" s="13"/>
    </row>
    <row r="50" spans="1:10" ht="17.100000000000001" customHeight="1" x14ac:dyDescent="0.25">
      <c r="A50" s="33" t="s">
        <v>20</v>
      </c>
      <c r="B50" s="34"/>
      <c r="C50" s="35"/>
      <c r="D50" s="35"/>
      <c r="E50" s="35"/>
      <c r="F50" s="35"/>
      <c r="G50" s="36"/>
      <c r="H50" s="36"/>
      <c r="I50" s="37"/>
    </row>
    <row r="51" spans="1:10" ht="20.100000000000001" customHeight="1" x14ac:dyDescent="0.25">
      <c r="A51" s="107" t="s">
        <v>22</v>
      </c>
      <c r="B51" s="108"/>
      <c r="C51" s="108"/>
      <c r="D51" s="108"/>
      <c r="E51" s="127" t="e">
        <f>B19+B32+B45</f>
        <v>#DIV/0!</v>
      </c>
      <c r="F51" s="128"/>
      <c r="G51" s="41" t="s">
        <v>24</v>
      </c>
      <c r="H51" s="29"/>
      <c r="I51" s="38"/>
    </row>
    <row r="52" spans="1:10" ht="20.100000000000001" customHeight="1" x14ac:dyDescent="0.25">
      <c r="A52" s="107" t="s">
        <v>21</v>
      </c>
      <c r="B52" s="108"/>
      <c r="C52" s="108"/>
      <c r="D52" s="108"/>
      <c r="E52" s="117" t="e">
        <f>E51*0.19</f>
        <v>#DIV/0!</v>
      </c>
      <c r="F52" s="118"/>
      <c r="G52" s="42" t="s">
        <v>24</v>
      </c>
      <c r="H52" s="29"/>
      <c r="I52" s="38"/>
    </row>
    <row r="53" spans="1:10" ht="20.100000000000001" customHeight="1" thickBot="1" x14ac:dyDescent="0.3">
      <c r="A53" s="93" t="s">
        <v>23</v>
      </c>
      <c r="B53" s="94"/>
      <c r="C53" s="94"/>
      <c r="D53" s="94"/>
      <c r="E53" s="95" t="e">
        <f>E51+E52</f>
        <v>#DIV/0!</v>
      </c>
      <c r="F53" s="96"/>
      <c r="G53" s="43" t="s">
        <v>24</v>
      </c>
      <c r="H53" s="39"/>
      <c r="I53" s="40"/>
    </row>
    <row r="54" spans="1:10" ht="60" customHeight="1" thickBot="1" x14ac:dyDescent="0.25">
      <c r="A54" s="22"/>
      <c r="B54" s="23"/>
      <c r="C54" s="13"/>
      <c r="D54" s="13"/>
      <c r="E54" s="13"/>
      <c r="F54" s="13"/>
    </row>
    <row r="55" spans="1:10" ht="16.5" thickBot="1" x14ac:dyDescent="0.3">
      <c r="A55" s="100" t="s">
        <v>29</v>
      </c>
      <c r="B55" s="101"/>
      <c r="C55" s="101"/>
      <c r="D55" s="101"/>
      <c r="E55" s="101"/>
      <c r="F55" s="101"/>
      <c r="G55" s="101"/>
      <c r="H55" s="101"/>
      <c r="I55" s="102"/>
    </row>
    <row r="56" spans="1:10" x14ac:dyDescent="0.2">
      <c r="A56" s="22"/>
      <c r="B56" s="23"/>
      <c r="C56" s="13"/>
      <c r="D56" s="13"/>
      <c r="E56" s="13"/>
      <c r="F56" s="13"/>
    </row>
    <row r="57" spans="1:10" ht="15" x14ac:dyDescent="0.25">
      <c r="A57" s="97" t="s">
        <v>38</v>
      </c>
      <c r="B57" s="98"/>
      <c r="C57" s="98"/>
      <c r="D57" s="98"/>
      <c r="E57" s="98"/>
      <c r="F57" s="99"/>
      <c r="G57" s="44"/>
      <c r="H57" s="44"/>
      <c r="I57" s="44"/>
      <c r="J57" s="44"/>
    </row>
    <row r="58" spans="1:10" x14ac:dyDescent="0.2">
      <c r="A58" s="20" t="s">
        <v>26</v>
      </c>
      <c r="B58" s="21"/>
      <c r="C58" s="21"/>
      <c r="D58" s="129" t="s">
        <v>6</v>
      </c>
      <c r="E58" s="129"/>
      <c r="F58" s="57"/>
    </row>
    <row r="59" spans="1:10" x14ac:dyDescent="0.2">
      <c r="A59" s="17"/>
      <c r="B59" s="17"/>
      <c r="C59" s="17"/>
      <c r="D59" s="111" t="s">
        <v>1</v>
      </c>
      <c r="E59" s="111"/>
      <c r="F59" s="10">
        <f>F58*0.19</f>
        <v>0</v>
      </c>
    </row>
    <row r="60" spans="1:10" x14ac:dyDescent="0.2">
      <c r="A60" s="17"/>
      <c r="B60" s="17"/>
      <c r="C60" s="17"/>
      <c r="D60" s="110" t="s">
        <v>7</v>
      </c>
      <c r="E60" s="110"/>
      <c r="F60" s="58">
        <f>F59+F58</f>
        <v>0</v>
      </c>
    </row>
    <row r="61" spans="1:10" x14ac:dyDescent="0.2">
      <c r="A61" s="17"/>
      <c r="B61" s="17"/>
      <c r="C61" s="17"/>
      <c r="D61" s="45"/>
      <c r="E61" s="45"/>
      <c r="F61" s="18"/>
    </row>
    <row r="62" spans="1:10" ht="15" x14ac:dyDescent="0.25">
      <c r="A62" s="97" t="s">
        <v>39</v>
      </c>
      <c r="B62" s="98"/>
      <c r="C62" s="98"/>
      <c r="D62" s="98"/>
      <c r="E62" s="98"/>
      <c r="F62" s="99"/>
    </row>
    <row r="63" spans="1:10" ht="15" x14ac:dyDescent="0.25">
      <c r="A63" s="114" t="s">
        <v>26</v>
      </c>
      <c r="B63" s="115"/>
      <c r="C63" s="116"/>
      <c r="D63" s="112" t="s">
        <v>6</v>
      </c>
      <c r="E63" s="113"/>
      <c r="F63" s="57"/>
    </row>
    <row r="64" spans="1:10" x14ac:dyDescent="0.2">
      <c r="A64" s="17"/>
      <c r="B64" s="17"/>
      <c r="C64" s="17"/>
      <c r="D64" s="109" t="s">
        <v>1</v>
      </c>
      <c r="E64" s="109"/>
      <c r="F64" s="63">
        <f>F63*0.19</f>
        <v>0</v>
      </c>
    </row>
    <row r="65" spans="1:9" x14ac:dyDescent="0.2">
      <c r="A65" s="17"/>
      <c r="B65" s="17"/>
      <c r="C65" s="17"/>
      <c r="D65" s="110" t="s">
        <v>7</v>
      </c>
      <c r="E65" s="110"/>
      <c r="F65" s="58">
        <f>F63+F64</f>
        <v>0</v>
      </c>
    </row>
    <row r="66" spans="1:9" x14ac:dyDescent="0.2">
      <c r="A66" s="17"/>
      <c r="B66" s="17"/>
      <c r="C66" s="17"/>
      <c r="D66" s="45"/>
      <c r="E66" s="45"/>
      <c r="F66" s="91"/>
    </row>
    <row r="67" spans="1:9" ht="15" x14ac:dyDescent="0.25">
      <c r="A67" s="97" t="s">
        <v>51</v>
      </c>
      <c r="B67" s="98"/>
      <c r="C67" s="98"/>
      <c r="D67" s="98"/>
      <c r="E67" s="98"/>
      <c r="F67" s="99"/>
    </row>
    <row r="68" spans="1:9" ht="15" x14ac:dyDescent="0.25">
      <c r="A68" s="114" t="s">
        <v>26</v>
      </c>
      <c r="B68" s="115"/>
      <c r="C68" s="116"/>
      <c r="D68" s="112" t="s">
        <v>6</v>
      </c>
      <c r="E68" s="113"/>
      <c r="F68" s="57"/>
    </row>
    <row r="69" spans="1:9" x14ac:dyDescent="0.2">
      <c r="A69" s="17"/>
      <c r="B69" s="17"/>
      <c r="C69" s="17"/>
      <c r="D69" s="109" t="s">
        <v>1</v>
      </c>
      <c r="E69" s="109"/>
      <c r="F69" s="63">
        <f>F68*0.19</f>
        <v>0</v>
      </c>
    </row>
    <row r="70" spans="1:9" x14ac:dyDescent="0.2">
      <c r="A70" s="17"/>
      <c r="B70" s="17"/>
      <c r="C70" s="17"/>
      <c r="D70" s="110" t="s">
        <v>7</v>
      </c>
      <c r="E70" s="110"/>
      <c r="F70" s="58">
        <f>F68+F69</f>
        <v>0</v>
      </c>
    </row>
    <row r="71" spans="1:9" x14ac:dyDescent="0.2">
      <c r="A71" s="17"/>
      <c r="B71" s="17"/>
      <c r="C71" s="17"/>
      <c r="D71" s="45"/>
      <c r="E71" s="45"/>
      <c r="F71" s="18"/>
    </row>
    <row r="72" spans="1:9" ht="15" thickBot="1" x14ac:dyDescent="0.25">
      <c r="A72" s="17"/>
      <c r="B72" s="17"/>
      <c r="C72" s="17"/>
      <c r="D72" s="32"/>
      <c r="E72" s="32"/>
      <c r="F72" s="25"/>
    </row>
    <row r="73" spans="1:9" ht="19.5" customHeight="1" x14ac:dyDescent="0.25">
      <c r="A73" s="33" t="s">
        <v>27</v>
      </c>
      <c r="B73" s="34"/>
      <c r="C73" s="35"/>
      <c r="D73" s="35"/>
      <c r="E73" s="35"/>
      <c r="F73" s="35"/>
      <c r="G73" s="36"/>
      <c r="H73" s="36"/>
      <c r="I73" s="37"/>
    </row>
    <row r="74" spans="1:9" ht="19.5" customHeight="1" x14ac:dyDescent="0.25">
      <c r="A74" s="107" t="s">
        <v>22</v>
      </c>
      <c r="B74" s="108"/>
      <c r="C74" s="108"/>
      <c r="D74" s="108"/>
      <c r="E74" s="127">
        <f>F58+F63+F68</f>
        <v>0</v>
      </c>
      <c r="F74" s="128"/>
      <c r="G74" s="41" t="s">
        <v>24</v>
      </c>
      <c r="H74" s="29"/>
      <c r="I74" s="38"/>
    </row>
    <row r="75" spans="1:9" ht="19.5" customHeight="1" x14ac:dyDescent="0.25">
      <c r="A75" s="107" t="s">
        <v>21</v>
      </c>
      <c r="B75" s="108"/>
      <c r="C75" s="108"/>
      <c r="D75" s="108"/>
      <c r="E75" s="117">
        <f>E74*0.19</f>
        <v>0</v>
      </c>
      <c r="F75" s="118"/>
      <c r="G75" s="42" t="s">
        <v>24</v>
      </c>
      <c r="H75" s="29"/>
      <c r="I75" s="38"/>
    </row>
    <row r="76" spans="1:9" ht="19.5" customHeight="1" thickBot="1" x14ac:dyDescent="0.3">
      <c r="A76" s="93" t="s">
        <v>23</v>
      </c>
      <c r="B76" s="94"/>
      <c r="C76" s="94"/>
      <c r="D76" s="94"/>
      <c r="E76" s="95">
        <f>E74+E75</f>
        <v>0</v>
      </c>
      <c r="F76" s="96"/>
      <c r="G76" s="43" t="s">
        <v>24</v>
      </c>
      <c r="H76" s="39"/>
      <c r="I76" s="40"/>
    </row>
    <row r="77" spans="1:9" x14ac:dyDescent="0.2">
      <c r="A77" s="22"/>
      <c r="B77" s="23"/>
      <c r="C77" s="13"/>
      <c r="D77" s="13"/>
      <c r="E77" s="14"/>
      <c r="F77" s="14"/>
    </row>
    <row r="78" spans="1:9" ht="15" thickBot="1" x14ac:dyDescent="0.25">
      <c r="A78" s="22"/>
      <c r="B78" s="23"/>
      <c r="C78" s="13"/>
      <c r="D78" s="13"/>
      <c r="E78" s="14"/>
      <c r="F78" s="14"/>
    </row>
    <row r="79" spans="1:9" ht="16.5" thickBot="1" x14ac:dyDescent="0.3">
      <c r="A79" s="100" t="s">
        <v>28</v>
      </c>
      <c r="B79" s="101"/>
      <c r="C79" s="101"/>
      <c r="D79" s="101"/>
      <c r="E79" s="101"/>
      <c r="F79" s="101"/>
      <c r="G79" s="101"/>
      <c r="H79" s="101"/>
      <c r="I79" s="102"/>
    </row>
    <row r="80" spans="1:9" x14ac:dyDescent="0.2">
      <c r="A80" s="22"/>
      <c r="B80" s="23"/>
      <c r="C80" s="13"/>
      <c r="D80" s="13"/>
      <c r="E80" s="14"/>
      <c r="F80" s="14"/>
    </row>
    <row r="81" spans="1:11" ht="15" x14ac:dyDescent="0.25">
      <c r="A81" s="97" t="s">
        <v>40</v>
      </c>
      <c r="B81" s="98"/>
      <c r="C81" s="98"/>
      <c r="D81" s="98"/>
      <c r="E81" s="98"/>
      <c r="F81" s="99"/>
    </row>
    <row r="82" spans="1:11" ht="28.5" customHeight="1" x14ac:dyDescent="0.2">
      <c r="A82" s="139" t="s">
        <v>33</v>
      </c>
      <c r="B82" s="140"/>
      <c r="C82" s="141"/>
      <c r="D82" s="129" t="s">
        <v>31</v>
      </c>
      <c r="E82" s="129"/>
      <c r="F82" s="57"/>
    </row>
    <row r="83" spans="1:11" x14ac:dyDescent="0.2">
      <c r="A83" s="17"/>
      <c r="B83" s="17"/>
      <c r="C83" s="17"/>
      <c r="D83" s="111" t="s">
        <v>1</v>
      </c>
      <c r="E83" s="111"/>
      <c r="F83" s="10">
        <f>F82/100*19</f>
        <v>0</v>
      </c>
    </row>
    <row r="84" spans="1:11" x14ac:dyDescent="0.2">
      <c r="A84" s="17"/>
      <c r="B84" s="17"/>
      <c r="C84" s="17"/>
      <c r="D84" s="110" t="s">
        <v>32</v>
      </c>
      <c r="E84" s="110"/>
      <c r="F84" s="58">
        <f>F83+F82</f>
        <v>0</v>
      </c>
    </row>
    <row r="85" spans="1:11" x14ac:dyDescent="0.2">
      <c r="A85" s="17"/>
      <c r="B85" s="17"/>
      <c r="C85" s="17"/>
      <c r="D85" s="45"/>
      <c r="E85" s="45"/>
      <c r="F85" s="18"/>
    </row>
    <row r="86" spans="1:11" ht="15" x14ac:dyDescent="0.25">
      <c r="A86" s="97" t="s">
        <v>44</v>
      </c>
      <c r="B86" s="98"/>
      <c r="C86" s="98"/>
      <c r="D86" s="98"/>
      <c r="E86" s="98"/>
      <c r="F86" s="99"/>
    </row>
    <row r="87" spans="1:11" x14ac:dyDescent="0.2">
      <c r="A87" s="139" t="s">
        <v>45</v>
      </c>
      <c r="B87" s="140"/>
      <c r="C87" s="141"/>
      <c r="D87" s="129" t="s">
        <v>46</v>
      </c>
      <c r="E87" s="129"/>
      <c r="F87" s="57"/>
    </row>
    <row r="88" spans="1:11" x14ac:dyDescent="0.2">
      <c r="A88" s="17"/>
      <c r="B88" s="17"/>
      <c r="C88" s="17"/>
      <c r="D88" s="111" t="s">
        <v>1</v>
      </c>
      <c r="E88" s="111"/>
      <c r="F88" s="10">
        <f>F87/100*19</f>
        <v>0</v>
      </c>
    </row>
    <row r="89" spans="1:11" ht="14.25" customHeight="1" x14ac:dyDescent="0.2">
      <c r="A89" s="17"/>
      <c r="B89" s="17"/>
      <c r="C89" s="17"/>
      <c r="D89" s="110" t="s">
        <v>32</v>
      </c>
      <c r="E89" s="110"/>
      <c r="F89" s="58">
        <f>F88+F87</f>
        <v>0</v>
      </c>
    </row>
    <row r="90" spans="1:11" ht="14.25" customHeight="1" x14ac:dyDescent="0.2">
      <c r="A90" s="17"/>
      <c r="B90" s="17"/>
      <c r="C90" s="17"/>
      <c r="D90" s="45"/>
      <c r="E90" s="45"/>
      <c r="F90" s="18"/>
    </row>
    <row r="91" spans="1:11" ht="18.75" customHeight="1" x14ac:dyDescent="0.25">
      <c r="A91" s="135" t="s">
        <v>43</v>
      </c>
      <c r="B91" s="135"/>
      <c r="C91" s="135"/>
      <c r="D91" s="135"/>
      <c r="E91" s="135"/>
      <c r="F91" s="135"/>
      <c r="G91" s="135"/>
      <c r="H91" s="135"/>
      <c r="I91" s="135"/>
      <c r="J91" s="53"/>
      <c r="K91" s="53"/>
    </row>
    <row r="92" spans="1:11" ht="14.25" customHeight="1" x14ac:dyDescent="0.2">
      <c r="A92" s="17"/>
      <c r="B92" s="17"/>
      <c r="C92" s="17"/>
      <c r="D92" s="45"/>
      <c r="E92" s="45"/>
      <c r="F92" s="18"/>
    </row>
    <row r="93" spans="1:11" ht="15" thickBot="1" x14ac:dyDescent="0.25">
      <c r="A93" s="46"/>
      <c r="B93" s="17"/>
      <c r="C93" s="17"/>
      <c r="D93" s="17"/>
      <c r="E93" s="19"/>
      <c r="F93" s="19"/>
    </row>
    <row r="94" spans="1:11" ht="60.75" customHeight="1" thickBot="1" x14ac:dyDescent="0.3">
      <c r="A94" s="136" t="s">
        <v>41</v>
      </c>
      <c r="B94" s="137"/>
      <c r="C94" s="137"/>
      <c r="D94" s="137"/>
      <c r="E94" s="137"/>
      <c r="F94" s="137"/>
      <c r="G94" s="137"/>
      <c r="H94" s="137"/>
      <c r="I94" s="138"/>
    </row>
    <row r="95" spans="1:11" ht="15" x14ac:dyDescent="0.25">
      <c r="A95" s="119" t="s">
        <v>22</v>
      </c>
      <c r="B95" s="120"/>
      <c r="C95" s="120"/>
      <c r="D95" s="120"/>
      <c r="E95" s="121" t="e">
        <f>E74+E51</f>
        <v>#DIV/0!</v>
      </c>
      <c r="F95" s="122"/>
      <c r="G95" s="48" t="s">
        <v>24</v>
      </c>
      <c r="H95" s="49"/>
      <c r="I95" s="50"/>
    </row>
    <row r="96" spans="1:11" ht="15" x14ac:dyDescent="0.25">
      <c r="A96" s="107" t="s">
        <v>21</v>
      </c>
      <c r="B96" s="108"/>
      <c r="C96" s="108"/>
      <c r="D96" s="108"/>
      <c r="E96" s="117" t="e">
        <f>E95*0.19</f>
        <v>#DIV/0!</v>
      </c>
      <c r="F96" s="118"/>
      <c r="G96" s="42" t="s">
        <v>24</v>
      </c>
      <c r="H96" s="29"/>
      <c r="I96" s="38"/>
    </row>
    <row r="97" spans="1:10" ht="15.75" thickBot="1" x14ac:dyDescent="0.3">
      <c r="A97" s="93" t="s">
        <v>23</v>
      </c>
      <c r="B97" s="94"/>
      <c r="C97" s="94"/>
      <c r="D97" s="94"/>
      <c r="E97" s="95" t="e">
        <f>E95+E96</f>
        <v>#DIV/0!</v>
      </c>
      <c r="F97" s="96"/>
      <c r="G97" s="43" t="s">
        <v>24</v>
      </c>
      <c r="H97" s="39"/>
      <c r="I97" s="40"/>
    </row>
    <row r="98" spans="1:10" ht="15.75" thickBot="1" x14ac:dyDescent="0.3">
      <c r="A98" s="93" t="s">
        <v>16</v>
      </c>
      <c r="B98" s="94"/>
      <c r="C98" s="94"/>
      <c r="D98" s="94"/>
      <c r="E98" s="95" t="e">
        <f>(K14+I27+G40)/(K16+I29+G42)</f>
        <v>#DIV/0!</v>
      </c>
      <c r="F98" s="96"/>
      <c r="G98" s="43" t="s">
        <v>18</v>
      </c>
      <c r="H98" s="39"/>
      <c r="I98" s="40"/>
    </row>
    <row r="99" spans="1:10" x14ac:dyDescent="0.2">
      <c r="A99" s="46"/>
      <c r="B99" s="17"/>
      <c r="C99" s="17"/>
      <c r="D99" s="18"/>
      <c r="E99" s="19"/>
      <c r="F99" s="25"/>
    </row>
    <row r="100" spans="1:10" x14ac:dyDescent="0.2">
      <c r="A100" s="46"/>
      <c r="B100" s="17"/>
      <c r="C100" s="17"/>
      <c r="D100" s="18"/>
      <c r="E100" s="19"/>
      <c r="F100" s="25"/>
    </row>
    <row r="101" spans="1:10" x14ac:dyDescent="0.2">
      <c r="A101" s="46"/>
      <c r="B101" s="17"/>
      <c r="C101" s="17"/>
      <c r="D101" s="18"/>
      <c r="E101" s="19"/>
      <c r="F101" s="25"/>
    </row>
    <row r="102" spans="1:10" x14ac:dyDescent="0.2">
      <c r="A102" s="46"/>
      <c r="B102" s="17"/>
      <c r="C102" s="17"/>
      <c r="D102" s="18"/>
      <c r="E102" s="19"/>
      <c r="F102" s="25"/>
    </row>
    <row r="103" spans="1:10" x14ac:dyDescent="0.2">
      <c r="A103" s="46"/>
      <c r="B103" s="17"/>
      <c r="C103" s="17"/>
      <c r="D103" s="18"/>
      <c r="E103" s="19"/>
      <c r="F103" s="25"/>
    </row>
    <row r="104" spans="1:10" x14ac:dyDescent="0.2">
      <c r="A104" s="46"/>
      <c r="B104" s="17"/>
      <c r="C104" s="17"/>
      <c r="D104" s="18"/>
      <c r="E104" s="19"/>
      <c r="F104" s="25"/>
    </row>
    <row r="105" spans="1:10" x14ac:dyDescent="0.2">
      <c r="A105" s="46"/>
      <c r="B105" s="17"/>
      <c r="C105" s="17"/>
      <c r="D105" s="18"/>
      <c r="E105" s="19"/>
      <c r="F105" s="25"/>
    </row>
    <row r="106" spans="1:10" x14ac:dyDescent="0.2">
      <c r="A106" s="46"/>
      <c r="B106" s="17"/>
      <c r="C106" s="17"/>
      <c r="D106" s="18"/>
      <c r="E106" s="19"/>
      <c r="F106" s="25"/>
    </row>
    <row r="107" spans="1:10" x14ac:dyDescent="0.2">
      <c r="A107" s="46"/>
      <c r="B107" s="17"/>
      <c r="C107" s="17"/>
      <c r="D107" s="18"/>
      <c r="E107" s="19"/>
      <c r="F107" s="25"/>
    </row>
    <row r="108" spans="1:10" x14ac:dyDescent="0.2">
      <c r="A108" s="46"/>
      <c r="B108" s="17"/>
      <c r="C108" s="17"/>
      <c r="D108" s="18"/>
      <c r="E108" s="19"/>
      <c r="F108" s="25"/>
    </row>
    <row r="109" spans="1:10" ht="15" thickBot="1" x14ac:dyDescent="0.25">
      <c r="A109" s="65"/>
      <c r="B109" s="65"/>
      <c r="C109" s="65"/>
      <c r="D109" s="66"/>
      <c r="E109" s="67"/>
      <c r="F109" s="68"/>
      <c r="G109" s="39"/>
      <c r="H109" s="39"/>
      <c r="I109" s="39"/>
      <c r="J109" s="29"/>
    </row>
    <row r="110" spans="1:10" ht="15.75" x14ac:dyDescent="0.25">
      <c r="A110" s="69" t="s">
        <v>48</v>
      </c>
      <c r="B110" s="17"/>
      <c r="C110" s="17"/>
      <c r="D110" s="18"/>
      <c r="E110" s="46"/>
      <c r="F110" s="25"/>
    </row>
    <row r="111" spans="1:10" ht="15" x14ac:dyDescent="0.2">
      <c r="A111" s="70"/>
      <c r="B111" s="17"/>
      <c r="C111" s="17"/>
      <c r="D111" s="18"/>
      <c r="E111" s="19"/>
      <c r="F111" s="25"/>
    </row>
    <row r="112" spans="1:10" x14ac:dyDescent="0.2">
      <c r="A112" s="17"/>
      <c r="B112" s="17"/>
      <c r="C112" s="17"/>
      <c r="D112" s="18"/>
      <c r="E112" s="46"/>
      <c r="F112" s="25"/>
    </row>
    <row r="113" spans="1:9" x14ac:dyDescent="0.2">
      <c r="A113" s="17"/>
      <c r="B113" s="17"/>
      <c r="C113" s="17"/>
      <c r="D113" s="18"/>
      <c r="E113" s="19"/>
      <c r="F113" s="25"/>
    </row>
    <row r="114" spans="1:9" x14ac:dyDescent="0.2">
      <c r="A114" s="17"/>
      <c r="B114" s="17"/>
      <c r="C114" s="17"/>
      <c r="D114" s="18"/>
      <c r="E114" s="17"/>
      <c r="F114" s="47"/>
    </row>
    <row r="115" spans="1:9" x14ac:dyDescent="0.2">
      <c r="A115" s="17"/>
      <c r="B115" s="17"/>
      <c r="C115" s="17"/>
      <c r="D115" s="18"/>
      <c r="E115" s="19"/>
      <c r="F115" s="25"/>
      <c r="G115" s="29"/>
      <c r="H115" s="29"/>
      <c r="I115" s="29"/>
    </row>
    <row r="116" spans="1:9" ht="15.75" x14ac:dyDescent="0.25">
      <c r="A116" s="61"/>
      <c r="B116" s="17"/>
      <c r="C116" s="17"/>
      <c r="D116" s="18"/>
      <c r="E116" s="46"/>
      <c r="F116" s="25"/>
      <c r="G116" s="29"/>
      <c r="H116" s="29"/>
      <c r="I116" s="29"/>
    </row>
    <row r="117" spans="1:9" ht="15" x14ac:dyDescent="0.2">
      <c r="A117" s="62"/>
      <c r="B117" s="17"/>
      <c r="C117" s="17"/>
      <c r="D117" s="18"/>
      <c r="E117" s="19"/>
      <c r="F117" s="25"/>
      <c r="G117" s="29"/>
      <c r="H117" s="29"/>
      <c r="I117" s="29"/>
    </row>
    <row r="121" spans="1:9" ht="15" x14ac:dyDescent="0.25">
      <c r="A121" s="3"/>
      <c r="B121" s="3"/>
      <c r="C121" s="3"/>
    </row>
  </sheetData>
  <customSheetViews>
    <customSheetView guid="{660E0427-B3EF-4F25-83F0-578BD9CEB34D}" showPageBreaks="1" showRuler="0">
      <selection activeCell="F29" sqref="F29"/>
      <pageMargins left="0.78740157480314965" right="0.78740157480314965" top="0.59055118110236227" bottom="0.39370078740157483" header="0.51181102362204722" footer="0.51181102362204722"/>
      <pageSetup paperSize="9" orientation="portrait" r:id="rId1"/>
      <headerFooter alignWithMargins="0"/>
    </customSheetView>
    <customSheetView guid="{5A22A3DE-B703-4665-BC40-8ABF7B72B97E}" showPageBreaks="1" printArea="1" showRuler="0">
      <selection activeCell="J27" sqref="J27"/>
      <rowBreaks count="4" manualBreakCount="4">
        <brk id="35" max="11" man="1"/>
        <brk id="55" max="11" man="1"/>
        <brk id="79" max="11" man="1"/>
        <brk id="102" max="11" man="1"/>
      </rowBreaks>
      <pageMargins left="0.59055118110236227" right="0.59055118110236227" top="0.78740157480314965" bottom="0.78740157480314965" header="0.51181102362204722" footer="0.51181102362204722"/>
      <pageSetup paperSize="9" scale="94" orientation="landscape" r:id="rId2"/>
      <headerFooter alignWithMargins="0">
        <oddHeader>&amp;L&amp;"Arial,Fett"&amp;12Anlage 3</oddHeader>
        <oddFooter>Seite &amp;P von &amp;N</oddFooter>
      </headerFooter>
    </customSheetView>
  </customSheetViews>
  <mergeCells count="65">
    <mergeCell ref="A6:D6"/>
    <mergeCell ref="D33:E33"/>
    <mergeCell ref="A24:A25"/>
    <mergeCell ref="D32:E32"/>
    <mergeCell ref="D20:E20"/>
    <mergeCell ref="B23:H23"/>
    <mergeCell ref="B24:H24"/>
    <mergeCell ref="A8:D8"/>
    <mergeCell ref="A91:I91"/>
    <mergeCell ref="A94:I94"/>
    <mergeCell ref="D84:E84"/>
    <mergeCell ref="D82:E82"/>
    <mergeCell ref="D83:E83"/>
    <mergeCell ref="A82:C82"/>
    <mergeCell ref="A87:C87"/>
    <mergeCell ref="A86:F86"/>
    <mergeCell ref="D87:E87"/>
    <mergeCell ref="D88:E88"/>
    <mergeCell ref="D89:E89"/>
    <mergeCell ref="A1:K1"/>
    <mergeCell ref="A3:K3"/>
    <mergeCell ref="A4:K4"/>
    <mergeCell ref="A74:D74"/>
    <mergeCell ref="E74:F74"/>
    <mergeCell ref="A57:F57"/>
    <mergeCell ref="A63:C63"/>
    <mergeCell ref="A55:I55"/>
    <mergeCell ref="D58:E58"/>
    <mergeCell ref="B10:J10"/>
    <mergeCell ref="B11:J11"/>
    <mergeCell ref="E51:F51"/>
    <mergeCell ref="E52:F52"/>
    <mergeCell ref="A51:D51"/>
    <mergeCell ref="D19:E19"/>
    <mergeCell ref="A11:A12"/>
    <mergeCell ref="A98:D98"/>
    <mergeCell ref="E98:F98"/>
    <mergeCell ref="A97:D97"/>
    <mergeCell ref="E97:F97"/>
    <mergeCell ref="A95:D95"/>
    <mergeCell ref="E95:F95"/>
    <mergeCell ref="A96:D96"/>
    <mergeCell ref="E96:F96"/>
    <mergeCell ref="A68:C68"/>
    <mergeCell ref="D68:E68"/>
    <mergeCell ref="D69:E69"/>
    <mergeCell ref="D70:E70"/>
    <mergeCell ref="A75:D75"/>
    <mergeCell ref="E75:F75"/>
    <mergeCell ref="A76:D76"/>
    <mergeCell ref="E76:F76"/>
    <mergeCell ref="A81:F81"/>
    <mergeCell ref="A79:I79"/>
    <mergeCell ref="B36:F36"/>
    <mergeCell ref="A67:F67"/>
    <mergeCell ref="B37:F37"/>
    <mergeCell ref="A52:D52"/>
    <mergeCell ref="D64:E64"/>
    <mergeCell ref="D65:E65"/>
    <mergeCell ref="E53:F53"/>
    <mergeCell ref="A53:D53"/>
    <mergeCell ref="D59:E59"/>
    <mergeCell ref="D60:E60"/>
    <mergeCell ref="D63:E63"/>
    <mergeCell ref="A62:F62"/>
  </mergeCells>
  <phoneticPr fontId="0" type="noConversion"/>
  <pageMargins left="0.59055118110236227" right="0.59055118110236227" top="0.78740157480314965" bottom="0.78740157480314965" header="0.51181102362204722" footer="0.51181102362204722"/>
  <pageSetup paperSize="9" scale="82" orientation="landscape" r:id="rId3"/>
  <headerFooter alignWithMargins="0">
    <oddHeader>&amp;L&amp;"Arial,Fett"&amp;12Anlage 2</oddHeader>
    <oddFooter>&amp;L&amp;F&amp;CSeite &amp;P von &amp;N</oddFooter>
  </headerFooter>
  <rowBreaks count="3" manualBreakCount="3">
    <brk id="22" max="10" man="1"/>
    <brk id="54" max="10" man="1"/>
    <brk id="89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PC</vt:lpstr>
      <vt:lpstr>PC!Druckbereich</vt:lpstr>
    </vt:vector>
  </TitlesOfParts>
  <Company>Hochtaunuskreis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g201030</dc:creator>
  <cp:lastModifiedBy>Gastbenutzer</cp:lastModifiedBy>
  <cp:lastPrinted>2013-12-17T09:30:39Z</cp:lastPrinted>
  <dcterms:created xsi:type="dcterms:W3CDTF">2008-04-24T07:28:28Z</dcterms:created>
  <dcterms:modified xsi:type="dcterms:W3CDTF">2026-02-11T09:58:19Z</dcterms:modified>
</cp:coreProperties>
</file>