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C:\Users\bscho\bnetOnline\3_Projekte\Projekte_2025\b25_101 FHP CisRV\ProControl\Verfahren 2025-116\"/>
    </mc:Choice>
  </mc:AlternateContent>
  <xr:revisionPtr revIDLastSave="0" documentId="13_ncr:1_{288E4C43-7C71-47D6-8AAE-0628A1C1F261}" xr6:coauthVersionLast="47" xr6:coauthVersionMax="47" xr10:uidLastSave="{00000000-0000-0000-0000-000000000000}"/>
  <bookViews>
    <workbookView xWindow="45972" yWindow="-108" windowWidth="30936" windowHeight="16776" xr2:uid="{00000000-000D-0000-FFFF-FFFF00000000}"/>
  </bookViews>
  <sheets>
    <sheet name="Deckblatt" sheetId="5" r:id="rId1"/>
    <sheet name="Los3" sheetId="11" r:id="rId2"/>
  </sheets>
  <definedNames>
    <definedName name="_xlnm.Print_Area" localSheetId="0">Deckblatt!$A$1:$G$30</definedName>
    <definedName name="_xlnm.Print_Area" localSheetId="1">'Los3'!$A$1:$H$120</definedName>
    <definedName name="_xlnm.Print_Titles" localSheetId="1">'Los3'!$1:$3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3" i="11" l="1"/>
  <c r="H93" i="11" s="1"/>
  <c r="D88" i="11"/>
  <c r="H88" i="11" s="1"/>
  <c r="D83" i="11"/>
  <c r="H83" i="11" s="1"/>
  <c r="D78" i="11"/>
  <c r="H78" i="11" s="1"/>
  <c r="D73" i="11"/>
  <c r="H73" i="11" s="1"/>
  <c r="H66" i="11"/>
  <c r="H61" i="11"/>
  <c r="H67" i="11" s="1"/>
  <c r="H100" i="11" s="1"/>
  <c r="H54" i="11"/>
  <c r="H49" i="11"/>
  <c r="H44" i="11"/>
  <c r="H37" i="11"/>
  <c r="H32" i="11"/>
  <c r="H27" i="11"/>
  <c r="H19" i="11"/>
  <c r="H14" i="11"/>
  <c r="H9" i="11"/>
  <c r="A2" i="11"/>
  <c r="A1" i="11"/>
  <c r="H94" i="11" l="1"/>
  <c r="H101" i="11" s="1"/>
  <c r="H55" i="11"/>
  <c r="H99" i="11" s="1"/>
  <c r="H38" i="11"/>
  <c r="H98" i="11" s="1"/>
  <c r="H102" i="11" l="1"/>
  <c r="H103" i="11" s="1"/>
  <c r="H104" i="11" s="1"/>
</calcChain>
</file>

<file path=xl/sharedStrings.xml><?xml version="1.0" encoding="utf-8"?>
<sst xmlns="http://schemas.openxmlformats.org/spreadsheetml/2006/main" count="195" uniqueCount="98">
  <si>
    <t xml:space="preserve"> </t>
  </si>
  <si>
    <t>%</t>
  </si>
  <si>
    <t>GP</t>
  </si>
  <si>
    <t>Kostenzusammenstellung</t>
  </si>
  <si>
    <t xml:space="preserve">Datum: </t>
  </si>
  <si>
    <t>Ort:</t>
  </si>
  <si>
    <t>Angebotener Rabattsatz:</t>
  </si>
  <si>
    <t>Der AN gewährt gem. Leistungsbeschreibung während der Vertragslaufzeit die nachfolgenden Rabatte auf die Cisco Global Price List (GPL). Die Summe ergibt sich nach Abzug der Rabatte auf Basis des aufgeführten GPL Preises in Euro.</t>
  </si>
  <si>
    <t>Definierter Euo-/US$ Kurs:</t>
  </si>
  <si>
    <t>Definierte Anzahl Tage</t>
  </si>
  <si>
    <t>LV-Pos.</t>
  </si>
  <si>
    <t>Bezeichnung</t>
  </si>
  <si>
    <t>Summe</t>
  </si>
  <si>
    <t>Definierter GPL Preis in US$:</t>
  </si>
  <si>
    <t>Gepl. Anzahl Serviceeinsätze</t>
  </si>
  <si>
    <t>Der AN gewährt gem. Leistungsbeschreibung während der Vertragslaufzeit die nachfolgenden Rabatte auf die Cisco Global Price List (GPL). Als Bezugsgröße wird die gleichwertige Cisco Smartnet Artikelnummer definiert, die Leistungen werden jedoch durch bzw. über den AN erbracht. Die Summe ergibt sich nach Abzug der Rabatte auf Basis des aufgeführten GPL Preises in Euro.</t>
  </si>
  <si>
    <r>
      <t>Beim Drucken dieses Dokuments ist die "</t>
    </r>
    <r>
      <rPr>
        <b/>
        <sz val="10"/>
        <rFont val="Arial"/>
        <family val="2"/>
      </rPr>
      <t>gesamte Arbeitsmappe</t>
    </r>
    <r>
      <rPr>
        <sz val="10"/>
        <rFont val="Arial"/>
        <family val="2"/>
      </rPr>
      <t>" auszuwählen. 
Es sind die farbig makierten Zellen vom Bieter auszufüllen.</t>
    </r>
  </si>
  <si>
    <t>Mwst.</t>
  </si>
  <si>
    <t xml:space="preserve">Zuzüglich </t>
  </si>
  <si>
    <t>Angabe Pauschalbetrag (in Euro)</t>
  </si>
  <si>
    <t>Summe Angebotspreis netto *1</t>
  </si>
  <si>
    <t>Die Punktzahl der weiteren Angebote (AngPreis 1..n) ergibt sich durch eine lineare Anwendung</t>
  </si>
  <si>
    <t>Untergruppe 1.2: WLAN</t>
  </si>
  <si>
    <t xml:space="preserve">Vergabenummer: </t>
  </si>
  <si>
    <t>der Formel (AngPreis/BestPreis) x 8000.</t>
  </si>
  <si>
    <t>Version / Datum</t>
  </si>
  <si>
    <t>Zws. Hauptgruppe 1</t>
  </si>
  <si>
    <t>Zws. Hauptgruppe 2</t>
  </si>
  <si>
    <t>Zws. Hauptgruppe 3</t>
  </si>
  <si>
    <t>berücksichtigt. Der niedrigste Bieterpreis (BestPreis) erhält die maximale Punktzahl von 8.000 Punkten.</t>
  </si>
  <si>
    <t>Untergruppe 1.1: LAN</t>
  </si>
  <si>
    <t>Untergruppe 1.3: Security</t>
  </si>
  <si>
    <t>1.2.</t>
  </si>
  <si>
    <t>2.1.</t>
  </si>
  <si>
    <t>Hauptgruppe 1: Hard- und Softwareprodukte</t>
  </si>
  <si>
    <t>Untergruppe 2.1: Cisco Smartnet Total Care (OffSite)</t>
  </si>
  <si>
    <t>Der AN gewährt gem. Leistungsbeschreibung während der Vertragslaufzeit die nachfolgenden Rabatte auf die Cisco Global Price List (GPL). Als Bezugsgröße wird die Cisco Smartnet Artikelnummer definiert.  Die Summe ergibt sich nach Abzug der Rabatte auf Basis des aufgeführten GPL Preises in Euro.</t>
  </si>
  <si>
    <t>2.2.</t>
  </si>
  <si>
    <t>Untergruppe 2.2: Cisco Smartnet Total Care (OnSite)</t>
  </si>
  <si>
    <t>2.3.</t>
  </si>
  <si>
    <t>Untergruppe 2.3: Cisco Smartnet Subscription</t>
  </si>
  <si>
    <t>Untergruppe 2.4: Partner Smartnet Total Care Services (OffSite)</t>
  </si>
  <si>
    <t>Untergruppe 2.5: Partner Smartnet Total Care Services (OnSite)</t>
  </si>
  <si>
    <t>3.1.</t>
  </si>
  <si>
    <t>3.2.</t>
  </si>
  <si>
    <t>Firmenbezeichnung</t>
  </si>
  <si>
    <t>Name des Erklärenden (1)</t>
  </si>
  <si>
    <t>Name des Erklärenden (2)</t>
  </si>
  <si>
    <t>Angebotsnummer:</t>
  </si>
  <si>
    <t>Eintrag Firmenbezeichnung sowie Anschrift des Unternehmens</t>
  </si>
  <si>
    <t>s.w.v. jedoch für Smartnet Total Care Services, die auch vor Ort Leistungen enthalten.</t>
  </si>
  <si>
    <t>s.w.v. jedoch für WLAN-Produkte.</t>
  </si>
  <si>
    <t>s.w.v. jedoch für Security Produkte.</t>
  </si>
  <si>
    <t>1.1.</t>
  </si>
  <si>
    <t>1.3.</t>
  </si>
  <si>
    <t>1.4.</t>
  </si>
  <si>
    <t>s.w.v. jedoch für Cloud Services.</t>
  </si>
  <si>
    <t>Vorhaben: Rahmenvereinbarung Lieferung und Systemservice für Cisco Systems Produkte</t>
  </si>
  <si>
    <t>2025 - 116</t>
  </si>
  <si>
    <t>1.5.</t>
  </si>
  <si>
    <t>1.6.</t>
  </si>
  <si>
    <t>Untergruppe 1.6: Collaboration</t>
  </si>
  <si>
    <t>1.7.</t>
  </si>
  <si>
    <t>Untergruppe 1.7: Cloud-Services</t>
  </si>
  <si>
    <t>Angaben zu den Erklärenden nur ausfüllen, falls die Eintragungen 
 als Angebot berücksichtigt werden sollen!</t>
  </si>
  <si>
    <t>Hauptgruppe 2: Cisco Systemserviceleistungen</t>
  </si>
  <si>
    <t>Hauptgruppe 3: Partner Systemserviceleistungen</t>
  </si>
  <si>
    <t>Hauptgruppe 4: Einzelleistungen</t>
  </si>
  <si>
    <t>4.1.</t>
  </si>
  <si>
    <t>4.2.</t>
  </si>
  <si>
    <t>4.3.</t>
  </si>
  <si>
    <t>4.4.</t>
  </si>
  <si>
    <t>Zws. Hauptgruppe 4</t>
  </si>
  <si>
    <t>Zwischensumme Hauptgruppe 1</t>
  </si>
  <si>
    <t>Zwischensumme Hauptgruppe 2</t>
  </si>
  <si>
    <t>Zwischensumme Hauptgruppe 3</t>
  </si>
  <si>
    <t>Zwischensumme Hauptgruppe 4</t>
  </si>
  <si>
    <t>Listenpreis des Bieters in Euro</t>
  </si>
  <si>
    <t>Angebotener Tagessatz</t>
  </si>
  <si>
    <t>Angebotener Tagessatz:</t>
  </si>
  <si>
    <t>Untergruppe 4.1: Personentag Systemberater (CCIE)</t>
  </si>
  <si>
    <t>Untergruppe 4.2: Personentag Systemingenieur (CCNP)</t>
  </si>
  <si>
    <t>Untergruppe 4.3.Personentag Systemtechniker (CCNA)</t>
  </si>
  <si>
    <t>Untergruppe 4.4.Personentag Systemelektroniker (SE)</t>
  </si>
  <si>
    <t>Untergruppe 4.5: An- und Abfahrtpauschalen inkl. Nebenkosten</t>
  </si>
  <si>
    <t>s.w.v. jedoch für Compute Produkte.</t>
  </si>
  <si>
    <t>s.w.v. jedoch für Storage Networking Produkte.</t>
  </si>
  <si>
    <t>Untergruppe 1.4: Compute</t>
  </si>
  <si>
    <t>Untergruppe 1.5: Storage Networking</t>
  </si>
  <si>
    <t>Entfällt, da kein bestehendes Installationsumfeld vorhanden.</t>
  </si>
  <si>
    <t>4.5.</t>
  </si>
  <si>
    <t>Verfahrensbevollmächtigte: Fachhochschule Potsdam</t>
  </si>
  <si>
    <t>Kommerzielle Konditionen</t>
  </si>
  <si>
    <t>Die Gesamtsumme brutto wird bei der Feststellung des wirtschaftlichsten Angebots mit 80% Wertungsanteil</t>
  </si>
  <si>
    <t>Gesamtsumme brutto Los 3</t>
  </si>
  <si>
    <t>PREISBLATT (PB) Los 3</t>
  </si>
  <si>
    <t>Anlage 6 zur EVB-IT Rahmenvereinbarung</t>
  </si>
  <si>
    <t>1.4.0 - 05.03.2026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</si>
</sst>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0.00\ &quot;€&quot;"/>
    <numFmt numFmtId="166" formatCode="00"/>
    <numFmt numFmtId="167" formatCode="#,##0.0000"/>
    <numFmt numFmtId="168" formatCode="_-* #,##0.00\ [$€-407]_-;\-* #,##0.00\ [$€-407]_-;_-* &quot;-&quot;??\ [$€-407]_-;_-@_-"/>
    <numFmt numFmtId="169" formatCode="_-[$$-409]* #,##0.00_ ;_-[$$-409]* \-#,##0.00\ ;_-[$$-409]* &quot;-&quot;??_ ;_-@_ "/>
  </numFmts>
  <fonts count="16" x14ac:knownFonts="1">
    <font>
      <sz val="10"/>
      <name val="Arial"/>
    </font>
    <font>
      <sz val="10"/>
      <color theme="1"/>
      <name val="Arial"/>
      <family val="2"/>
    </font>
    <font>
      <sz val="10"/>
      <name val="Arial"/>
      <family val="2"/>
    </font>
    <font>
      <b/>
      <sz val="8"/>
      <name val="Arial"/>
      <family val="2"/>
    </font>
    <font>
      <sz val="8"/>
      <name val="Arial"/>
      <family val="2"/>
    </font>
    <font>
      <sz val="8"/>
      <name val="Arial"/>
      <family val="2"/>
    </font>
    <font>
      <b/>
      <sz val="10"/>
      <name val="Arial"/>
      <family val="2"/>
    </font>
    <font>
      <sz val="10"/>
      <color indexed="8"/>
      <name val="Arial"/>
      <family val="2"/>
    </font>
    <font>
      <sz val="16"/>
      <name val="Helvetica"/>
      <family val="2"/>
    </font>
    <font>
      <sz val="10"/>
      <name val="Arial"/>
      <family val="2"/>
    </font>
    <font>
      <b/>
      <sz val="14"/>
      <name val="Arial"/>
      <family val="2"/>
    </font>
    <font>
      <b/>
      <sz val="14"/>
      <color rgb="FFC00000"/>
      <name val="Arial"/>
      <family val="2"/>
    </font>
    <font>
      <b/>
      <sz val="12"/>
      <name val="Courier New"/>
      <family val="3"/>
    </font>
    <font>
      <b/>
      <sz val="20"/>
      <name val="Arial"/>
      <family val="2"/>
    </font>
    <font>
      <b/>
      <sz val="16"/>
      <color rgb="FFC00000"/>
      <name val="Arial"/>
      <family val="2"/>
    </font>
    <font>
      <sz val="14"/>
      <name val="Arial"/>
      <family val="2"/>
    </font>
  </fonts>
  <fills count="5">
    <fill>
      <patternFill patternType="none"/>
    </fill>
    <fill>
      <patternFill patternType="gray125"/>
    </fill>
    <fill>
      <patternFill patternType="solid">
        <fgColor indexed="9"/>
        <bgColor indexed="64"/>
      </patternFill>
    </fill>
    <fill>
      <patternFill patternType="solid">
        <fgColor theme="6"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bottom style="double">
        <color indexed="64"/>
      </bottom>
      <diagonal/>
    </border>
    <border>
      <left/>
      <right style="thin">
        <color indexed="64"/>
      </right>
      <top/>
      <bottom/>
      <diagonal/>
    </border>
  </borders>
  <cellStyleXfs count="5">
    <xf numFmtId="0" fontId="0" fillId="0" borderId="0"/>
    <xf numFmtId="164" fontId="9" fillId="0" borderId="0" applyFont="0" applyFill="0" applyBorder="0" applyAlignment="0" applyProtection="0"/>
    <xf numFmtId="44" fontId="9" fillId="0" borderId="0" applyFont="0" applyFill="0" applyBorder="0" applyAlignment="0" applyProtection="0"/>
    <xf numFmtId="9" fontId="9" fillId="0" borderId="0" applyFont="0" applyFill="0" applyBorder="0" applyAlignment="0" applyProtection="0"/>
    <xf numFmtId="0" fontId="2" fillId="0" borderId="0"/>
  </cellStyleXfs>
  <cellXfs count="135">
    <xf numFmtId="0" fontId="0" fillId="0" borderId="0" xfId="0"/>
    <xf numFmtId="0" fontId="3" fillId="0" borderId="0" xfId="0" applyFont="1"/>
    <xf numFmtId="0" fontId="2" fillId="0" borderId="0" xfId="0" applyFont="1"/>
    <xf numFmtId="0" fontId="4" fillId="0" borderId="0" xfId="0" applyFont="1"/>
    <xf numFmtId="165" fontId="4" fillId="0" borderId="0" xfId="0" applyNumberFormat="1" applyFont="1"/>
    <xf numFmtId="0" fontId="3" fillId="0" borderId="0" xfId="0" applyFont="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6" fillId="0" borderId="0" xfId="0" applyFont="1"/>
    <xf numFmtId="0" fontId="3" fillId="0" borderId="4" xfId="0" applyFont="1" applyBorder="1"/>
    <xf numFmtId="0" fontId="4" fillId="0" borderId="4" xfId="0" applyFont="1" applyBorder="1"/>
    <xf numFmtId="0" fontId="0" fillId="0" borderId="0" xfId="0" applyAlignment="1">
      <alignment horizontal="left" vertical="center"/>
    </xf>
    <xf numFmtId="0" fontId="2" fillId="0" borderId="0" xfId="0" applyFont="1" applyAlignment="1">
      <alignment vertical="center"/>
    </xf>
    <xf numFmtId="49" fontId="2" fillId="2" borderId="0" xfId="0" applyNumberFormat="1" applyFont="1" applyFill="1" applyAlignment="1">
      <alignment horizontal="left" vertical="center"/>
    </xf>
    <xf numFmtId="166" fontId="2" fillId="2" borderId="0" xfId="0" applyNumberFormat="1" applyFont="1" applyFill="1" applyAlignment="1">
      <alignment horizontal="left" vertical="center"/>
    </xf>
    <xf numFmtId="0" fontId="2" fillId="2" borderId="0" xfId="0" applyFont="1" applyFill="1" applyAlignment="1">
      <alignment horizontal="left" vertical="center"/>
    </xf>
    <xf numFmtId="0" fontId="2" fillId="2" borderId="0" xfId="0" applyFont="1" applyFill="1" applyAlignment="1">
      <alignment vertical="center"/>
    </xf>
    <xf numFmtId="49" fontId="0" fillId="2" borderId="0" xfId="0" applyNumberFormat="1" applyFill="1" applyAlignment="1">
      <alignment horizontal="left" vertical="top"/>
    </xf>
    <xf numFmtId="0" fontId="2" fillId="2" borderId="0" xfId="0" applyFont="1" applyFill="1" applyAlignment="1">
      <alignment horizontal="left" vertical="top" wrapText="1"/>
    </xf>
    <xf numFmtId="0" fontId="2" fillId="2" borderId="0" xfId="0" applyFont="1" applyFill="1" applyAlignment="1">
      <alignment horizontal="left" vertical="top"/>
    </xf>
    <xf numFmtId="0" fontId="0" fillId="0" borderId="0" xfId="0" applyAlignment="1">
      <alignment vertical="top"/>
    </xf>
    <xf numFmtId="0" fontId="4" fillId="0" borderId="9" xfId="0" applyFont="1" applyBorder="1"/>
    <xf numFmtId="0" fontId="4" fillId="0" borderId="10" xfId="0" applyFont="1" applyBorder="1"/>
    <xf numFmtId="0" fontId="4" fillId="0" borderId="11" xfId="0" applyFont="1" applyBorder="1"/>
    <xf numFmtId="0" fontId="4" fillId="0" borderId="12" xfId="0" applyFont="1" applyBorder="1"/>
    <xf numFmtId="0" fontId="6" fillId="0" borderId="13" xfId="0" applyFont="1" applyBorder="1"/>
    <xf numFmtId="49" fontId="8" fillId="2" borderId="0" xfId="0" applyNumberFormat="1" applyFont="1" applyFill="1" applyAlignment="1">
      <alignment horizontal="left" vertical="top"/>
    </xf>
    <xf numFmtId="0" fontId="5" fillId="0" borderId="0" xfId="0" applyFont="1" applyAlignment="1">
      <alignment vertical="top" wrapText="1"/>
    </xf>
    <xf numFmtId="0" fontId="6" fillId="2" borderId="0" xfId="0" applyFont="1" applyFill="1" applyAlignment="1">
      <alignment horizontal="right" vertical="center"/>
    </xf>
    <xf numFmtId="167" fontId="5" fillId="0" borderId="0" xfId="0" applyNumberFormat="1" applyFont="1" applyAlignment="1">
      <alignment vertical="top" wrapText="1"/>
    </xf>
    <xf numFmtId="164" fontId="0" fillId="0" borderId="0" xfId="1" applyFont="1" applyBorder="1" applyAlignment="1">
      <alignment vertical="top"/>
    </xf>
    <xf numFmtId="164" fontId="0" fillId="0" borderId="0" xfId="0" applyNumberFormat="1" applyAlignment="1">
      <alignment vertical="top"/>
    </xf>
    <xf numFmtId="164" fontId="0" fillId="0" borderId="0" xfId="0" applyNumberFormat="1"/>
    <xf numFmtId="164" fontId="0" fillId="0" borderId="0" xfId="1" applyFont="1" applyAlignment="1">
      <alignment vertical="top"/>
    </xf>
    <xf numFmtId="16" fontId="3" fillId="0" borderId="0" xfId="0" applyNumberFormat="1" applyFont="1"/>
    <xf numFmtId="49" fontId="7" fillId="0" borderId="0" xfId="0" applyNumberFormat="1" applyFont="1" applyAlignment="1">
      <alignment horizontal="left"/>
    </xf>
    <xf numFmtId="0" fontId="7" fillId="0" borderId="0" xfId="0" applyFont="1" applyAlignment="1">
      <alignment horizontal="left"/>
    </xf>
    <xf numFmtId="0" fontId="0" fillId="0" borderId="0" xfId="0" applyAlignment="1">
      <alignment horizontal="left"/>
    </xf>
    <xf numFmtId="3" fontId="5" fillId="0" borderId="0" xfId="0" applyNumberFormat="1" applyFont="1" applyAlignment="1">
      <alignment vertical="top" wrapText="1"/>
    </xf>
    <xf numFmtId="164" fontId="0" fillId="0" borderId="0" xfId="1" applyFont="1" applyBorder="1" applyAlignment="1"/>
    <xf numFmtId="49" fontId="6" fillId="0" borderId="1" xfId="0" applyNumberFormat="1" applyFont="1" applyBorder="1" applyAlignment="1">
      <alignment horizontal="left" vertical="center"/>
    </xf>
    <xf numFmtId="2" fontId="4" fillId="3" borderId="1" xfId="0" applyNumberFormat="1" applyFont="1" applyFill="1" applyBorder="1" applyProtection="1">
      <protection locked="0"/>
    </xf>
    <xf numFmtId="0" fontId="0" fillId="4" borderId="0" xfId="0" applyFill="1"/>
    <xf numFmtId="49" fontId="6" fillId="4" borderId="0" xfId="0" applyNumberFormat="1" applyFont="1" applyFill="1" applyAlignment="1">
      <alignment horizontal="left" vertical="center"/>
    </xf>
    <xf numFmtId="49" fontId="7" fillId="4" borderId="0" xfId="0" applyNumberFormat="1" applyFont="1" applyFill="1" applyAlignment="1">
      <alignment horizontal="left" vertical="center"/>
    </xf>
    <xf numFmtId="0" fontId="7" fillId="4" borderId="0" xfId="0" applyFont="1" applyFill="1" applyAlignment="1">
      <alignment horizontal="left" vertical="center"/>
    </xf>
    <xf numFmtId="0" fontId="0" fillId="4" borderId="0" xfId="0" applyFill="1" applyAlignment="1">
      <alignment horizontal="left" vertical="center"/>
    </xf>
    <xf numFmtId="0" fontId="4" fillId="0" borderId="0" xfId="0" applyFont="1" applyAlignment="1">
      <alignment vertical="top" wrapText="1"/>
    </xf>
    <xf numFmtId="0" fontId="4" fillId="0" borderId="0" xfId="0" applyFont="1" applyAlignment="1">
      <alignment vertical="center"/>
    </xf>
    <xf numFmtId="165" fontId="4" fillId="0" borderId="0" xfId="0" applyNumberFormat="1" applyFont="1" applyAlignment="1">
      <alignment vertical="center"/>
    </xf>
    <xf numFmtId="0" fontId="4" fillId="0" borderId="10" xfId="0" applyFont="1" applyBorder="1" applyAlignment="1">
      <alignment vertical="center"/>
    </xf>
    <xf numFmtId="165" fontId="4" fillId="0" borderId="10" xfId="0" applyNumberFormat="1" applyFont="1" applyBorder="1" applyAlignment="1">
      <alignment vertical="center"/>
    </xf>
    <xf numFmtId="0" fontId="2" fillId="0" borderId="0" xfId="0" applyFont="1" applyAlignment="1">
      <alignment vertical="top"/>
    </xf>
    <xf numFmtId="3" fontId="2" fillId="0" borderId="0" xfId="0" applyNumberFormat="1" applyFont="1"/>
    <xf numFmtId="9" fontId="4" fillId="3" borderId="1" xfId="3" applyFont="1" applyFill="1" applyBorder="1" applyAlignment="1" applyProtection="1">
      <alignment horizontal="center"/>
      <protection locked="0"/>
    </xf>
    <xf numFmtId="169" fontId="5" fillId="0" borderId="0" xfId="2" applyNumberFormat="1" applyFont="1" applyAlignment="1">
      <alignment vertical="top" wrapText="1"/>
    </xf>
    <xf numFmtId="0" fontId="0" fillId="0" borderId="0" xfId="0" applyAlignment="1">
      <alignment vertical="center"/>
    </xf>
    <xf numFmtId="49" fontId="4" fillId="2" borderId="0" xfId="0" applyNumberFormat="1" applyFont="1" applyFill="1" applyAlignment="1">
      <alignment horizontal="left"/>
    </xf>
    <xf numFmtId="0" fontId="2" fillId="2" borderId="0" xfId="0" applyFont="1" applyFill="1"/>
    <xf numFmtId="0" fontId="2" fillId="2" borderId="0" xfId="0" applyFont="1" applyFill="1" applyAlignment="1">
      <alignment horizontal="left"/>
    </xf>
    <xf numFmtId="0" fontId="2" fillId="2" borderId="0" xfId="0" applyFont="1" applyFill="1" applyAlignment="1">
      <alignment horizontal="left" wrapText="1"/>
    </xf>
    <xf numFmtId="0" fontId="4" fillId="2" borderId="0" xfId="0" applyFont="1" applyFill="1"/>
    <xf numFmtId="49" fontId="14" fillId="2" borderId="0" xfId="0" applyNumberFormat="1" applyFont="1" applyFill="1" applyAlignment="1">
      <alignment horizontal="left" vertical="top"/>
    </xf>
    <xf numFmtId="16" fontId="6" fillId="0" borderId="0" xfId="0" applyNumberFormat="1" applyFont="1"/>
    <xf numFmtId="0" fontId="2" fillId="0" borderId="0" xfId="0" applyFont="1" applyAlignment="1">
      <alignment horizontal="left"/>
    </xf>
    <xf numFmtId="168" fontId="2" fillId="0" borderId="0" xfId="0" applyNumberFormat="1" applyFont="1"/>
    <xf numFmtId="165" fontId="3" fillId="0" borderId="5" xfId="0" applyNumberFormat="1" applyFont="1" applyBorder="1" applyAlignment="1">
      <alignment horizontal="right" vertical="center"/>
    </xf>
    <xf numFmtId="165" fontId="2" fillId="0" borderId="1" xfId="0" applyNumberFormat="1" applyFont="1" applyBorder="1" applyAlignment="1">
      <alignment horizontal="right" vertical="center"/>
    </xf>
    <xf numFmtId="165" fontId="2" fillId="0" borderId="0" xfId="0" applyNumberFormat="1" applyFont="1" applyAlignment="1">
      <alignment horizontal="left"/>
    </xf>
    <xf numFmtId="165" fontId="0" fillId="0" borderId="0" xfId="0" applyNumberFormat="1" applyAlignment="1">
      <alignment horizontal="left"/>
    </xf>
    <xf numFmtId="165" fontId="0" fillId="0" borderId="0" xfId="0" applyNumberFormat="1" applyAlignment="1">
      <alignment vertical="top"/>
    </xf>
    <xf numFmtId="165" fontId="0" fillId="0" borderId="0" xfId="0" applyNumberFormat="1"/>
    <xf numFmtId="165" fontId="3" fillId="0" borderId="0" xfId="0" applyNumberFormat="1" applyFont="1" applyAlignment="1">
      <alignment horizontal="right" vertical="center"/>
    </xf>
    <xf numFmtId="165" fontId="3" fillId="0" borderId="6" xfId="0" applyNumberFormat="1" applyFont="1" applyBorder="1" applyAlignment="1">
      <alignment horizontal="right"/>
    </xf>
    <xf numFmtId="165" fontId="3" fillId="0" borderId="7" xfId="0" applyNumberFormat="1" applyFont="1" applyBorder="1"/>
    <xf numFmtId="165" fontId="4" fillId="0" borderId="10" xfId="2" applyNumberFormat="1" applyFont="1" applyBorder="1" applyAlignment="1">
      <alignment vertical="center"/>
    </xf>
    <xf numFmtId="165" fontId="4" fillId="0" borderId="8" xfId="2" applyNumberFormat="1" applyFont="1" applyBorder="1"/>
    <xf numFmtId="165" fontId="6" fillId="0" borderId="14" xfId="2" applyNumberFormat="1" applyFont="1" applyBorder="1"/>
    <xf numFmtId="165" fontId="4" fillId="0" borderId="0" xfId="0" applyNumberFormat="1" applyFont="1" applyAlignment="1">
      <alignment horizontal="right"/>
    </xf>
    <xf numFmtId="167" fontId="4" fillId="0" borderId="0" xfId="0" applyNumberFormat="1" applyFont="1" applyAlignment="1">
      <alignment vertical="top" wrapText="1"/>
    </xf>
    <xf numFmtId="0" fontId="6" fillId="0" borderId="0" xfId="0" applyFont="1" applyAlignment="1">
      <alignment vertical="top"/>
    </xf>
    <xf numFmtId="14" fontId="3" fillId="0" borderId="0" xfId="0" applyNumberFormat="1" applyFont="1"/>
    <xf numFmtId="49" fontId="2" fillId="2" borderId="0" xfId="0" applyNumberFormat="1" applyFont="1" applyFill="1" applyAlignment="1">
      <alignment horizontal="left" vertical="top"/>
    </xf>
    <xf numFmtId="0" fontId="4" fillId="0" borderId="0" xfId="0" applyFont="1" applyAlignment="1">
      <alignment horizontal="left" vertical="center"/>
    </xf>
    <xf numFmtId="0" fontId="15" fillId="0" borderId="0" xfId="0" applyFont="1"/>
    <xf numFmtId="9" fontId="0" fillId="0" borderId="0" xfId="0" applyNumberFormat="1" applyAlignment="1">
      <alignment vertical="top"/>
    </xf>
    <xf numFmtId="168" fontId="4" fillId="3" borderId="1" xfId="2" applyNumberFormat="1" applyFont="1" applyFill="1" applyBorder="1" applyProtection="1">
      <protection locked="0"/>
    </xf>
    <xf numFmtId="168" fontId="5" fillId="0" borderId="1" xfId="0" applyNumberFormat="1" applyFont="1" applyBorder="1" applyAlignment="1">
      <alignment wrapText="1"/>
    </xf>
    <xf numFmtId="0" fontId="5" fillId="0" borderId="0" xfId="0" applyFont="1" applyAlignment="1">
      <alignment wrapText="1"/>
    </xf>
    <xf numFmtId="2" fontId="4" fillId="3" borderId="1" xfId="3" applyNumberFormat="1" applyFont="1" applyFill="1" applyBorder="1" applyProtection="1">
      <protection locked="0"/>
    </xf>
    <xf numFmtId="0" fontId="2" fillId="2" borderId="0" xfId="0" applyFont="1" applyFill="1" applyAlignment="1">
      <alignment horizontal="left" vertical="top" wrapText="1"/>
    </xf>
    <xf numFmtId="0" fontId="0" fillId="0" borderId="0" xfId="0"/>
    <xf numFmtId="49" fontId="11" fillId="2" borderId="0" xfId="0" applyNumberFormat="1" applyFont="1" applyFill="1" applyAlignment="1">
      <alignment horizontal="left" vertical="top"/>
    </xf>
    <xf numFmtId="49" fontId="10" fillId="2" borderId="0" xfId="0" applyNumberFormat="1" applyFont="1" applyFill="1" applyAlignment="1">
      <alignment horizontal="left" vertical="top"/>
    </xf>
    <xf numFmtId="49" fontId="2" fillId="4" borderId="0" xfId="0" applyNumberFormat="1" applyFont="1" applyFill="1" applyAlignment="1">
      <alignment horizontal="left" vertical="center"/>
    </xf>
    <xf numFmtId="0" fontId="2" fillId="4" borderId="0" xfId="0" applyFont="1" applyFill="1" applyAlignment="1">
      <alignment vertical="center"/>
    </xf>
    <xf numFmtId="49" fontId="2" fillId="4" borderId="4" xfId="0" applyNumberFormat="1" applyFont="1" applyFill="1" applyBorder="1" applyAlignment="1">
      <alignment horizontal="left" vertical="center"/>
    </xf>
    <xf numFmtId="0" fontId="2" fillId="4" borderId="4" xfId="0" applyFont="1" applyFill="1" applyBorder="1" applyAlignment="1">
      <alignment horizontal="left" vertical="center"/>
    </xf>
    <xf numFmtId="0" fontId="2"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13" fillId="2" borderId="0" xfId="0" applyFont="1" applyFill="1" applyAlignment="1">
      <alignment horizontal="left" wrapText="1"/>
    </xf>
    <xf numFmtId="0" fontId="10" fillId="2" borderId="0" xfId="0" applyFont="1" applyFill="1" applyAlignment="1">
      <alignment horizontal="left" wrapText="1"/>
    </xf>
    <xf numFmtId="49" fontId="12" fillId="2" borderId="0" xfId="0" applyNumberFormat="1" applyFont="1" applyFill="1" applyAlignment="1">
      <alignment horizontal="left" vertical="center"/>
    </xf>
    <xf numFmtId="0" fontId="12" fillId="0" borderId="0" xfId="0" applyFont="1" applyAlignment="1">
      <alignment horizontal="left" vertical="center"/>
    </xf>
    <xf numFmtId="49" fontId="1" fillId="3" borderId="2" xfId="0" applyNumberFormat="1" applyFont="1" applyFill="1" applyBorder="1" applyAlignment="1" applyProtection="1">
      <alignment horizontal="left" vertical="top" wrapText="1"/>
      <protection locked="0"/>
    </xf>
    <xf numFmtId="49" fontId="1" fillId="3" borderId="3" xfId="0" applyNumberFormat="1" applyFont="1" applyFill="1" applyBorder="1" applyAlignment="1" applyProtection="1">
      <alignment horizontal="left" vertical="top" wrapText="1"/>
      <protection locked="0"/>
    </xf>
    <xf numFmtId="49" fontId="1" fillId="3" borderId="5" xfId="0" applyNumberFormat="1" applyFont="1" applyFill="1" applyBorder="1" applyAlignment="1" applyProtection="1">
      <alignment horizontal="left" vertical="top" wrapText="1"/>
      <protection locked="0"/>
    </xf>
    <xf numFmtId="2" fontId="4" fillId="0" borderId="0" xfId="0" applyNumberFormat="1" applyFont="1" applyAlignment="1">
      <alignment horizontal="right" vertical="top" wrapText="1"/>
    </xf>
    <xf numFmtId="2" fontId="5" fillId="0" borderId="0" xfId="0" applyNumberFormat="1" applyFont="1" applyAlignment="1">
      <alignment horizontal="right" vertical="top" wrapText="1"/>
    </xf>
    <xf numFmtId="0" fontId="4" fillId="0" borderId="0" xfId="0" applyFont="1" applyAlignment="1">
      <alignment horizontal="left" vertical="top" wrapText="1"/>
    </xf>
    <xf numFmtId="49" fontId="2" fillId="0" borderId="0" xfId="0" applyNumberFormat="1" applyFont="1" applyAlignment="1">
      <alignment horizontal="left" vertical="center"/>
    </xf>
    <xf numFmtId="49" fontId="6" fillId="0" borderId="2" xfId="0" applyNumberFormat="1" applyFont="1" applyBorder="1" applyAlignment="1">
      <alignment horizontal="left" vertical="center"/>
    </xf>
    <xf numFmtId="49" fontId="6" fillId="0" borderId="3" xfId="0" applyNumberFormat="1" applyFont="1" applyBorder="1" applyAlignment="1">
      <alignment horizontal="left" vertical="center"/>
    </xf>
    <xf numFmtId="49" fontId="6" fillId="0" borderId="5" xfId="0" applyNumberFormat="1" applyFont="1" applyBorder="1" applyAlignment="1">
      <alignment horizontal="left" vertical="center"/>
    </xf>
    <xf numFmtId="0" fontId="4" fillId="0" borderId="0" xfId="0" applyFont="1" applyAlignment="1">
      <alignment vertical="top" wrapText="1"/>
    </xf>
    <xf numFmtId="0" fontId="5" fillId="0" borderId="0" xfId="0" applyFont="1" applyAlignment="1">
      <alignment vertical="top" wrapText="1"/>
    </xf>
    <xf numFmtId="0" fontId="4" fillId="0" borderId="0" xfId="0" applyFont="1" applyAlignment="1">
      <alignment horizontal="right"/>
    </xf>
    <xf numFmtId="0" fontId="0" fillId="0" borderId="15" xfId="0" applyBorder="1" applyAlignment="1">
      <alignment horizontal="right"/>
    </xf>
    <xf numFmtId="0" fontId="3" fillId="0" borderId="0" xfId="0" applyFont="1" applyAlignment="1">
      <alignment wrapText="1"/>
    </xf>
    <xf numFmtId="2" fontId="4" fillId="0" borderId="0" xfId="0" applyNumberFormat="1" applyFont="1" applyAlignment="1">
      <alignment horizontal="right" wrapText="1"/>
    </xf>
    <xf numFmtId="2" fontId="5" fillId="0" borderId="0" xfId="0" applyNumberFormat="1" applyFont="1" applyAlignment="1">
      <alignment horizontal="right" wrapText="1"/>
    </xf>
    <xf numFmtId="0" fontId="0" fillId="3" borderId="13" xfId="0" applyFill="1" applyBorder="1" applyAlignment="1" applyProtection="1">
      <alignment horizontal="center"/>
      <protection locked="0"/>
    </xf>
    <xf numFmtId="0" fontId="0" fillId="3" borderId="10" xfId="0" applyFill="1" applyBorder="1" applyAlignment="1" applyProtection="1">
      <alignment horizontal="center"/>
      <protection locked="0"/>
    </xf>
    <xf numFmtId="0" fontId="0" fillId="3" borderId="11" xfId="0" applyFill="1" applyBorder="1" applyAlignment="1" applyProtection="1">
      <alignment horizontal="center"/>
      <protection locked="0"/>
    </xf>
    <xf numFmtId="0" fontId="6" fillId="0" borderId="0" xfId="0" applyFont="1"/>
    <xf numFmtId="0" fontId="2" fillId="3" borderId="13" xfId="0" applyFont="1" applyFill="1" applyBorder="1" applyAlignment="1" applyProtection="1">
      <alignment horizontal="left"/>
      <protection locked="0"/>
    </xf>
    <xf numFmtId="0" fontId="0" fillId="3" borderId="11" xfId="0" applyFill="1" applyBorder="1" applyAlignment="1" applyProtection="1">
      <alignment horizontal="left"/>
      <protection locked="0"/>
    </xf>
    <xf numFmtId="0" fontId="0" fillId="3" borderId="2" xfId="0" applyFill="1" applyBorder="1" applyAlignment="1" applyProtection="1">
      <alignment horizontal="center"/>
      <protection locked="0"/>
    </xf>
    <xf numFmtId="0" fontId="0" fillId="3" borderId="3" xfId="0" applyFill="1" applyBorder="1" applyAlignment="1" applyProtection="1">
      <alignment horizontal="center"/>
      <protection locked="0"/>
    </xf>
    <xf numFmtId="0" fontId="0" fillId="3" borderId="5" xfId="0" applyFill="1" applyBorder="1" applyAlignment="1" applyProtection="1">
      <alignment horizontal="center"/>
      <protection locked="0"/>
    </xf>
    <xf numFmtId="0" fontId="2" fillId="3" borderId="1" xfId="0" applyFont="1" applyFill="1" applyBorder="1" applyAlignment="1" applyProtection="1">
      <alignment horizontal="center" vertical="top" wrapText="1"/>
      <protection locked="0"/>
    </xf>
    <xf numFmtId="0" fontId="2" fillId="3" borderId="1" xfId="0" applyFont="1" applyFill="1" applyBorder="1" applyAlignment="1">
      <alignment horizontal="center" vertical="top" wrapText="1"/>
    </xf>
    <xf numFmtId="0" fontId="6" fillId="0" borderId="0" xfId="0" applyFont="1" applyAlignment="1">
      <alignment horizontal="center" vertical="top" wrapText="1"/>
    </xf>
    <xf numFmtId="0" fontId="0" fillId="0" borderId="0" xfId="0" applyAlignment="1">
      <alignment horizontal="center" vertical="top"/>
    </xf>
  </cellXfs>
  <cellStyles count="5">
    <cellStyle name="Komma" xfId="1" builtinId="3"/>
    <cellStyle name="Prozent" xfId="3" builtinId="5"/>
    <cellStyle name="Standard" xfId="0" builtinId="0"/>
    <cellStyle name="Standard 2" xfId="4" xr:uid="{00000000-0005-0000-0000-000003000000}"/>
    <cellStyle name="Währung"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
  <sheetViews>
    <sheetView tabSelected="1" topLeftCell="A6" zoomScale="120" zoomScaleNormal="120" workbookViewId="0">
      <selection activeCell="B16" sqref="B16"/>
    </sheetView>
  </sheetViews>
  <sheetFormatPr baseColWidth="10" defaultRowHeight="12.5" x14ac:dyDescent="0.25"/>
  <cols>
    <col min="1" max="1" width="14.7265625" customWidth="1"/>
    <col min="6" max="6" width="14.26953125" bestFit="1" customWidth="1"/>
  </cols>
  <sheetData>
    <row r="1" spans="1:7" x14ac:dyDescent="0.25">
      <c r="A1" s="94" t="s">
        <v>91</v>
      </c>
      <c r="B1" s="95"/>
      <c r="C1" s="95"/>
      <c r="D1" s="95"/>
      <c r="E1" s="95"/>
      <c r="F1" s="95"/>
      <c r="G1" s="95"/>
    </row>
    <row r="2" spans="1:7" x14ac:dyDescent="0.25">
      <c r="A2" s="96" t="s">
        <v>57</v>
      </c>
      <c r="B2" s="96"/>
      <c r="C2" s="97"/>
      <c r="D2" s="97"/>
      <c r="E2" s="97"/>
      <c r="F2" s="97"/>
      <c r="G2" s="97"/>
    </row>
    <row r="3" spans="1:7" ht="13" x14ac:dyDescent="0.25">
      <c r="A3" s="43"/>
      <c r="B3" s="43"/>
      <c r="C3" s="44"/>
      <c r="D3" s="45"/>
      <c r="E3" s="45"/>
      <c r="F3" s="45"/>
      <c r="G3" s="46"/>
    </row>
    <row r="4" spans="1:7" ht="16" x14ac:dyDescent="0.25">
      <c r="A4" s="103" t="s">
        <v>96</v>
      </c>
      <c r="B4" s="103"/>
      <c r="C4" s="104"/>
      <c r="D4" s="104"/>
      <c r="E4" s="104"/>
      <c r="F4" s="104"/>
      <c r="G4" s="104"/>
    </row>
    <row r="5" spans="1:7" x14ac:dyDescent="0.25">
      <c r="A5" s="13"/>
      <c r="B5" s="13"/>
      <c r="C5" s="14"/>
      <c r="D5" s="15"/>
      <c r="E5" s="15"/>
      <c r="F5" s="15"/>
      <c r="G5" s="15"/>
    </row>
    <row r="6" spans="1:7" x14ac:dyDescent="0.25">
      <c r="A6" s="92"/>
      <c r="B6" s="93"/>
      <c r="C6" s="93"/>
      <c r="D6" s="93"/>
      <c r="E6" s="93"/>
      <c r="F6" s="93"/>
      <c r="G6" s="93"/>
    </row>
    <row r="7" spans="1:7" x14ac:dyDescent="0.25">
      <c r="A7" s="93"/>
      <c r="B7" s="93"/>
      <c r="C7" s="93"/>
      <c r="D7" s="93"/>
      <c r="E7" s="93"/>
      <c r="F7" s="93"/>
      <c r="G7" s="93"/>
    </row>
    <row r="8" spans="1:7" x14ac:dyDescent="0.25">
      <c r="A8" s="93"/>
      <c r="B8" s="93"/>
      <c r="C8" s="93"/>
      <c r="D8" s="93"/>
      <c r="E8" s="93"/>
      <c r="F8" s="93"/>
      <c r="G8" s="93"/>
    </row>
    <row r="9" spans="1:7" x14ac:dyDescent="0.25">
      <c r="A9" s="93"/>
      <c r="B9" s="93"/>
      <c r="C9" s="93"/>
      <c r="D9" s="93"/>
      <c r="E9" s="93"/>
      <c r="F9" s="93"/>
      <c r="G9" s="93"/>
    </row>
    <row r="10" spans="1:7" ht="20" x14ac:dyDescent="0.25">
      <c r="A10" s="62" t="s">
        <v>0</v>
      </c>
      <c r="B10" s="18"/>
      <c r="C10" s="18"/>
      <c r="D10" s="18"/>
      <c r="E10" s="18"/>
      <c r="F10" s="18"/>
      <c r="G10" s="18"/>
    </row>
    <row r="11" spans="1:7" ht="20" x14ac:dyDescent="0.25">
      <c r="A11" s="26"/>
      <c r="B11" s="18"/>
      <c r="C11" s="18"/>
      <c r="D11" s="18"/>
      <c r="E11" s="18"/>
      <c r="F11" s="18"/>
      <c r="G11" s="18"/>
    </row>
    <row r="12" spans="1:7" ht="28.4" customHeight="1" x14ac:dyDescent="0.5">
      <c r="A12" s="101" t="s">
        <v>95</v>
      </c>
      <c r="B12" s="102"/>
      <c r="C12" s="102"/>
      <c r="D12" s="102"/>
      <c r="E12" s="102"/>
      <c r="F12" s="102"/>
      <c r="G12" s="102"/>
    </row>
    <row r="13" spans="1:7" s="84" customFormat="1" ht="28.4" customHeight="1" x14ac:dyDescent="0.4">
      <c r="A13" s="102" t="s">
        <v>92</v>
      </c>
      <c r="B13" s="102"/>
      <c r="C13" s="102"/>
      <c r="D13" s="102"/>
      <c r="E13" s="102"/>
      <c r="F13" s="102"/>
      <c r="G13" s="102"/>
    </row>
    <row r="14" spans="1:7" ht="16" customHeight="1" x14ac:dyDescent="0.25">
      <c r="A14" s="57" t="s">
        <v>23</v>
      </c>
      <c r="B14" s="61" t="s">
        <v>58</v>
      </c>
      <c r="C14" s="58"/>
      <c r="E14" s="59"/>
      <c r="F14" s="59"/>
      <c r="G14" s="59"/>
    </row>
    <row r="15" spans="1:7" x14ac:dyDescent="0.25">
      <c r="A15" s="57" t="s">
        <v>25</v>
      </c>
      <c r="B15" s="61" t="s">
        <v>97</v>
      </c>
      <c r="C15" s="60"/>
      <c r="D15" s="60"/>
      <c r="E15" s="59"/>
      <c r="F15" s="59"/>
      <c r="G15" s="59"/>
    </row>
    <row r="16" spans="1:7" x14ac:dyDescent="0.25">
      <c r="A16" s="17"/>
      <c r="B16" s="19"/>
      <c r="D16" s="16"/>
      <c r="E16" s="19"/>
      <c r="F16" s="19"/>
      <c r="G16" s="19"/>
    </row>
    <row r="17" spans="1:7" x14ac:dyDescent="0.25">
      <c r="A17" s="17"/>
      <c r="B17" s="19"/>
      <c r="C17" s="19"/>
      <c r="D17" s="16"/>
      <c r="E17" s="19"/>
      <c r="F17" s="19"/>
      <c r="G17" s="19"/>
    </row>
    <row r="18" spans="1:7" ht="59.25" customHeight="1" x14ac:dyDescent="0.25">
      <c r="A18" s="98" t="s">
        <v>16</v>
      </c>
      <c r="B18" s="99"/>
      <c r="C18" s="99"/>
      <c r="D18" s="99"/>
      <c r="E18" s="99"/>
      <c r="F18" s="99"/>
      <c r="G18" s="100"/>
    </row>
    <row r="19" spans="1:7" x14ac:dyDescent="0.25">
      <c r="A19" s="17"/>
      <c r="B19" s="19"/>
      <c r="C19" s="19"/>
      <c r="D19" s="19"/>
      <c r="E19" s="19"/>
      <c r="F19" s="19"/>
      <c r="G19" s="19"/>
    </row>
    <row r="20" spans="1:7" x14ac:dyDescent="0.25">
      <c r="A20" s="17"/>
      <c r="B20" s="19"/>
      <c r="C20" s="19"/>
      <c r="D20" s="19"/>
      <c r="E20" s="19"/>
      <c r="F20" s="19"/>
      <c r="G20" s="19"/>
    </row>
    <row r="21" spans="1:7" x14ac:dyDescent="0.25">
      <c r="A21" s="17"/>
      <c r="B21" s="19"/>
      <c r="C21" s="19"/>
      <c r="D21" s="19"/>
      <c r="E21" s="19"/>
      <c r="F21" s="19"/>
      <c r="G21" s="19"/>
    </row>
    <row r="22" spans="1:7" x14ac:dyDescent="0.25">
      <c r="A22" s="17"/>
      <c r="B22" s="19"/>
      <c r="C22" s="19"/>
      <c r="D22" s="19"/>
      <c r="E22" s="19"/>
      <c r="F22" s="19"/>
      <c r="G22" s="19"/>
    </row>
    <row r="23" spans="1:7" x14ac:dyDescent="0.25">
      <c r="A23" s="17"/>
      <c r="B23" s="19"/>
      <c r="C23" s="19"/>
      <c r="D23" s="19"/>
      <c r="E23" s="19"/>
      <c r="F23" s="19"/>
      <c r="G23" s="19"/>
    </row>
    <row r="24" spans="1:7" x14ac:dyDescent="0.25">
      <c r="A24" s="17"/>
      <c r="B24" s="19"/>
      <c r="C24" s="19"/>
      <c r="D24" s="19"/>
      <c r="E24" s="19"/>
      <c r="F24" s="19"/>
      <c r="G24" s="19"/>
    </row>
    <row r="25" spans="1:7" x14ac:dyDescent="0.25">
      <c r="A25" s="17"/>
      <c r="B25" s="19"/>
      <c r="C25" s="19"/>
      <c r="D25" s="19"/>
      <c r="E25" s="19"/>
      <c r="F25" s="19"/>
      <c r="G25" s="19"/>
    </row>
    <row r="26" spans="1:7" x14ac:dyDescent="0.25">
      <c r="A26" s="82"/>
      <c r="B26" s="19"/>
      <c r="C26" s="19"/>
      <c r="D26" s="19"/>
      <c r="E26" s="19"/>
      <c r="F26" s="19"/>
      <c r="G26" s="19"/>
    </row>
    <row r="27" spans="1:7" x14ac:dyDescent="0.25">
      <c r="A27" s="17"/>
      <c r="B27" s="19"/>
      <c r="C27" s="19"/>
      <c r="D27" s="19"/>
      <c r="E27" s="19"/>
      <c r="F27" s="19"/>
      <c r="G27" s="19"/>
    </row>
    <row r="28" spans="1:7" s="56" customFormat="1" ht="48" customHeight="1" x14ac:dyDescent="0.25">
      <c r="A28" s="105"/>
      <c r="B28" s="106"/>
      <c r="C28" s="106"/>
      <c r="D28" s="106"/>
      <c r="E28" s="106"/>
      <c r="F28" s="106"/>
      <c r="G28" s="107"/>
    </row>
    <row r="29" spans="1:7" ht="9.75" customHeight="1" x14ac:dyDescent="0.25">
      <c r="A29" s="42"/>
      <c r="B29" s="42"/>
      <c r="C29" s="42"/>
      <c r="D29" s="42"/>
      <c r="E29" s="42"/>
      <c r="F29" s="42"/>
      <c r="G29" s="42"/>
    </row>
    <row r="30" spans="1:7" x14ac:dyDescent="0.25">
      <c r="A30" s="90" t="s">
        <v>49</v>
      </c>
      <c r="B30" s="91"/>
      <c r="C30" s="91"/>
      <c r="D30" s="91"/>
      <c r="E30" s="91"/>
      <c r="F30" s="42"/>
      <c r="G30" s="42"/>
    </row>
    <row r="31" spans="1:7" x14ac:dyDescent="0.25">
      <c r="A31" s="42"/>
      <c r="B31" s="42"/>
      <c r="C31" s="42"/>
      <c r="D31" s="42"/>
      <c r="E31" s="42"/>
      <c r="F31" s="42"/>
      <c r="G31" s="42"/>
    </row>
    <row r="32" spans="1:7" x14ac:dyDescent="0.25">
      <c r="A32" s="42"/>
      <c r="B32" s="42"/>
      <c r="C32" s="42"/>
      <c r="D32" s="42"/>
      <c r="E32" s="42"/>
      <c r="F32" s="42"/>
      <c r="G32" s="42"/>
    </row>
    <row r="33" spans="1:7" x14ac:dyDescent="0.25">
      <c r="A33" s="42"/>
      <c r="B33" s="42"/>
      <c r="C33" s="42"/>
      <c r="D33" s="42"/>
      <c r="E33" s="42"/>
      <c r="F33" s="42"/>
      <c r="G33" s="42"/>
    </row>
  </sheetData>
  <mergeCells count="9">
    <mergeCell ref="A30:E30"/>
    <mergeCell ref="A6:G9"/>
    <mergeCell ref="A1:G1"/>
    <mergeCell ref="A2:G2"/>
    <mergeCell ref="A18:G18"/>
    <mergeCell ref="A12:G12"/>
    <mergeCell ref="A4:G4"/>
    <mergeCell ref="A28:G28"/>
    <mergeCell ref="A13:G13"/>
  </mergeCells>
  <phoneticPr fontId="5" type="noConversion"/>
  <pageMargins left="0.78740157480314965" right="0.78740157480314965" top="0.59055118110236227" bottom="0.98425196850393704" header="0.51181102362204722" footer="0.51181102362204722"/>
  <pageSetup paperSize="9" orientation="portrait" r:id="rId1"/>
  <headerFooter alignWithMargins="0">
    <oddFooter>&amp;L&amp;8&amp;F&amp;C&amp;"Arial,Fett"Deckblatt&amp;R&amp;8&amp;K000000
Seite &amp;P von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BF2B5-2D0E-42EF-97A3-D0AB3AA4C96C}">
  <dimension ref="A1:L120"/>
  <sheetViews>
    <sheetView topLeftCell="A79" zoomScale="140" zoomScaleNormal="140" workbookViewId="0">
      <selection activeCell="D91" sqref="D91"/>
    </sheetView>
  </sheetViews>
  <sheetFormatPr baseColWidth="10" defaultRowHeight="12.5" x14ac:dyDescent="0.25"/>
  <cols>
    <col min="1" max="1" width="10.453125" customWidth="1"/>
    <col min="4" max="4" width="12.1796875" bestFit="1" customWidth="1"/>
    <col min="7" max="7" width="3" bestFit="1" customWidth="1"/>
    <col min="8" max="8" width="14.1796875" style="71" customWidth="1"/>
    <col min="9" max="9" width="14.453125" bestFit="1" customWidth="1"/>
    <col min="10" max="10" width="11.81640625" bestFit="1" customWidth="1"/>
    <col min="11" max="11" width="15.453125" bestFit="1" customWidth="1"/>
    <col min="12" max="12" width="14.453125" bestFit="1" customWidth="1"/>
  </cols>
  <sheetData>
    <row r="1" spans="1:11" ht="13" x14ac:dyDescent="0.25">
      <c r="A1" s="111" t="str">
        <f>Deckblatt!A1</f>
        <v>Verfahrensbevollmächtigte: Fachhochschule Potsdam</v>
      </c>
      <c r="B1" s="91"/>
      <c r="C1" s="91"/>
      <c r="D1" s="91"/>
      <c r="E1" s="91"/>
      <c r="F1" s="91"/>
      <c r="G1" s="91"/>
      <c r="H1" s="91"/>
      <c r="I1" s="28"/>
      <c r="J1" s="12"/>
    </row>
    <row r="2" spans="1:11" x14ac:dyDescent="0.25">
      <c r="A2" s="111" t="str">
        <f>Deckblatt!A2</f>
        <v>Vorhaben: Rahmenvereinbarung Lieferung und Systemservice für Cisco Systems Produkte</v>
      </c>
      <c r="B2" s="91"/>
      <c r="C2" s="91"/>
      <c r="D2" s="91"/>
      <c r="E2" s="91"/>
      <c r="F2" s="91"/>
      <c r="G2" s="91"/>
      <c r="H2" s="91"/>
      <c r="I2" s="11"/>
      <c r="J2" s="12"/>
    </row>
    <row r="3" spans="1:11" ht="13" x14ac:dyDescent="0.25">
      <c r="A3" s="40" t="s">
        <v>10</v>
      </c>
      <c r="B3" s="112" t="s">
        <v>11</v>
      </c>
      <c r="C3" s="113"/>
      <c r="D3" s="113"/>
      <c r="E3" s="113"/>
      <c r="F3" s="113"/>
      <c r="G3" s="114"/>
      <c r="H3" s="67" t="s">
        <v>12</v>
      </c>
      <c r="I3" s="11"/>
      <c r="J3" s="12"/>
    </row>
    <row r="4" spans="1:11" s="2" customFormat="1" ht="20.149999999999999" customHeight="1" x14ac:dyDescent="0.3">
      <c r="A4" s="63" t="s">
        <v>0</v>
      </c>
      <c r="B4" s="8" t="s">
        <v>34</v>
      </c>
      <c r="C4" s="35"/>
      <c r="D4" s="36"/>
      <c r="E4" s="36"/>
      <c r="F4" s="36"/>
      <c r="G4" s="64"/>
      <c r="H4" s="68"/>
      <c r="I4" s="64"/>
    </row>
    <row r="5" spans="1:11" ht="20.149999999999999" customHeight="1" x14ac:dyDescent="0.25">
      <c r="A5" s="34" t="s">
        <v>53</v>
      </c>
      <c r="B5" s="1" t="s">
        <v>30</v>
      </c>
      <c r="C5" s="35"/>
      <c r="D5" s="36"/>
      <c r="E5" s="36"/>
      <c r="F5" s="36"/>
      <c r="G5" s="37"/>
      <c r="H5" s="69"/>
      <c r="I5" s="37"/>
      <c r="J5" s="2"/>
    </row>
    <row r="6" spans="1:11" s="20" customFormat="1" ht="46.5" customHeight="1" x14ac:dyDescent="0.25">
      <c r="B6" s="115" t="s">
        <v>7</v>
      </c>
      <c r="C6" s="116"/>
      <c r="D6" s="116"/>
      <c r="E6" s="116"/>
      <c r="H6" s="70"/>
      <c r="I6" s="30"/>
    </row>
    <row r="7" spans="1:11" s="20" customFormat="1" x14ac:dyDescent="0.25">
      <c r="B7" s="108" t="s">
        <v>13</v>
      </c>
      <c r="C7" s="109"/>
      <c r="D7" s="55">
        <v>4200000</v>
      </c>
      <c r="E7" s="27"/>
      <c r="H7" s="70"/>
      <c r="K7" s="33"/>
    </row>
    <row r="8" spans="1:11" s="20" customFormat="1" x14ac:dyDescent="0.25">
      <c r="B8" s="108" t="s">
        <v>8</v>
      </c>
      <c r="C8" s="109"/>
      <c r="D8" s="29">
        <v>1.1499999999999999</v>
      </c>
      <c r="E8" s="27"/>
      <c r="H8" s="70"/>
      <c r="I8" s="31"/>
      <c r="K8" s="31"/>
    </row>
    <row r="9" spans="1:11" x14ac:dyDescent="0.25">
      <c r="B9" s="117" t="s">
        <v>6</v>
      </c>
      <c r="C9" s="118"/>
      <c r="D9" s="41">
        <v>0</v>
      </c>
      <c r="E9" s="3" t="s">
        <v>1</v>
      </c>
      <c r="G9" s="3" t="s">
        <v>2</v>
      </c>
      <c r="H9" s="4">
        <f>D7*(100-D9)/D8/100</f>
        <v>3652173.9130434785</v>
      </c>
      <c r="I9" s="32"/>
    </row>
    <row r="10" spans="1:11" ht="20.149999999999999" customHeight="1" x14ac:dyDescent="0.25">
      <c r="A10" s="34" t="s">
        <v>32</v>
      </c>
      <c r="B10" s="1" t="s">
        <v>22</v>
      </c>
      <c r="C10" s="35"/>
      <c r="D10" s="36"/>
      <c r="E10" s="36"/>
      <c r="F10" s="36"/>
      <c r="G10" s="37"/>
      <c r="H10" s="69"/>
      <c r="I10" s="37"/>
      <c r="J10" s="2"/>
    </row>
    <row r="11" spans="1:11" s="20" customFormat="1" ht="20.149999999999999" customHeight="1" x14ac:dyDescent="0.25">
      <c r="B11" s="115" t="s">
        <v>51</v>
      </c>
      <c r="C11" s="115"/>
      <c r="D11" s="115"/>
      <c r="E11" s="115"/>
      <c r="H11" s="70"/>
      <c r="I11" s="30"/>
    </row>
    <row r="12" spans="1:11" s="20" customFormat="1" x14ac:dyDescent="0.25">
      <c r="B12" s="108" t="s">
        <v>13</v>
      </c>
      <c r="C12" s="108"/>
      <c r="D12" s="55">
        <v>3790000</v>
      </c>
      <c r="E12" s="47"/>
      <c r="H12" s="70"/>
      <c r="K12" s="33"/>
    </row>
    <row r="13" spans="1:11" s="20" customFormat="1" x14ac:dyDescent="0.25">
      <c r="B13" s="108" t="s">
        <v>8</v>
      </c>
      <c r="C13" s="108"/>
      <c r="D13" s="79">
        <v>1.1499999999999999</v>
      </c>
      <c r="E13" s="47"/>
      <c r="H13" s="70"/>
      <c r="I13" s="31"/>
      <c r="K13" s="31"/>
    </row>
    <row r="14" spans="1:11" x14ac:dyDescent="0.25">
      <c r="B14" s="117" t="s">
        <v>6</v>
      </c>
      <c r="C14" s="118"/>
      <c r="D14" s="41">
        <v>0</v>
      </c>
      <c r="E14" s="3" t="s">
        <v>1</v>
      </c>
      <c r="G14" s="3" t="s">
        <v>2</v>
      </c>
      <c r="H14" s="4">
        <f>D12*(100-D14)/D13/100</f>
        <v>3295652.1739130439</v>
      </c>
      <c r="I14" s="32"/>
    </row>
    <row r="15" spans="1:11" ht="20.149999999999999" customHeight="1" x14ac:dyDescent="0.25">
      <c r="A15" s="34" t="s">
        <v>54</v>
      </c>
      <c r="B15" s="1" t="s">
        <v>31</v>
      </c>
      <c r="C15" s="35"/>
      <c r="D15" s="36"/>
      <c r="E15" s="36"/>
      <c r="F15" s="36"/>
      <c r="G15" s="37"/>
      <c r="H15" s="69"/>
      <c r="I15" s="37"/>
      <c r="J15" s="2"/>
    </row>
    <row r="16" spans="1:11" s="20" customFormat="1" ht="20.149999999999999" customHeight="1" x14ac:dyDescent="0.25">
      <c r="B16" s="115" t="s">
        <v>52</v>
      </c>
      <c r="C16" s="115"/>
      <c r="D16" s="115"/>
      <c r="E16" s="115"/>
      <c r="H16" s="70"/>
      <c r="I16" s="30"/>
    </row>
    <row r="17" spans="1:11" s="20" customFormat="1" x14ac:dyDescent="0.25">
      <c r="B17" s="108" t="s">
        <v>13</v>
      </c>
      <c r="C17" s="108"/>
      <c r="D17" s="55">
        <v>769000</v>
      </c>
      <c r="E17" s="47"/>
      <c r="H17" s="70"/>
      <c r="K17" s="33"/>
    </row>
    <row r="18" spans="1:11" s="20" customFormat="1" x14ac:dyDescent="0.25">
      <c r="B18" s="108" t="s">
        <v>8</v>
      </c>
      <c r="C18" s="108"/>
      <c r="D18" s="29">
        <v>1.1499999999999999</v>
      </c>
      <c r="E18" s="47"/>
      <c r="H18" s="70"/>
      <c r="I18" s="31"/>
      <c r="K18" s="31"/>
    </row>
    <row r="19" spans="1:11" x14ac:dyDescent="0.25">
      <c r="B19" s="117" t="s">
        <v>6</v>
      </c>
      <c r="C19" s="118"/>
      <c r="D19" s="41">
        <v>0</v>
      </c>
      <c r="E19" s="3" t="s">
        <v>1</v>
      </c>
      <c r="G19" s="3" t="s">
        <v>2</v>
      </c>
      <c r="H19" s="4">
        <f>D17*(100-D19)/D18/100</f>
        <v>668695.65217391308</v>
      </c>
      <c r="I19" s="32"/>
    </row>
    <row r="20" spans="1:11" ht="20.149999999999999" customHeight="1" x14ac:dyDescent="0.25">
      <c r="A20" s="34" t="s">
        <v>55</v>
      </c>
      <c r="B20" s="1" t="s">
        <v>87</v>
      </c>
      <c r="C20" s="35"/>
      <c r="D20" s="36"/>
      <c r="E20" s="36"/>
      <c r="F20" s="36"/>
      <c r="G20" s="37"/>
      <c r="H20" s="69"/>
      <c r="I20" s="37"/>
      <c r="J20" s="2"/>
    </row>
    <row r="21" spans="1:11" s="20" customFormat="1" ht="20.149999999999999" customHeight="1" x14ac:dyDescent="0.25">
      <c r="B21" s="115" t="s">
        <v>85</v>
      </c>
      <c r="C21" s="115"/>
      <c r="D21" s="115"/>
      <c r="E21" s="115"/>
      <c r="H21" s="70"/>
      <c r="I21" s="30"/>
    </row>
    <row r="22" spans="1:11" s="20" customFormat="1" ht="20.149999999999999" customHeight="1" x14ac:dyDescent="0.25">
      <c r="B22" s="110" t="s">
        <v>89</v>
      </c>
      <c r="C22" s="110"/>
      <c r="D22" s="47"/>
      <c r="E22" s="47"/>
      <c r="H22" s="70"/>
      <c r="I22" s="30"/>
    </row>
    <row r="23" spans="1:11" ht="20.149999999999999" customHeight="1" x14ac:dyDescent="0.25">
      <c r="A23" s="34" t="s">
        <v>59</v>
      </c>
      <c r="B23" s="1" t="s">
        <v>88</v>
      </c>
      <c r="C23" s="35"/>
      <c r="D23" s="36"/>
      <c r="E23" s="36"/>
      <c r="F23" s="36"/>
      <c r="G23" s="37"/>
      <c r="H23" s="69"/>
      <c r="I23" s="37"/>
      <c r="J23" s="2"/>
    </row>
    <row r="24" spans="1:11" s="20" customFormat="1" ht="20.149999999999999" customHeight="1" x14ac:dyDescent="0.25">
      <c r="B24" s="115" t="s">
        <v>86</v>
      </c>
      <c r="C24" s="115"/>
      <c r="D24" s="115"/>
      <c r="E24" s="115"/>
      <c r="H24" s="70"/>
      <c r="I24" s="30"/>
    </row>
    <row r="25" spans="1:11" s="20" customFormat="1" x14ac:dyDescent="0.25">
      <c r="B25" s="108" t="s">
        <v>13</v>
      </c>
      <c r="C25" s="108"/>
      <c r="D25" s="55">
        <v>1548000</v>
      </c>
      <c r="E25" s="47"/>
      <c r="H25" s="70"/>
      <c r="K25" s="33"/>
    </row>
    <row r="26" spans="1:11" s="20" customFormat="1" x14ac:dyDescent="0.25">
      <c r="B26" s="108" t="s">
        <v>8</v>
      </c>
      <c r="C26" s="108"/>
      <c r="D26" s="29">
        <v>1.1499999999999999</v>
      </c>
      <c r="E26" s="47"/>
      <c r="H26" s="70"/>
      <c r="I26" s="31"/>
      <c r="K26" s="31"/>
    </row>
    <row r="27" spans="1:11" x14ac:dyDescent="0.25">
      <c r="B27" s="117" t="s">
        <v>6</v>
      </c>
      <c r="C27" s="118"/>
      <c r="D27" s="41">
        <v>0</v>
      </c>
      <c r="E27" s="3" t="s">
        <v>1</v>
      </c>
      <c r="G27" s="3" t="s">
        <v>2</v>
      </c>
      <c r="H27" s="4">
        <f>D25*(100-D27)/D26/100</f>
        <v>1346086.9565217393</v>
      </c>
      <c r="I27" s="32"/>
    </row>
    <row r="28" spans="1:11" ht="20.149999999999999" customHeight="1" x14ac:dyDescent="0.25">
      <c r="A28" s="34" t="s">
        <v>60</v>
      </c>
      <c r="B28" s="1" t="s">
        <v>61</v>
      </c>
      <c r="C28" s="35"/>
      <c r="D28" s="36"/>
      <c r="E28" s="36"/>
      <c r="F28" s="36"/>
      <c r="G28" s="37"/>
      <c r="H28" s="69"/>
      <c r="I28" s="37"/>
      <c r="J28" s="2"/>
    </row>
    <row r="29" spans="1:11" s="20" customFormat="1" ht="20.149999999999999" customHeight="1" x14ac:dyDescent="0.25">
      <c r="B29" s="115" t="s">
        <v>56</v>
      </c>
      <c r="C29" s="115"/>
      <c r="D29" s="115"/>
      <c r="E29" s="115"/>
      <c r="H29" s="70"/>
      <c r="I29" s="30"/>
    </row>
    <row r="30" spans="1:11" s="20" customFormat="1" x14ac:dyDescent="0.25">
      <c r="B30" s="108" t="s">
        <v>13</v>
      </c>
      <c r="C30" s="108"/>
      <c r="D30" s="55">
        <v>8000</v>
      </c>
      <c r="E30" s="47"/>
      <c r="H30" s="70"/>
      <c r="K30" s="33"/>
    </row>
    <row r="31" spans="1:11" s="20" customFormat="1" x14ac:dyDescent="0.25">
      <c r="B31" s="108" t="s">
        <v>8</v>
      </c>
      <c r="C31" s="108"/>
      <c r="D31" s="29">
        <v>1.1499999999999999</v>
      </c>
      <c r="E31" s="47"/>
      <c r="H31" s="70"/>
      <c r="I31" s="31"/>
      <c r="K31" s="31"/>
    </row>
    <row r="32" spans="1:11" x14ac:dyDescent="0.25">
      <c r="B32" s="117" t="s">
        <v>6</v>
      </c>
      <c r="C32" s="118"/>
      <c r="D32" s="41">
        <v>0</v>
      </c>
      <c r="E32" s="3" t="s">
        <v>1</v>
      </c>
      <c r="G32" s="3" t="s">
        <v>2</v>
      </c>
      <c r="H32" s="4">
        <f>D30*(100-D32)/D31/100</f>
        <v>6956.5217391304359</v>
      </c>
      <c r="I32" s="32"/>
    </row>
    <row r="33" spans="1:11" ht="20.149999999999999" customHeight="1" x14ac:dyDescent="0.25">
      <c r="A33" s="34" t="s">
        <v>62</v>
      </c>
      <c r="B33" s="1" t="s">
        <v>63</v>
      </c>
      <c r="C33" s="35"/>
      <c r="D33" s="36"/>
      <c r="E33" s="36"/>
      <c r="F33" s="36"/>
      <c r="G33" s="37"/>
      <c r="H33" s="69"/>
      <c r="I33" s="37"/>
      <c r="J33" s="2"/>
    </row>
    <row r="34" spans="1:11" s="20" customFormat="1" ht="20.149999999999999" customHeight="1" x14ac:dyDescent="0.25">
      <c r="B34" s="115" t="s">
        <v>56</v>
      </c>
      <c r="C34" s="115"/>
      <c r="D34" s="115"/>
      <c r="E34" s="115"/>
      <c r="H34" s="70"/>
      <c r="I34" s="30"/>
    </row>
    <row r="35" spans="1:11" s="20" customFormat="1" x14ac:dyDescent="0.25">
      <c r="B35" s="108" t="s">
        <v>13</v>
      </c>
      <c r="C35" s="108"/>
      <c r="D35" s="55">
        <v>2000</v>
      </c>
      <c r="E35" s="47"/>
      <c r="H35" s="70"/>
      <c r="K35" s="33"/>
    </row>
    <row r="36" spans="1:11" s="20" customFormat="1" x14ac:dyDescent="0.25">
      <c r="B36" s="108" t="s">
        <v>8</v>
      </c>
      <c r="C36" s="108"/>
      <c r="D36" s="29">
        <v>1.1499999999999999</v>
      </c>
      <c r="E36" s="47"/>
      <c r="H36" s="70"/>
      <c r="I36" s="31"/>
      <c r="K36" s="31"/>
    </row>
    <row r="37" spans="1:11" x14ac:dyDescent="0.25">
      <c r="B37" s="117" t="s">
        <v>6</v>
      </c>
      <c r="C37" s="118"/>
      <c r="D37" s="41">
        <v>0</v>
      </c>
      <c r="E37" s="3" t="s">
        <v>1</v>
      </c>
      <c r="G37" s="3" t="s">
        <v>2</v>
      </c>
      <c r="H37" s="4">
        <f>D35*(100-D37)/D36/100</f>
        <v>1739.130434782609</v>
      </c>
      <c r="I37" s="32"/>
    </row>
    <row r="38" spans="1:11" x14ac:dyDescent="0.25">
      <c r="A38" s="5"/>
      <c r="B38" s="5"/>
      <c r="C38" s="5"/>
      <c r="D38" s="5"/>
      <c r="E38" s="6" t="s">
        <v>26</v>
      </c>
      <c r="F38" s="7"/>
      <c r="G38" s="7"/>
      <c r="H38" s="66">
        <f>SUM(H5:H37)</f>
        <v>8971304.3478260897</v>
      </c>
      <c r="I38" s="5"/>
    </row>
    <row r="39" spans="1:11" s="2" customFormat="1" ht="20.149999999999999" customHeight="1" x14ac:dyDescent="0.3">
      <c r="A39" s="63" t="s">
        <v>0</v>
      </c>
      <c r="B39" s="8" t="s">
        <v>65</v>
      </c>
      <c r="C39" s="35"/>
      <c r="D39" s="36"/>
      <c r="E39" s="36"/>
      <c r="F39" s="36"/>
      <c r="G39" s="64"/>
      <c r="H39" s="68"/>
      <c r="I39" s="64"/>
    </row>
    <row r="40" spans="1:11" ht="20.149999999999999" customHeight="1" x14ac:dyDescent="0.25">
      <c r="A40" s="34" t="s">
        <v>33</v>
      </c>
      <c r="B40" s="1" t="s">
        <v>35</v>
      </c>
      <c r="C40" s="35"/>
      <c r="D40" s="36"/>
      <c r="E40" s="36"/>
      <c r="F40" s="36"/>
      <c r="G40" s="37"/>
      <c r="H40" s="69"/>
      <c r="I40" s="37"/>
      <c r="J40" s="2"/>
    </row>
    <row r="41" spans="1:11" s="20" customFormat="1" ht="62.25" customHeight="1" x14ac:dyDescent="0.25">
      <c r="B41" s="115" t="s">
        <v>36</v>
      </c>
      <c r="C41" s="115"/>
      <c r="D41" s="115"/>
      <c r="E41" s="115"/>
      <c r="H41" s="70"/>
      <c r="I41" s="30"/>
    </row>
    <row r="42" spans="1:11" s="20" customFormat="1" ht="12.75" customHeight="1" x14ac:dyDescent="0.25">
      <c r="B42" s="108" t="s">
        <v>13</v>
      </c>
      <c r="C42" s="109"/>
      <c r="D42" s="55">
        <v>176000</v>
      </c>
      <c r="E42" s="27"/>
      <c r="H42" s="70"/>
      <c r="K42" s="33"/>
    </row>
    <row r="43" spans="1:11" s="20" customFormat="1" x14ac:dyDescent="0.25">
      <c r="B43" s="108" t="s">
        <v>8</v>
      </c>
      <c r="C43" s="109"/>
      <c r="D43" s="29">
        <v>1.1499999999999999</v>
      </c>
      <c r="E43" s="27"/>
      <c r="H43" s="70"/>
      <c r="I43" s="31"/>
      <c r="K43" s="31"/>
    </row>
    <row r="44" spans="1:11" x14ac:dyDescent="0.25">
      <c r="B44" s="117" t="s">
        <v>6</v>
      </c>
      <c r="C44" s="118"/>
      <c r="D44" s="41">
        <v>0</v>
      </c>
      <c r="E44" s="3" t="s">
        <v>1</v>
      </c>
      <c r="G44" s="3" t="s">
        <v>2</v>
      </c>
      <c r="H44" s="4">
        <f>D42*(100-D44)/D43/100</f>
        <v>153043.47826086957</v>
      </c>
      <c r="I44" s="32"/>
    </row>
    <row r="45" spans="1:11" ht="20.149999999999999" customHeight="1" x14ac:dyDescent="0.25">
      <c r="A45" s="34" t="s">
        <v>37</v>
      </c>
      <c r="B45" s="1" t="s">
        <v>38</v>
      </c>
      <c r="C45" s="35"/>
      <c r="D45" s="36"/>
      <c r="E45" s="36"/>
      <c r="F45" s="36"/>
      <c r="G45" s="37"/>
      <c r="H45" s="69"/>
      <c r="I45" s="37"/>
      <c r="J45" s="2"/>
    </row>
    <row r="46" spans="1:11" s="20" customFormat="1" ht="25" customHeight="1" x14ac:dyDescent="0.25">
      <c r="B46" s="115" t="s">
        <v>50</v>
      </c>
      <c r="C46" s="115"/>
      <c r="D46" s="115"/>
      <c r="E46" s="115"/>
      <c r="H46" s="70"/>
      <c r="I46" s="30"/>
    </row>
    <row r="47" spans="1:11" s="20" customFormat="1" ht="12.75" customHeight="1" x14ac:dyDescent="0.25">
      <c r="B47" s="108" t="s">
        <v>13</v>
      </c>
      <c r="C47" s="109"/>
      <c r="D47" s="55">
        <v>44000</v>
      </c>
      <c r="E47" s="27"/>
      <c r="H47" s="70"/>
      <c r="K47" s="33"/>
    </row>
    <row r="48" spans="1:11" s="20" customFormat="1" x14ac:dyDescent="0.25">
      <c r="B48" s="108" t="s">
        <v>8</v>
      </c>
      <c r="C48" s="109"/>
      <c r="D48" s="29">
        <v>1.1499999999999999</v>
      </c>
      <c r="E48" s="27"/>
      <c r="H48" s="70"/>
      <c r="I48" s="31"/>
      <c r="K48" s="31"/>
    </row>
    <row r="49" spans="1:11" x14ac:dyDescent="0.25">
      <c r="B49" s="117" t="s">
        <v>6</v>
      </c>
      <c r="C49" s="118"/>
      <c r="D49" s="41">
        <v>0</v>
      </c>
      <c r="E49" s="3" t="s">
        <v>1</v>
      </c>
      <c r="G49" s="3" t="s">
        <v>2</v>
      </c>
      <c r="H49" s="4">
        <f>D47*(100-D49)/D48/100</f>
        <v>38260.869565217392</v>
      </c>
      <c r="I49" s="32"/>
    </row>
    <row r="50" spans="1:11" ht="20.149999999999999" customHeight="1" x14ac:dyDescent="0.25">
      <c r="A50" s="34" t="s">
        <v>39</v>
      </c>
      <c r="B50" s="1" t="s">
        <v>40</v>
      </c>
      <c r="C50" s="35"/>
      <c r="D50" s="36"/>
      <c r="E50" s="36"/>
      <c r="F50" s="36"/>
      <c r="G50" s="37"/>
      <c r="H50" s="69"/>
      <c r="I50" s="37"/>
      <c r="J50" s="2"/>
    </row>
    <row r="51" spans="1:11" s="20" customFormat="1" ht="63.75" customHeight="1" x14ac:dyDescent="0.25">
      <c r="B51" s="115" t="s">
        <v>36</v>
      </c>
      <c r="C51" s="115"/>
      <c r="D51" s="115"/>
      <c r="E51" s="115"/>
      <c r="H51" s="70"/>
      <c r="I51" s="30"/>
    </row>
    <row r="52" spans="1:11" s="20" customFormat="1" ht="12.75" customHeight="1" x14ac:dyDescent="0.25">
      <c r="B52" s="108" t="s">
        <v>13</v>
      </c>
      <c r="C52" s="109"/>
      <c r="D52" s="55">
        <v>2261000</v>
      </c>
      <c r="E52" s="27"/>
      <c r="H52" s="70"/>
      <c r="K52" s="33"/>
    </row>
    <row r="53" spans="1:11" s="20" customFormat="1" x14ac:dyDescent="0.25">
      <c r="B53" s="108" t="s">
        <v>8</v>
      </c>
      <c r="C53" s="109"/>
      <c r="D53" s="29">
        <v>1.1499999999999999</v>
      </c>
      <c r="E53" s="27"/>
      <c r="H53" s="70"/>
      <c r="I53" s="31"/>
      <c r="K53" s="31"/>
    </row>
    <row r="54" spans="1:11" x14ac:dyDescent="0.25">
      <c r="B54" s="117" t="s">
        <v>6</v>
      </c>
      <c r="C54" s="118"/>
      <c r="D54" s="41">
        <v>0</v>
      </c>
      <c r="E54" s="3" t="s">
        <v>1</v>
      </c>
      <c r="G54" s="3" t="s">
        <v>2</v>
      </c>
      <c r="H54" s="4">
        <f>D52*(100-D54)/D53/100</f>
        <v>1966086.9565217393</v>
      </c>
      <c r="I54" s="32"/>
    </row>
    <row r="55" spans="1:11" x14ac:dyDescent="0.25">
      <c r="A55" s="5"/>
      <c r="B55" s="5"/>
      <c r="C55" s="5"/>
      <c r="D55" s="5"/>
      <c r="E55" s="6" t="s">
        <v>27</v>
      </c>
      <c r="F55" s="7"/>
      <c r="G55" s="7"/>
      <c r="H55" s="66">
        <f>SUM(H40:H54)</f>
        <v>2157391.3043478262</v>
      </c>
      <c r="I55" s="5"/>
      <c r="J55" s="65" t="s">
        <v>0</v>
      </c>
    </row>
    <row r="56" spans="1:11" s="2" customFormat="1" ht="20.149999999999999" customHeight="1" x14ac:dyDescent="0.3">
      <c r="A56" s="63" t="s">
        <v>0</v>
      </c>
      <c r="B56" s="8" t="s">
        <v>66</v>
      </c>
      <c r="C56" s="35"/>
      <c r="D56" s="36"/>
      <c r="E56" s="36"/>
      <c r="F56" s="36"/>
      <c r="G56" s="64"/>
      <c r="H56" s="68"/>
      <c r="I56" s="64"/>
    </row>
    <row r="57" spans="1:11" ht="20.149999999999999" customHeight="1" x14ac:dyDescent="0.25">
      <c r="A57" s="34" t="s">
        <v>43</v>
      </c>
      <c r="B57" s="1" t="s">
        <v>41</v>
      </c>
      <c r="C57" s="35"/>
      <c r="D57" s="36"/>
      <c r="E57" s="36"/>
      <c r="F57" s="36"/>
      <c r="G57" s="37"/>
      <c r="H57" s="69"/>
      <c r="I57" s="37"/>
      <c r="J57" s="2"/>
    </row>
    <row r="58" spans="1:11" s="20" customFormat="1" ht="82" customHeight="1" x14ac:dyDescent="0.25">
      <c r="B58" s="115" t="s">
        <v>15</v>
      </c>
      <c r="C58" s="115"/>
      <c r="D58" s="115"/>
      <c r="E58" s="115"/>
      <c r="F58" s="52" t="s">
        <v>0</v>
      </c>
      <c r="H58" s="70"/>
      <c r="I58" s="30"/>
    </row>
    <row r="59" spans="1:11" s="20" customFormat="1" ht="12.75" customHeight="1" x14ac:dyDescent="0.25">
      <c r="B59" s="108" t="s">
        <v>13</v>
      </c>
      <c r="C59" s="109"/>
      <c r="D59" s="55">
        <v>176000</v>
      </c>
      <c r="E59" s="27"/>
      <c r="H59" s="70"/>
      <c r="K59" s="33"/>
    </row>
    <row r="60" spans="1:11" s="20" customFormat="1" x14ac:dyDescent="0.25">
      <c r="B60" s="108" t="s">
        <v>8</v>
      </c>
      <c r="C60" s="109"/>
      <c r="D60" s="29">
        <v>1.1499999999999999</v>
      </c>
      <c r="E60" s="27"/>
      <c r="H60" s="70"/>
      <c r="I60" s="31"/>
      <c r="K60" s="31"/>
    </row>
    <row r="61" spans="1:11" x14ac:dyDescent="0.25">
      <c r="B61" s="117" t="s">
        <v>6</v>
      </c>
      <c r="C61" s="118"/>
      <c r="D61" s="41">
        <v>0</v>
      </c>
      <c r="E61" s="3" t="s">
        <v>1</v>
      </c>
      <c r="G61" s="3" t="s">
        <v>2</v>
      </c>
      <c r="H61" s="4">
        <f>D59*(100-D61)/D60/100</f>
        <v>153043.47826086957</v>
      </c>
      <c r="I61" s="32"/>
      <c r="K61" s="2" t="s">
        <v>0</v>
      </c>
    </row>
    <row r="62" spans="1:11" ht="20.149999999999999" customHeight="1" x14ac:dyDescent="0.25">
      <c r="A62" s="34" t="s">
        <v>44</v>
      </c>
      <c r="B62" s="1" t="s">
        <v>42</v>
      </c>
      <c r="C62" s="35"/>
      <c r="D62" s="36"/>
      <c r="E62" s="36"/>
      <c r="F62" s="36"/>
      <c r="G62" s="37"/>
      <c r="H62" s="69"/>
      <c r="I62" s="37"/>
      <c r="J62" s="2"/>
    </row>
    <row r="63" spans="1:11" s="20" customFormat="1" ht="25" customHeight="1" x14ac:dyDescent="0.25">
      <c r="B63" s="115" t="s">
        <v>50</v>
      </c>
      <c r="C63" s="115"/>
      <c r="D63" s="115"/>
      <c r="E63" s="115"/>
      <c r="H63" s="70"/>
      <c r="I63" s="30"/>
    </row>
    <row r="64" spans="1:11" s="20" customFormat="1" ht="12.75" customHeight="1" x14ac:dyDescent="0.25">
      <c r="B64" s="108" t="s">
        <v>13</v>
      </c>
      <c r="C64" s="109"/>
      <c r="D64" s="55">
        <v>44000</v>
      </c>
      <c r="E64" s="27"/>
      <c r="H64" s="70"/>
      <c r="K64" s="33"/>
    </row>
    <row r="65" spans="1:12" s="20" customFormat="1" x14ac:dyDescent="0.25">
      <c r="B65" s="108" t="s">
        <v>8</v>
      </c>
      <c r="C65" s="109"/>
      <c r="D65" s="29">
        <v>1.1499999999999999</v>
      </c>
      <c r="E65" s="27"/>
      <c r="H65" s="70"/>
      <c r="I65" s="31"/>
      <c r="K65" s="31"/>
    </row>
    <row r="66" spans="1:12" x14ac:dyDescent="0.25">
      <c r="B66" s="117" t="s">
        <v>6</v>
      </c>
      <c r="C66" s="118"/>
      <c r="D66" s="41">
        <v>0</v>
      </c>
      <c r="E66" s="3" t="s">
        <v>1</v>
      </c>
      <c r="G66" s="3" t="s">
        <v>2</v>
      </c>
      <c r="H66" s="4">
        <f>D64*(100-D66)/D65/100</f>
        <v>38260.869565217392</v>
      </c>
      <c r="I66" s="32"/>
      <c r="K66" s="2" t="s">
        <v>0</v>
      </c>
    </row>
    <row r="67" spans="1:12" x14ac:dyDescent="0.25">
      <c r="A67" s="5"/>
      <c r="B67" s="5"/>
      <c r="C67" s="5"/>
      <c r="D67" s="5"/>
      <c r="E67" s="6" t="s">
        <v>28</v>
      </c>
      <c r="F67" s="7"/>
      <c r="G67" s="7"/>
      <c r="H67" s="66">
        <f>SUM(H57:H66)</f>
        <v>191304.34782608697</v>
      </c>
      <c r="I67" s="5"/>
      <c r="J67" s="65" t="s">
        <v>0</v>
      </c>
    </row>
    <row r="68" spans="1:12" s="2" customFormat="1" ht="20.149999999999999" customHeight="1" x14ac:dyDescent="0.3">
      <c r="A68" s="63" t="s">
        <v>0</v>
      </c>
      <c r="B68" s="8" t="s">
        <v>67</v>
      </c>
      <c r="C68" s="35"/>
      <c r="D68" s="36"/>
      <c r="E68" s="36"/>
      <c r="F68" s="36"/>
      <c r="G68" s="64"/>
      <c r="H68" s="68"/>
      <c r="I68" s="64"/>
    </row>
    <row r="69" spans="1:12" ht="17.25" customHeight="1" x14ac:dyDescent="0.25">
      <c r="A69" s="1" t="s">
        <v>68</v>
      </c>
      <c r="B69" s="119" t="s">
        <v>80</v>
      </c>
      <c r="C69" s="119"/>
      <c r="D69" s="119"/>
      <c r="E69" s="119"/>
      <c r="F69" s="53" t="s">
        <v>0</v>
      </c>
      <c r="I69" s="39"/>
    </row>
    <row r="70" spans="1:12" s="20" customFormat="1" ht="13" x14ac:dyDescent="0.25">
      <c r="A70" s="80"/>
      <c r="B70" s="108" t="s">
        <v>9</v>
      </c>
      <c r="C70" s="109"/>
      <c r="D70" s="38">
        <v>73</v>
      </c>
      <c r="E70" s="27"/>
      <c r="H70" s="70"/>
      <c r="K70" s="33"/>
    </row>
    <row r="71" spans="1:12" s="20" customFormat="1" ht="12.75" customHeight="1" x14ac:dyDescent="0.2">
      <c r="B71" s="108" t="s">
        <v>77</v>
      </c>
      <c r="C71" s="109"/>
      <c r="D71" s="86">
        <v>0</v>
      </c>
      <c r="E71" s="27"/>
      <c r="H71" s="70"/>
      <c r="K71" s="33"/>
      <c r="L71" s="85"/>
    </row>
    <row r="72" spans="1:12" ht="12.5" customHeight="1" x14ac:dyDescent="0.25">
      <c r="B72" s="117" t="s">
        <v>6</v>
      </c>
      <c r="C72" s="118"/>
      <c r="D72" s="89">
        <v>0</v>
      </c>
      <c r="E72" s="3" t="s">
        <v>1</v>
      </c>
      <c r="I72" s="32"/>
      <c r="K72" s="2"/>
    </row>
    <row r="73" spans="1:12" ht="12.5" customHeight="1" x14ac:dyDescent="0.25">
      <c r="B73" s="120" t="s">
        <v>79</v>
      </c>
      <c r="C73" s="121" t="s">
        <v>78</v>
      </c>
      <c r="D73" s="87">
        <f>(100-D72)*D71/100</f>
        <v>0</v>
      </c>
      <c r="E73" s="88"/>
      <c r="G73" s="3" t="s">
        <v>2</v>
      </c>
      <c r="H73" s="4">
        <f>D70*D73</f>
        <v>0</v>
      </c>
      <c r="I73" s="32"/>
      <c r="K73" s="32"/>
    </row>
    <row r="74" spans="1:12" ht="17.25" customHeight="1" x14ac:dyDescent="0.25">
      <c r="A74" s="1" t="s">
        <v>69</v>
      </c>
      <c r="B74" s="119" t="s">
        <v>81</v>
      </c>
      <c r="C74" s="119"/>
      <c r="D74" s="119"/>
      <c r="E74" s="119"/>
      <c r="F74" s="91"/>
      <c r="I74" s="39"/>
    </row>
    <row r="75" spans="1:12" s="20" customFormat="1" ht="13" x14ac:dyDescent="0.25">
      <c r="A75" s="80"/>
      <c r="B75" s="108" t="s">
        <v>9</v>
      </c>
      <c r="C75" s="109"/>
      <c r="D75" s="38">
        <v>216</v>
      </c>
      <c r="E75" s="27"/>
      <c r="H75" s="70"/>
      <c r="K75" s="33"/>
    </row>
    <row r="76" spans="1:12" s="20" customFormat="1" ht="12.75" customHeight="1" x14ac:dyDescent="0.2">
      <c r="B76" s="108" t="s">
        <v>77</v>
      </c>
      <c r="C76" s="109"/>
      <c r="D76" s="86">
        <v>0</v>
      </c>
      <c r="E76" s="27"/>
      <c r="H76" s="70"/>
      <c r="K76" s="33"/>
      <c r="L76" s="85"/>
    </row>
    <row r="77" spans="1:12" ht="12.5" customHeight="1" x14ac:dyDescent="0.25">
      <c r="B77" s="117" t="s">
        <v>6</v>
      </c>
      <c r="C77" s="118"/>
      <c r="D77" s="89">
        <v>0</v>
      </c>
      <c r="E77" s="3" t="s">
        <v>1</v>
      </c>
      <c r="I77" s="32"/>
      <c r="K77" s="2"/>
    </row>
    <row r="78" spans="1:12" ht="12.5" customHeight="1" x14ac:dyDescent="0.25">
      <c r="B78" s="120" t="s">
        <v>79</v>
      </c>
      <c r="C78" s="121" t="s">
        <v>78</v>
      </c>
      <c r="D78" s="87">
        <f>(100-D77)*D76/100</f>
        <v>0</v>
      </c>
      <c r="E78" s="88"/>
      <c r="G78" s="3" t="s">
        <v>2</v>
      </c>
      <c r="H78" s="4">
        <f>D75*D78</f>
        <v>0</v>
      </c>
      <c r="I78" s="32"/>
      <c r="K78" s="32"/>
    </row>
    <row r="79" spans="1:12" ht="17.25" customHeight="1" x14ac:dyDescent="0.25">
      <c r="A79" s="1" t="s">
        <v>70</v>
      </c>
      <c r="B79" s="119" t="s">
        <v>82</v>
      </c>
      <c r="C79" s="119"/>
      <c r="D79" s="119"/>
      <c r="E79" s="119"/>
      <c r="F79" s="91"/>
      <c r="I79" s="39"/>
    </row>
    <row r="80" spans="1:12" s="20" customFormat="1" ht="13" x14ac:dyDescent="0.25">
      <c r="A80" s="80"/>
      <c r="B80" s="108" t="s">
        <v>9</v>
      </c>
      <c r="C80" s="109"/>
      <c r="D80" s="38">
        <v>97</v>
      </c>
      <c r="E80" s="27" t="s">
        <v>0</v>
      </c>
      <c r="H80" s="70"/>
      <c r="K80" s="33"/>
    </row>
    <row r="81" spans="1:12" s="20" customFormat="1" ht="12.75" customHeight="1" x14ac:dyDescent="0.2">
      <c r="B81" s="108" t="s">
        <v>77</v>
      </c>
      <c r="C81" s="109"/>
      <c r="D81" s="86">
        <v>0</v>
      </c>
      <c r="E81" s="27"/>
      <c r="H81" s="70"/>
      <c r="K81" s="33"/>
      <c r="L81" s="85"/>
    </row>
    <row r="82" spans="1:12" ht="12.5" customHeight="1" x14ac:dyDescent="0.25">
      <c r="B82" s="117" t="s">
        <v>6</v>
      </c>
      <c r="C82" s="118"/>
      <c r="D82" s="89">
        <v>0</v>
      </c>
      <c r="E82" s="3" t="s">
        <v>1</v>
      </c>
      <c r="I82" s="32"/>
      <c r="K82" s="2"/>
    </row>
    <row r="83" spans="1:12" ht="12.5" customHeight="1" x14ac:dyDescent="0.25">
      <c r="B83" s="120" t="s">
        <v>79</v>
      </c>
      <c r="C83" s="121" t="s">
        <v>78</v>
      </c>
      <c r="D83" s="87">
        <f>(100-D82)*D81/100</f>
        <v>0</v>
      </c>
      <c r="E83" s="88"/>
      <c r="G83" s="3" t="s">
        <v>2</v>
      </c>
      <c r="H83" s="4">
        <f>D80*D83</f>
        <v>0</v>
      </c>
      <c r="I83" s="32"/>
      <c r="K83" s="32"/>
    </row>
    <row r="84" spans="1:12" ht="17.25" customHeight="1" x14ac:dyDescent="0.25">
      <c r="A84" s="1" t="s">
        <v>71</v>
      </c>
      <c r="B84" s="119" t="s">
        <v>83</v>
      </c>
      <c r="C84" s="119"/>
      <c r="D84" s="119"/>
      <c r="E84" s="119"/>
      <c r="F84" s="91"/>
      <c r="I84" s="39"/>
    </row>
    <row r="85" spans="1:12" s="20" customFormat="1" ht="13" x14ac:dyDescent="0.25">
      <c r="A85" s="80"/>
      <c r="B85" s="108" t="s">
        <v>9</v>
      </c>
      <c r="C85" s="109"/>
      <c r="D85" s="38">
        <v>58</v>
      </c>
      <c r="E85" s="27" t="s">
        <v>0</v>
      </c>
      <c r="H85" s="70"/>
      <c r="K85" s="33"/>
    </row>
    <row r="86" spans="1:12" s="20" customFormat="1" ht="12.75" customHeight="1" x14ac:dyDescent="0.2">
      <c r="B86" s="108" t="s">
        <v>77</v>
      </c>
      <c r="C86" s="109"/>
      <c r="D86" s="86">
        <v>0</v>
      </c>
      <c r="E86" s="27"/>
      <c r="H86" s="70"/>
      <c r="K86" s="33"/>
      <c r="L86" s="85"/>
    </row>
    <row r="87" spans="1:12" ht="12.5" customHeight="1" x14ac:dyDescent="0.25">
      <c r="B87" s="117" t="s">
        <v>6</v>
      </c>
      <c r="C87" s="118"/>
      <c r="D87" s="89">
        <v>0</v>
      </c>
      <c r="E87" s="3" t="s">
        <v>1</v>
      </c>
      <c r="I87" s="32"/>
      <c r="K87" s="2"/>
    </row>
    <row r="88" spans="1:12" ht="12.5" customHeight="1" x14ac:dyDescent="0.25">
      <c r="B88" s="120" t="s">
        <v>79</v>
      </c>
      <c r="C88" s="121" t="s">
        <v>78</v>
      </c>
      <c r="D88" s="87">
        <f>(100-D87)*D86/100</f>
        <v>0</v>
      </c>
      <c r="E88" s="88"/>
      <c r="G88" s="3" t="s">
        <v>2</v>
      </c>
      <c r="H88" s="4">
        <f>D85*D88</f>
        <v>0</v>
      </c>
      <c r="I88" s="32"/>
      <c r="K88" s="32"/>
    </row>
    <row r="89" spans="1:12" ht="23.25" customHeight="1" x14ac:dyDescent="0.3">
      <c r="A89" s="81" t="s">
        <v>90</v>
      </c>
      <c r="B89" s="119" t="s">
        <v>84</v>
      </c>
      <c r="C89" s="119"/>
      <c r="D89" s="119"/>
      <c r="E89" s="119"/>
      <c r="F89" s="125"/>
      <c r="I89" s="39"/>
    </row>
    <row r="90" spans="1:12" s="20" customFormat="1" x14ac:dyDescent="0.25">
      <c r="B90" s="108" t="s">
        <v>14</v>
      </c>
      <c r="C90" s="109"/>
      <c r="D90" s="38">
        <v>89</v>
      </c>
      <c r="E90" s="27"/>
      <c r="H90" s="70"/>
      <c r="K90" s="33"/>
    </row>
    <row r="91" spans="1:12" s="20" customFormat="1" ht="12.75" customHeight="1" x14ac:dyDescent="0.2">
      <c r="B91" s="108" t="s">
        <v>77</v>
      </c>
      <c r="C91" s="109"/>
      <c r="D91" s="86">
        <v>0</v>
      </c>
      <c r="E91" s="27"/>
      <c r="H91" s="70"/>
      <c r="K91" s="33"/>
      <c r="L91" s="85"/>
    </row>
    <row r="92" spans="1:12" ht="12.5" customHeight="1" x14ac:dyDescent="0.25">
      <c r="B92" s="117" t="s">
        <v>6</v>
      </c>
      <c r="C92" s="118"/>
      <c r="D92" s="89">
        <v>0</v>
      </c>
      <c r="E92" s="3" t="s">
        <v>1</v>
      </c>
      <c r="I92" s="32"/>
      <c r="K92" s="2"/>
    </row>
    <row r="93" spans="1:12" ht="12.5" customHeight="1" x14ac:dyDescent="0.25">
      <c r="B93" s="120" t="s">
        <v>19</v>
      </c>
      <c r="C93" s="121"/>
      <c r="D93" s="87">
        <f>(100-D92)*D91/100</f>
        <v>0</v>
      </c>
      <c r="E93" s="88" t="s">
        <v>0</v>
      </c>
      <c r="G93" s="3" t="s">
        <v>2</v>
      </c>
      <c r="H93" s="4">
        <f>D90*D93</f>
        <v>0</v>
      </c>
      <c r="I93" s="32"/>
      <c r="K93" s="32"/>
    </row>
    <row r="94" spans="1:12" x14ac:dyDescent="0.25">
      <c r="A94" s="5"/>
      <c r="B94" s="5"/>
      <c r="C94" s="5"/>
      <c r="D94" s="5"/>
      <c r="E94" s="6" t="s">
        <v>72</v>
      </c>
      <c r="F94" s="7"/>
      <c r="G94" s="7"/>
      <c r="H94" s="66">
        <f>SUM(H69:H93)</f>
        <v>0</v>
      </c>
      <c r="I94" s="5"/>
    </row>
    <row r="95" spans="1:12" x14ac:dyDescent="0.25">
      <c r="A95" s="5"/>
      <c r="B95" s="5"/>
      <c r="C95" s="5"/>
      <c r="D95" s="5"/>
      <c r="E95" s="5"/>
      <c r="F95" s="5"/>
      <c r="G95" s="5"/>
      <c r="H95" s="72"/>
      <c r="I95" s="5"/>
    </row>
    <row r="96" spans="1:12" ht="13" x14ac:dyDescent="0.3">
      <c r="A96" s="25" t="s">
        <v>3</v>
      </c>
      <c r="B96" s="22"/>
      <c r="C96" s="22"/>
      <c r="D96" s="22"/>
      <c r="E96" s="22"/>
      <c r="F96" s="22"/>
      <c r="G96" s="23"/>
      <c r="H96" s="73" t="s">
        <v>12</v>
      </c>
      <c r="I96" s="3"/>
    </row>
    <row r="97" spans="1:9" x14ac:dyDescent="0.25">
      <c r="A97" s="24"/>
      <c r="B97" s="10"/>
      <c r="C97" s="9"/>
      <c r="D97" s="10"/>
      <c r="E97" s="10"/>
      <c r="F97" s="9"/>
      <c r="G97" s="21"/>
      <c r="H97" s="74" t="s">
        <v>0</v>
      </c>
      <c r="I97" s="3"/>
    </row>
    <row r="98" spans="1:9" s="12" customFormat="1" ht="20.149999999999999" customHeight="1" x14ac:dyDescent="0.25">
      <c r="A98" s="48" t="s">
        <v>73</v>
      </c>
      <c r="B98" s="48"/>
      <c r="C98" s="49"/>
      <c r="D98" s="83"/>
      <c r="E98" s="48"/>
      <c r="G98" s="48"/>
      <c r="H98" s="49">
        <f>H38</f>
        <v>8971304.3478260897</v>
      </c>
      <c r="I98" s="48"/>
    </row>
    <row r="99" spans="1:9" s="12" customFormat="1" ht="20.149999999999999" customHeight="1" x14ac:dyDescent="0.25">
      <c r="A99" s="48" t="s">
        <v>74</v>
      </c>
      <c r="B99" s="48"/>
      <c r="C99" s="49"/>
      <c r="D99" s="83"/>
      <c r="E99" s="48"/>
      <c r="G99" s="48"/>
      <c r="H99" s="49">
        <f>H55</f>
        <v>2157391.3043478262</v>
      </c>
      <c r="I99" s="48"/>
    </row>
    <row r="100" spans="1:9" s="12" customFormat="1" ht="20.149999999999999" customHeight="1" x14ac:dyDescent="0.25">
      <c r="A100" s="48" t="s">
        <v>75</v>
      </c>
      <c r="B100" s="48"/>
      <c r="C100" s="49"/>
      <c r="D100" s="83"/>
      <c r="E100" s="48"/>
      <c r="G100" s="48"/>
      <c r="H100" s="49">
        <f>H67</f>
        <v>191304.34782608697</v>
      </c>
      <c r="I100" s="48"/>
    </row>
    <row r="101" spans="1:9" s="12" customFormat="1" ht="20.149999999999999" customHeight="1" x14ac:dyDescent="0.25">
      <c r="A101" s="48" t="s">
        <v>76</v>
      </c>
      <c r="B101" s="48"/>
      <c r="C101" s="49"/>
      <c r="D101" s="83"/>
      <c r="E101" s="48"/>
      <c r="G101" s="48"/>
      <c r="H101" s="49">
        <f>H94</f>
        <v>0</v>
      </c>
      <c r="I101" s="48"/>
    </row>
    <row r="102" spans="1:9" s="12" customFormat="1" ht="20.149999999999999" customHeight="1" x14ac:dyDescent="0.25">
      <c r="A102" s="50" t="s">
        <v>20</v>
      </c>
      <c r="B102" s="50"/>
      <c r="C102" s="51"/>
      <c r="D102" s="50"/>
      <c r="E102" s="50"/>
      <c r="F102" s="50"/>
      <c r="G102" s="50"/>
      <c r="H102" s="75">
        <f>SUM(H98:H101)</f>
        <v>11320000.000000004</v>
      </c>
      <c r="I102" s="48"/>
    </row>
    <row r="103" spans="1:9" s="2" customFormat="1" ht="20.149999999999999" customHeight="1" thickBot="1" x14ac:dyDescent="0.3">
      <c r="A103" s="3" t="s">
        <v>18</v>
      </c>
      <c r="B103" s="54">
        <v>0.19</v>
      </c>
      <c r="C103" s="3" t="s">
        <v>17</v>
      </c>
      <c r="D103" s="3"/>
      <c r="E103" s="3"/>
      <c r="F103" s="3"/>
      <c r="G103" s="3"/>
      <c r="H103" s="76">
        <f>H102*B103</f>
        <v>2150800.0000000009</v>
      </c>
      <c r="I103" s="3"/>
    </row>
    <row r="104" spans="1:9" s="8" customFormat="1" ht="28.4" customHeight="1" thickBot="1" x14ac:dyDescent="0.35">
      <c r="A104" s="8" t="s">
        <v>94</v>
      </c>
      <c r="B104" s="1"/>
      <c r="C104" s="1"/>
      <c r="D104" s="1"/>
      <c r="E104" s="1"/>
      <c r="F104" s="1"/>
      <c r="G104" s="1"/>
      <c r="H104" s="77">
        <f>H102+H103</f>
        <v>13470800.000000004</v>
      </c>
      <c r="I104" s="1"/>
    </row>
    <row r="105" spans="1:9" ht="13" thickTop="1" x14ac:dyDescent="0.25">
      <c r="A105" s="1"/>
      <c r="B105" s="3"/>
      <c r="C105" s="3"/>
      <c r="D105" s="3"/>
      <c r="E105" s="3"/>
      <c r="F105" s="4"/>
      <c r="G105" s="3"/>
      <c r="H105" s="78"/>
      <c r="I105" s="3"/>
    </row>
    <row r="106" spans="1:9" x14ac:dyDescent="0.25">
      <c r="A106" s="3" t="s">
        <v>93</v>
      </c>
    </row>
    <row r="107" spans="1:9" x14ac:dyDescent="0.25">
      <c r="A107" s="3" t="s">
        <v>29</v>
      </c>
    </row>
    <row r="108" spans="1:9" x14ac:dyDescent="0.25">
      <c r="A108" s="3" t="s">
        <v>21</v>
      </c>
    </row>
    <row r="109" spans="1:9" x14ac:dyDescent="0.25">
      <c r="A109" s="3" t="s">
        <v>24</v>
      </c>
    </row>
    <row r="110" spans="1:9" x14ac:dyDescent="0.25">
      <c r="A110" s="2"/>
    </row>
    <row r="111" spans="1:9" x14ac:dyDescent="0.25">
      <c r="A111" s="2"/>
    </row>
    <row r="112" spans="1:9" x14ac:dyDescent="0.25">
      <c r="A112" s="3" t="s">
        <v>4</v>
      </c>
      <c r="C112" s="126"/>
      <c r="D112" s="127"/>
    </row>
    <row r="113" spans="1:8" x14ac:dyDescent="0.25">
      <c r="A113" s="3" t="s">
        <v>5</v>
      </c>
      <c r="C113" s="122"/>
      <c r="D113" s="123"/>
      <c r="E113" s="123"/>
      <c r="F113" s="124"/>
    </row>
    <row r="114" spans="1:8" x14ac:dyDescent="0.25">
      <c r="A114" s="3" t="s">
        <v>48</v>
      </c>
      <c r="C114" s="128"/>
      <c r="D114" s="129"/>
      <c r="E114" s="129"/>
      <c r="F114" s="129"/>
      <c r="G114" s="129"/>
      <c r="H114" s="130"/>
    </row>
    <row r="115" spans="1:8" x14ac:dyDescent="0.25">
      <c r="A115" s="3" t="s">
        <v>45</v>
      </c>
      <c r="C115" s="128"/>
      <c r="D115" s="129"/>
      <c r="E115" s="129"/>
      <c r="F115" s="129"/>
      <c r="G115" s="129"/>
      <c r="H115" s="130"/>
    </row>
    <row r="116" spans="1:8" x14ac:dyDescent="0.25">
      <c r="A116" s="2"/>
    </row>
    <row r="117" spans="1:8" ht="27.75" customHeight="1" x14ac:dyDescent="0.25">
      <c r="A117" s="131"/>
      <c r="B117" s="131"/>
      <c r="C117" s="131"/>
      <c r="E117" s="132" t="s">
        <v>0</v>
      </c>
      <c r="F117" s="132"/>
      <c r="G117" s="132"/>
      <c r="H117" s="132"/>
    </row>
    <row r="118" spans="1:8" ht="21" customHeight="1" x14ac:dyDescent="0.25">
      <c r="A118" s="2" t="s">
        <v>46</v>
      </c>
      <c r="E118" s="2" t="s">
        <v>47</v>
      </c>
    </row>
    <row r="120" spans="1:8" ht="25.5" customHeight="1" x14ac:dyDescent="0.25">
      <c r="A120" s="133" t="s">
        <v>64</v>
      </c>
      <c r="B120" s="134"/>
      <c r="C120" s="134"/>
      <c r="D120" s="134"/>
      <c r="E120" s="134"/>
      <c r="F120" s="134"/>
      <c r="G120" s="134"/>
      <c r="H120" s="134"/>
    </row>
  </sheetData>
  <mergeCells count="81">
    <mergeCell ref="C114:H114"/>
    <mergeCell ref="C115:H115"/>
    <mergeCell ref="A117:C117"/>
    <mergeCell ref="E117:H117"/>
    <mergeCell ref="A120:H120"/>
    <mergeCell ref="C113:F113"/>
    <mergeCell ref="B84:F84"/>
    <mergeCell ref="B85:C85"/>
    <mergeCell ref="B86:C86"/>
    <mergeCell ref="B87:C87"/>
    <mergeCell ref="B88:C88"/>
    <mergeCell ref="B89:F89"/>
    <mergeCell ref="B90:C90"/>
    <mergeCell ref="B91:C91"/>
    <mergeCell ref="B92:C92"/>
    <mergeCell ref="B93:C93"/>
    <mergeCell ref="C112:D112"/>
    <mergeCell ref="B83:C83"/>
    <mergeCell ref="B72:C72"/>
    <mergeCell ref="B73:C73"/>
    <mergeCell ref="B74:F74"/>
    <mergeCell ref="B75:C75"/>
    <mergeCell ref="B76:C76"/>
    <mergeCell ref="B77:C77"/>
    <mergeCell ref="B78:C78"/>
    <mergeCell ref="B79:F79"/>
    <mergeCell ref="B80:C80"/>
    <mergeCell ref="B81:C81"/>
    <mergeCell ref="B82:C82"/>
    <mergeCell ref="B71:C71"/>
    <mergeCell ref="B54:C54"/>
    <mergeCell ref="B58:E58"/>
    <mergeCell ref="B59:C59"/>
    <mergeCell ref="B60:C60"/>
    <mergeCell ref="B61:C61"/>
    <mergeCell ref="B63:E63"/>
    <mergeCell ref="B64:C64"/>
    <mergeCell ref="B65:C65"/>
    <mergeCell ref="B66:C66"/>
    <mergeCell ref="B69:E69"/>
    <mergeCell ref="B70:C70"/>
    <mergeCell ref="B53:C53"/>
    <mergeCell ref="B37:C37"/>
    <mergeCell ref="B41:E41"/>
    <mergeCell ref="B42:C42"/>
    <mergeCell ref="B43:C43"/>
    <mergeCell ref="B44:C44"/>
    <mergeCell ref="B46:E46"/>
    <mergeCell ref="B47:C47"/>
    <mergeCell ref="B48:C48"/>
    <mergeCell ref="B49:C49"/>
    <mergeCell ref="B51:E51"/>
    <mergeCell ref="B52:C52"/>
    <mergeCell ref="B21:E21"/>
    <mergeCell ref="B36:C36"/>
    <mergeCell ref="B24:E24"/>
    <mergeCell ref="B25:C25"/>
    <mergeCell ref="B26:C26"/>
    <mergeCell ref="B27:C27"/>
    <mergeCell ref="B29:E29"/>
    <mergeCell ref="B30:C30"/>
    <mergeCell ref="B31:C31"/>
    <mergeCell ref="B32:C32"/>
    <mergeCell ref="B34:E34"/>
    <mergeCell ref="B35:C35"/>
    <mergeCell ref="B8:C8"/>
    <mergeCell ref="B22:C22"/>
    <mergeCell ref="A1:H1"/>
    <mergeCell ref="A2:H2"/>
    <mergeCell ref="B3:G3"/>
    <mergeCell ref="B6:E6"/>
    <mergeCell ref="B7:C7"/>
    <mergeCell ref="B9:C9"/>
    <mergeCell ref="B11:E11"/>
    <mergeCell ref="B12:C12"/>
    <mergeCell ref="B13:C13"/>
    <mergeCell ref="B14:C14"/>
    <mergeCell ref="B16:E16"/>
    <mergeCell ref="B17:C17"/>
    <mergeCell ref="B18:C18"/>
    <mergeCell ref="B19:C19"/>
  </mergeCells>
  <pageMargins left="0.78740157480314965" right="0.78740157480314965" top="0.59055118110236227" bottom="0.98425196850393704" header="0.51181102362204722" footer="0.51181102362204722"/>
  <pageSetup paperSize="9" orientation="portrait" r:id="rId1"/>
  <headerFooter alignWithMargins="0">
    <oddFooter>&amp;L&amp;8&amp;F&amp;C&amp;"Arial,Fett"Preisblatt Los 3
Sachsen-Anhalt&amp;R&amp;8Seite &amp;P von &amp;N</oddFooter>
  </headerFooter>
  <rowBreaks count="3" manualBreakCount="3">
    <brk id="38" max="16383" man="1"/>
    <brk id="67" max="16383" man="1"/>
    <brk id="94"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Deckblatt</vt:lpstr>
      <vt:lpstr>Los3</vt:lpstr>
      <vt:lpstr>Deckblatt!Druckbereich</vt:lpstr>
      <vt:lpstr>'Los3'!Druckbereich</vt:lpstr>
      <vt:lpstr>'Los3'!Drucktitel</vt:lpstr>
    </vt:vector>
  </TitlesOfParts>
  <Company>bnetconsult gmbh &amp; co. kg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Leistungsverzeichnis</dc:title>
  <dc:subject>CisRV</dc:subject>
  <dc:creator>fhp</dc:creator>
  <cp:keywords>CisRV 2025-116</cp:keywords>
  <cp:lastModifiedBy>Bernhard Scholle</cp:lastModifiedBy>
  <cp:lastPrinted>2026-02-13T00:18:56Z</cp:lastPrinted>
  <dcterms:created xsi:type="dcterms:W3CDTF">2008-07-20T13:54:38Z</dcterms:created>
  <dcterms:modified xsi:type="dcterms:W3CDTF">2026-03-06T09:09:34Z</dcterms:modified>
</cp:coreProperties>
</file>