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Jänichen\Wiesenburg\Am Bahnhof 44 (Sägewerk und KoDorf)\Sägewerk\Bau-Ausschreibung\LV Zimmerer-Dachdecker\"/>
    </mc:Choice>
  </mc:AlternateContent>
  <xr:revisionPtr revIDLastSave="0" documentId="13_ncr:1_{D57BE743-89FE-4664-A6BF-DC35FA6B7F39}" xr6:coauthVersionLast="47" xr6:coauthVersionMax="47" xr10:uidLastSave="{00000000-0000-0000-0000-000000000000}"/>
  <bookViews>
    <workbookView xWindow="38280" yWindow="-120" windowWidth="38640" windowHeight="21240" xr2:uid="{0E26A8BE-F8A1-4D68-819A-19FD074ACFEE}"/>
  </bookViews>
  <sheets>
    <sheet name="Matrix" sheetId="1" r:id="rId1"/>
    <sheet name="01.01." sheetId="10" r:id="rId2"/>
    <sheet name="02.01." sheetId="11" r:id="rId3"/>
    <sheet name="02.02." sheetId="12" r:id="rId4"/>
    <sheet name="02.03." sheetId="13" r:id="rId5"/>
    <sheet name="03.01." sheetId="14" r:id="rId6"/>
  </sheets>
  <definedNames>
    <definedName name="_xlnm.Print_Area" localSheetId="1">'01.01.'!$A$1:$H$38</definedName>
    <definedName name="_xlnm.Print_Area" localSheetId="2">'02.01.'!$A$1:$H$36</definedName>
    <definedName name="_xlnm.Print_Area" localSheetId="3">'02.02.'!$A$1:$H$33</definedName>
    <definedName name="_xlnm.Print_Area" localSheetId="4">'02.03.'!$A$1:$H$33</definedName>
    <definedName name="_xlnm.Print_Area" localSheetId="5">'03.01.'!$A$1:$H$39</definedName>
    <definedName name="_xlnm.Print_Area" localSheetId="0">Matrix!$A$1:$AA$22</definedName>
    <definedName name="_xlnm.Print_Titles" localSheetId="0">Matrix!$1:$7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5" i="1" l="1"/>
  <c r="F15" i="1"/>
  <c r="G15" i="1"/>
  <c r="H15" i="1"/>
  <c r="I15" i="1"/>
  <c r="J15" i="1"/>
  <c r="K15" i="1"/>
  <c r="L15" i="1"/>
  <c r="M15" i="1"/>
  <c r="N15" i="1"/>
  <c r="O15" i="1"/>
  <c r="E13" i="1"/>
  <c r="F13" i="1"/>
  <c r="G13" i="1"/>
  <c r="H13" i="1"/>
  <c r="I13" i="1"/>
  <c r="J13" i="1"/>
  <c r="E12" i="1"/>
  <c r="F12" i="1"/>
  <c r="G12" i="1"/>
  <c r="H12" i="1"/>
  <c r="I12" i="1"/>
  <c r="J12" i="1"/>
  <c r="K12" i="1"/>
  <c r="L12" i="1"/>
  <c r="E11" i="1"/>
  <c r="F11" i="1"/>
  <c r="G11" i="1"/>
  <c r="H11" i="1"/>
  <c r="I11" i="1"/>
  <c r="J11" i="1"/>
  <c r="K11" i="1"/>
  <c r="L11" i="1"/>
  <c r="M11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AA17" i="1"/>
  <c r="AA15" i="1" a="1"/>
  <c r="AA15" i="1"/>
  <c r="AA13" i="1" a="1"/>
  <c r="AA13" i="1"/>
  <c r="AA12" i="1" a="1"/>
  <c r="AA12" i="1"/>
  <c r="AA11" i="1" a="1"/>
  <c r="AA11" i="1"/>
  <c r="AA9" i="1" a="1"/>
  <c r="AA9" i="1"/>
  <c r="AA19" i="1" s="1"/>
  <c r="A16" i="12"/>
  <c r="A13" i="12"/>
  <c r="A9" i="12"/>
  <c r="A5" i="12"/>
  <c r="D18" i="1"/>
  <c r="C18" i="1"/>
  <c r="A18" i="11"/>
  <c r="A14" i="11"/>
  <c r="A10" i="11"/>
  <c r="A5" i="11"/>
  <c r="A17" i="10"/>
  <c r="A14" i="10"/>
  <c r="A14" i="1" l="1"/>
  <c r="A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<sst xmlns="http://schemas.openxmlformats.org/spreadsheetml/2006/main" count="143" uniqueCount="120">
  <si>
    <t>Zuschlagskriterium</t>
  </si>
  <si>
    <t>Bewertung</t>
  </si>
  <si>
    <t>Wichtung</t>
  </si>
  <si>
    <t>Punkte</t>
  </si>
  <si>
    <t>05.</t>
  </si>
  <si>
    <t>Preis</t>
  </si>
  <si>
    <r>
      <rPr>
        <b/>
        <sz val="11"/>
        <color theme="1"/>
        <rFont val="Aptos Narrow"/>
        <family val="2"/>
        <scheme val="minor"/>
      </rPr>
      <t>Summen</t>
    </r>
    <r>
      <rPr>
        <sz val="11"/>
        <color theme="1"/>
        <rFont val="Aptos Narrow"/>
        <family val="2"/>
        <scheme val="minor"/>
      </rPr>
      <t xml:space="preserve"> maximal</t>
    </r>
  </si>
  <si>
    <t>01.01.</t>
  </si>
  <si>
    <t>02.01.</t>
  </si>
  <si>
    <t>02.02.</t>
  </si>
  <si>
    <t>02.03.</t>
  </si>
  <si>
    <t>03.01.</t>
  </si>
  <si>
    <t>Bauvorhaben: Sanierung Sägewerk Wiesenburg</t>
  </si>
  <si>
    <t>Maßnahmenummer: 2023-4-HB</t>
  </si>
  <si>
    <t>Leistung: Zimmerer- und Dachdeckungsarbeiten</t>
  </si>
  <si>
    <t>Fachkompetenz</t>
  </si>
  <si>
    <t>Hinweise Bieter</t>
  </si>
  <si>
    <t>02.</t>
  </si>
  <si>
    <t>Baustellenorganisation / Ausführungsqualität</t>
  </si>
  <si>
    <r>
      <t xml:space="preserve">Qualitätssicherung
</t>
    </r>
    <r>
      <rPr>
        <sz val="11"/>
        <color theme="1"/>
        <rFont val="Aptos Narrow"/>
        <family val="2"/>
        <scheme val="minor"/>
      </rPr>
      <t>Darstellen der geplanten Qualitätssicherung mit dokumentierten Eigenkontrollen, Einbindungen von Prüfungen und Beschreibung eines Reaktionsplans bei Mängeln
6-7 Punkte erhalten Angebote mit dokumentierten Eigenkontrollen (Checklisten, Foto-Protokolle), Einbindung externer Prüfungen (z.B. Holzfeuchte, Dachdichtheit) und klare Reaktionsprozessen bei Mängeln (Eskalationsstufen, Fristen)
4-5 Punkte erhalten Angebote mit vorgesehenen Eigenkontrollen und angedeuteter Dokumentation, benannten Prüfungen jedoch ohne Detailtiefe und grob beschriebener Mängelbehandlung
2-3 Punkte erhalten Angebote die eine Qualitätssicherung nur allgemein erwähnen oder konkrete Instrumente nicht benennen
0-1 Punkt erhalten Angebote ohne nachvollziehbare Qualitätssicherungsmaßnahmen</t>
    </r>
  </si>
  <si>
    <r>
      <rPr>
        <b/>
        <sz val="11"/>
        <color theme="1"/>
        <rFont val="Aptos Narrow"/>
        <family val="2"/>
        <scheme val="minor"/>
      </rPr>
      <t>Baustellenlogistik</t>
    </r>
    <r>
      <rPr>
        <sz val="11"/>
        <color theme="1"/>
        <rFont val="Aptos Narrow"/>
        <family val="2"/>
        <scheme val="minor"/>
      </rPr>
      <t xml:space="preserve">
Darstellung der Logistik und Koordination auf der Baustelle mit Angaben zu Anlieferung, Lagerung, Schutz der Materialien, beispielhaftes schematisches Entsorgungskonzept für Bauabfälle, Lärmschutz und Nachbarschaftsschutz
5 Punkte erhalten Angebote mit detailliertem Konzept zur Anlieferung, Lagerung und Materialschutz, sowie Entsorgungskonzept mit getrennter Erfassung und Nachweisführung und konkret benannten Maßnahmen zu Lärm-, Staub- und Nachbarschaftsschutz
3-4 Punkte erhalten Angebote die eine grundlegende Logistikplanung beinhalten, die Entsorgung grob beschreiben und Schutzmaßnahmen allgemein benennen
1-2 Punkte erhalten Angebote die die Logistik nur ansatzweise darstellen und keine konkreten Schutzmaßnahmen beinhalten
0 Punkte erhalten Angebot, die keine oder unplausible Angaben zur Logistik enthalten</t>
    </r>
  </si>
  <si>
    <t>Terminplanung / Realisierbarkeit</t>
  </si>
  <si>
    <t>Checkliste Referenzen</t>
  </si>
  <si>
    <t>Punktebereich</t>
  </si>
  <si>
    <t>18-20</t>
  </si>
  <si>
    <t>≥ 3 Referenzen mit ≥ 80% Leistungsübereinstimmung</t>
  </si>
  <si>
    <t>Mindestens 1 Objekt im öffentlichen Bau</t>
  </si>
  <si>
    <t>Objektive Erfüllungsmerkmale</t>
  </si>
  <si>
    <t>Vollständige Dokumentation (Auftragswert, Bauzeit, Ansprechpartner, Leistungsbeschreibung)</t>
  </si>
  <si>
    <t>Nachweis: Eigene Ausführung (keine reine Nachunternehmerleistung)</t>
  </si>
  <si>
    <t>14-17</t>
  </si>
  <si>
    <t>≥ 2 Referenzen mit ≥ 80% Leistungsübereinstimmung</t>
  </si>
  <si>
    <t>Mindestens 1 Objekt mit öffentlichem Auftraggeber oder vergleichbarer Komplexität</t>
  </si>
  <si>
    <t>Dokumentation mit Bauzeit und Leistungsumfang</t>
  </si>
  <si>
    <t>≥ 1 Referenz mit ≥ 50% Leistungsübereinstimmung</t>
  </si>
  <si>
    <t>Grundlegende Dokumentation vorhanden</t>
  </si>
  <si>
    <t>Referenz vorhanden, aber nur eingeschränkt vergleichbar</t>
  </si>
  <si>
    <t>Unvollständige Dokumentation, jedoch grundsätzliche Fachkunde erkennbar</t>
  </si>
  <si>
    <t>0-4</t>
  </si>
  <si>
    <t>Keine vergleichbaren Referenzen</t>
  </si>
  <si>
    <t>Nachweise nicht plausibel oder nicht prüfbar</t>
  </si>
  <si>
    <t>Erreichte Punkte</t>
  </si>
  <si>
    <t>Begründung:</t>
  </si>
  <si>
    <r>
      <t xml:space="preserve">Die Bewertung von Referenzen erfolgt anhand der Checkliste "Referenzen" (siehe Arbeitsblatt </t>
    </r>
    <r>
      <rPr>
        <b/>
        <i/>
        <sz val="11"/>
        <color theme="1"/>
        <rFont val="Aptos Narrow"/>
        <family val="2"/>
        <scheme val="minor"/>
      </rPr>
      <t>"01.01."</t>
    </r>
    <r>
      <rPr>
        <sz val="11"/>
        <color theme="1"/>
        <rFont val="Aptos Narrow"/>
        <family val="2"/>
        <scheme val="minor"/>
      </rPr>
      <t>)</t>
    </r>
  </si>
  <si>
    <r>
      <t>Die Bewertung der Arbeitsablaufplanung erfolgt anhand der Checkliste "Arbeitsablaufplanung" (siehe Arbeitsblatt "</t>
    </r>
    <r>
      <rPr>
        <b/>
        <sz val="11"/>
        <color theme="1"/>
        <rFont val="Aptos Narrow"/>
        <family val="2"/>
        <scheme val="minor"/>
      </rPr>
      <t>02.01.</t>
    </r>
    <r>
      <rPr>
        <sz val="11"/>
        <color theme="1"/>
        <rFont val="Aptos Narrow"/>
        <family val="2"/>
        <scheme val="minor"/>
      </rPr>
      <t>")</t>
    </r>
  </si>
  <si>
    <t>Checkliste Arbeitsablaufplanung</t>
  </si>
  <si>
    <t>Detaillierte Phasendarstellung</t>
  </si>
  <si>
    <t>Witterungspuffer realistisch eingeplant</t>
  </si>
  <si>
    <t>Schnittstellen zu anderen Gewerken klar definiert</t>
  </si>
  <si>
    <t>Logistikplan vorhanden</t>
  </si>
  <si>
    <t>Übersichtliche Phasenplanung</t>
  </si>
  <si>
    <t>Grundlegende Witterungsberücksichtigung</t>
  </si>
  <si>
    <t>Schnittstellen grob beschrieben</t>
  </si>
  <si>
    <t>Grober Ablaufplan vorhanden</t>
  </si>
  <si>
    <t>Pufferzeiten nicht detailliert</t>
  </si>
  <si>
    <t>Schnittstellen nur ansatzweise benannt</t>
  </si>
  <si>
    <t>Kritische Abhängigkeiten nicht berücksichtigt</t>
  </si>
  <si>
    <t>Kein nachvollziehbarer Ablaufplan</t>
  </si>
  <si>
    <t>Felder von der Vergabestelle bei Angebotswertung auszufüllen!</t>
  </si>
  <si>
    <t>Bewertungsgegenstand ist die Darstellung der geplanten Arbeitsabläufe</t>
  </si>
  <si>
    <t>Checkliste Qualitätssicherung</t>
  </si>
  <si>
    <t>Bewertungsgegenstand ist die Darstellung der geplanten Qualitätssicherung</t>
  </si>
  <si>
    <t>Keine nachvollziehbaren Qualitätsmaßnahmen</t>
  </si>
  <si>
    <t>Qualitätssicherung nur allgemein erwähnt</t>
  </si>
  <si>
    <t>Keine konkreten Instrumente benannt</t>
  </si>
  <si>
    <t>Eigenkontrollen vorgesehen, Dokumentation angedeutet</t>
  </si>
  <si>
    <t>Prüfungen benannt, aber ohne Detailtiefe</t>
  </si>
  <si>
    <t>Mängelbehandlung grob beschrieben</t>
  </si>
  <si>
    <t>Dokumentierte Eigenkontrollen (Checklisten, Foto-Protokolle)</t>
  </si>
  <si>
    <t>Einbindung externer Prüfungen (z.B. Holzfeuchte, Dachdichtheit)</t>
  </si>
  <si>
    <t>Klare Reaktionsprozesse bei Mängeln (Eskalationsstufen, Fristen)</t>
  </si>
  <si>
    <t>Checkliste  Baustellenlogistik</t>
  </si>
  <si>
    <t>Bewertungsgegenstand ist die Darstellung der geplanten Baustellenlogistik</t>
  </si>
  <si>
    <t>3-4</t>
  </si>
  <si>
    <t>1-2</t>
  </si>
  <si>
    <t>0</t>
  </si>
  <si>
    <t>Detailliertes Konzept zur Anlieferung, Lagerung und Materialschutz</t>
  </si>
  <si>
    <t>Entsorgungskonzept mit getrennter Erfassung und Nachweisführung</t>
  </si>
  <si>
    <t>Maßnahmen zu Lärm-, Staub- und Nachbarschaftsschutz konkret benannt</t>
  </si>
  <si>
    <t>Grundlegende Logistikplanung vorhanden</t>
  </si>
  <si>
    <t>Entsorgung grob beschrieben</t>
  </si>
  <si>
    <t>Logistik nur ansatzweise dargestellt</t>
  </si>
  <si>
    <t>Keine Schutzmaßnahmen angegeben</t>
  </si>
  <si>
    <t>Keine Angaben zur Logistik</t>
  </si>
  <si>
    <t>04.</t>
  </si>
  <si>
    <t>Checkliste Zeitplanung</t>
  </si>
  <si>
    <r>
      <t>Die Bewertung der Qualitätssicherung erfolgt anhand der Checkliste "Qualitätssicherung" (siehe Arbeitsblatt "</t>
    </r>
    <r>
      <rPr>
        <b/>
        <sz val="11"/>
        <color theme="1"/>
        <rFont val="Aptos Narrow"/>
        <family val="2"/>
        <scheme val="minor"/>
      </rPr>
      <t>02.02.</t>
    </r>
    <r>
      <rPr>
        <sz val="11"/>
        <color theme="1"/>
        <rFont val="Aptos Narrow"/>
        <family val="2"/>
        <scheme val="minor"/>
      </rPr>
      <t>")</t>
    </r>
  </si>
  <si>
    <r>
      <t>Die Bewertung der Baustellenlogistik erfolgt anhand der Checkliste "Baustellenlogistik" (siehe Arbeitsblatt "</t>
    </r>
    <r>
      <rPr>
        <b/>
        <sz val="11"/>
        <color theme="1"/>
        <rFont val="Aptos Narrow"/>
        <family val="2"/>
        <scheme val="minor"/>
      </rPr>
      <t>02.03.</t>
    </r>
    <r>
      <rPr>
        <sz val="11"/>
        <color theme="1"/>
        <rFont val="Aptos Narrow"/>
        <family val="2"/>
        <scheme val="minor"/>
      </rPr>
      <t>")</t>
    </r>
  </si>
  <si>
    <r>
      <t>Die Bewertung der Zeitplanung erfolgt anhand der Checkliste "Zeitplanung" (siehe Arbeitsblatt "</t>
    </r>
    <r>
      <rPr>
        <b/>
        <sz val="11"/>
        <color theme="1"/>
        <rFont val="Aptos Narrow"/>
        <family val="2"/>
        <scheme val="minor"/>
      </rPr>
      <t>03.01.</t>
    </r>
    <r>
      <rPr>
        <sz val="11"/>
        <color theme="1"/>
        <rFont val="Aptos Narrow"/>
        <family val="2"/>
        <scheme val="minor"/>
      </rPr>
      <t>")</t>
    </r>
  </si>
  <si>
    <t>Bei Punktgleichheit entscheidet das Kriterium 04 "Preis"</t>
  </si>
  <si>
    <t>9-10</t>
  </si>
  <si>
    <t>7-8</t>
  </si>
  <si>
    <t>5-6</t>
  </si>
  <si>
    <t>0-2</t>
  </si>
  <si>
    <t>Balkenplan oder Netzplan mit klar definierten Meilensteinen</t>
  </si>
  <si>
    <t>Witterungsrisiken mit Puffern/Alternativplan berücksichtigt</t>
  </si>
  <si>
    <t>Kritische Pfade und Abhängigkeiten zu anderen Gewerken erkennbar</t>
  </si>
  <si>
    <t>Bauzeiten je Teilleistung plausibel kalkuliert</t>
  </si>
  <si>
    <t>Übersichtlicher Zeitplan mit Hauptphasen</t>
  </si>
  <si>
    <t>Bauzeiten im branchenüblichen Rahmen</t>
  </si>
  <si>
    <t>Grundlegende Risikobetrachtung vorhanden</t>
  </si>
  <si>
    <t>Zeitplan vorhanden, aber wenig detailliert</t>
  </si>
  <si>
    <t>Bauzeiten grenzwertig, jedoch plausibel</t>
  </si>
  <si>
    <t>Risiken nur ansatzweise benannt</t>
  </si>
  <si>
    <t>Grober Zeitrahmen ohne Phasierung</t>
  </si>
  <si>
    <t>Bauzeiten knapp kalkuliert, Risiken nicht adressiert</t>
  </si>
  <si>
    <t>Kein nachvollziehbarer Zeitplan</t>
  </si>
  <si>
    <t>Offensichtlich unrealistische Bauzeiten</t>
  </si>
  <si>
    <t>Name des Bieters (Bieternummer)</t>
  </si>
  <si>
    <t>Summe Angebot des Bieters:</t>
  </si>
  <si>
    <t>geprüfter Preis dieses Angebotes inkl. aller Nachlässe:</t>
  </si>
  <si>
    <t>Geprüftes günstigstes Preisangebot inkl. aller Nachlässe:</t>
  </si>
  <si>
    <t>interpoliert
Berechnung erfolgt automatisch: =(Z1/Z2*C16)</t>
  </si>
  <si>
    <t>Die Werte werden aus den Checklisten übertragen</t>
  </si>
  <si>
    <r>
      <rPr>
        <b/>
        <sz val="11"/>
        <color theme="1"/>
        <rFont val="Aptos Narrow"/>
        <family val="2"/>
        <scheme val="minor"/>
      </rPr>
      <t>Nachweis vergleichbarer Leistungen (Referenzen)</t>
    </r>
    <r>
      <rPr>
        <sz val="11"/>
        <color theme="1"/>
        <rFont val="Aptos Narrow"/>
        <family val="2"/>
        <scheme val="minor"/>
      </rPr>
      <t xml:space="preserve">
Nachweis vergleichbarer ausgeführter Leistungen der letzten 5 Jahre (z.B. Dachstuhlsanierung, Neueindeckung, Holzkonstruktionen im öffentlichen Bau
Zwischen 18-20 Punkte erhalten Angebote mit mindestens 3 Referenzobjekte mit vergleichbarem Umfang (</t>
    </r>
    <r>
      <rPr>
        <sz val="11"/>
        <color theme="1"/>
        <rFont val="Aptos Narrow"/>
        <family val="2"/>
      </rPr>
      <t>≥ 80 % der ausgeschriebenen Leistungen), Mindestens 1 Objekt im öffentlichen Bau
Zwischen 14-17 Punkte erhalten Angebote mit mindestens 2 Referenzobjekte mit vergleichbarem Umfang (≥ 80 % der ausgeschriebenen Leistungen), Mindestens 1 Referenz mit öffentlichen Auftraggeber oder vergleichbarer Komplexität
Zwischen 10-13 Punkte erhalten Angebote mit mindestens 1 Referenzobjekt mit vergleichbarem Umfang (≥ 50 % der ausgeschriebenen Leistungen)
Zwischen 5-9 Punkte erhalten Angebote mit Referenzen, die nur eingeschränkt vergleichbar sind, jedoch grundsätzlich die Fachkunde erkennen lassen
Zwischen 0-4 Punkte erhalten Angebote ohne vergleichbare Referenzen oder unplausible oder nicht prüfbare Nachweise</t>
    </r>
  </si>
  <si>
    <r>
      <t xml:space="preserve">Arbeitsablaufplanung
</t>
    </r>
    <r>
      <rPr>
        <sz val="11"/>
        <color theme="1"/>
        <rFont val="Aptos Narrow"/>
        <family val="2"/>
        <scheme val="minor"/>
      </rPr>
      <t>Darstellung der geplanten Arbeitsabläufe als detaillierte Phasendarstellung (Zimmerer -&gt; Dachdecker) mit Einplanung von Pufferzeiten für Witterungsereignisse, sowie Beschreibung der Schnittstellenkoordination mit anderen Gewerken
7-8 Punkte erhalten Angebote mit Detaillierten Phasendarstellung der Arbeitsabläufe, realistisch eingeplante Witterungspuffer, klar definierte Schnittstellen zu anderen Gewerken und Logistikplan
5-6 Punkte erhalten Angebote mit übersichtlicher Phasenplanung der Arbeitsabläufe, grundlegende Witterungsberücksichtigung und grob beschriebene Schnittstellen zu anderen Gewerken
3-4 Punkte erhalten Angebote mit groben Arbeitsablaufplan, nicht detaillierte Pufferzeiten und nur ansatzweise Schnittstellenbeschreibung
0-2 Punkte erhalten Angebote ohne nachvollziehbare Arbeitsabläufe bzw. ohne Berücksichtigung kritischer Abhängigkeiten</t>
    </r>
  </si>
  <si>
    <r>
      <rPr>
        <b/>
        <sz val="11"/>
        <color theme="1"/>
        <rFont val="Aptos Narrow"/>
        <family val="2"/>
        <scheme val="minor"/>
      </rPr>
      <t>Zeitplanung</t>
    </r>
    <r>
      <rPr>
        <sz val="11"/>
        <color theme="1"/>
        <rFont val="Aptos Narrow"/>
        <family val="2"/>
        <scheme val="minor"/>
      </rPr>
      <t xml:space="preserve">
Plausibilität und Detailtiefe des vorgelegten Zeitplans im Verhältnis zum Leistungsumfang
9-10 Punkte erhalten Angebote die einen Zeitplan als Balkendiagramm oder Netzplan mit Meilensteinen, realistischen Bauzeiten (plausibel kalkuliert), berücksichtigten Witterungsrisiken und erkennbaren kritischen Pfade und Abhängigkeiten enthalten
7-8 Punkte erhalten Angebote mit übersichtlichem Zeitplan mindestens der Hauptphasen, Bauzeiten im branchenüblichen Rahmen und grundlegender Risikobetrachtung
5-6 Punkte erhalten Angebote mit wenig detailliertem Zeitplan, grenzwertigen jedoch noch plausiblen Bauzeiten und nur ansatzweise benannten Risiken
3-4 Punkte erhalten Angebote mit Angaben zu einem groben Zeitplan, knapp kalkulierten Bauzeiten und ohne Berücksichtigung von Risiken
0-2 Punkte erhalten Angebote die keinen nachvollziehbaren Zeitplan bzw. offensichtlich unrealistische Bauzeiten enthalten</t>
    </r>
  </si>
  <si>
    <t>Bewertungsgegenstand ist der Nachweis vergleichbarer, in den letzten 5 Jahren ausgeführter Leistungen (Zimmerer-/Dachdeckerarbeiten, vergleichbarer Umfang/Komplexität)</t>
  </si>
  <si>
    <t>Schutzmaßnahmen allgemein benannt</t>
  </si>
  <si>
    <t>Bewertungsgegenstand ist die Plausibilität und Detailtiefe des vorgelegten Zeitplans im Verhältnis zum Leistungsumfang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</si>
</sst>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/>
      <name val="Aptos Narrow"/>
      <family val="2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3">
    <xf numFmtId="0" fontId="0" fillId="0" borderId="0" xfId="0"/>
    <xf numFmtId="0" fontId="0" fillId="0" borderId="0" xfId="0" applyProtection="1"/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center" vertical="top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2" fillId="0" borderId="0" xfId="0" applyFont="1"/>
    <xf numFmtId="0" fontId="2" fillId="0" borderId="18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0" fillId="0" borderId="5" xfId="0" applyBorder="1" applyAlignment="1">
      <alignment horizontal="left" vertical="top"/>
    </xf>
    <xf numFmtId="0" fontId="0" fillId="0" borderId="5" xfId="0" applyBorder="1" applyAlignment="1">
      <alignment horizontal="left" vertical="top" wrapText="1"/>
    </xf>
    <xf numFmtId="0" fontId="0" fillId="0" borderId="5" xfId="0" applyBorder="1" applyAlignment="1">
      <alignment horizontal="left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left" vertical="top"/>
    </xf>
    <xf numFmtId="0" fontId="0" fillId="0" borderId="6" xfId="0" applyBorder="1" applyAlignment="1">
      <alignment horizontal="left" vertical="top" wrapText="1"/>
    </xf>
    <xf numFmtId="0" fontId="0" fillId="0" borderId="6" xfId="0" applyBorder="1" applyAlignment="1">
      <alignment horizontal="left" wrapText="1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/>
    <xf numFmtId="0" fontId="2" fillId="0" borderId="29" xfId="0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0" fontId="0" fillId="0" borderId="3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16" fontId="0" fillId="0" borderId="1" xfId="0" applyNumberFormat="1" applyBorder="1" applyAlignment="1">
      <alignment horizontal="center" vertical="center"/>
    </xf>
    <xf numFmtId="16" fontId="0" fillId="0" borderId="7" xfId="0" applyNumberForma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/>
    </xf>
    <xf numFmtId="17" fontId="0" fillId="0" borderId="7" xfId="0" applyNumberFormat="1" applyBorder="1" applyAlignment="1">
      <alignment horizontal="center" vertical="center"/>
    </xf>
    <xf numFmtId="0" fontId="2" fillId="0" borderId="33" xfId="0" applyFont="1" applyBorder="1"/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17" fontId="0" fillId="0" borderId="31" xfId="0" applyNumberFormat="1" applyBorder="1" applyAlignment="1">
      <alignment horizontal="center" vertical="center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36" xfId="0" applyBorder="1" applyAlignment="1">
      <alignment horizontal="left"/>
    </xf>
    <xf numFmtId="0" fontId="8" fillId="5" borderId="0" xfId="0" applyFont="1" applyFill="1" applyAlignment="1">
      <alignment horizontal="center"/>
    </xf>
    <xf numFmtId="0" fontId="5" fillId="0" borderId="0" xfId="0" applyFont="1" applyAlignment="1">
      <alignment horizontal="center" vertical="top" wrapText="1"/>
    </xf>
    <xf numFmtId="16" fontId="0" fillId="0" borderId="28" xfId="0" applyNumberFormat="1" applyBorder="1" applyAlignment="1">
      <alignment horizontal="center" vertical="center"/>
    </xf>
    <xf numFmtId="0" fontId="0" fillId="0" borderId="29" xfId="0" applyBorder="1" applyAlignment="1">
      <alignment horizontal="left"/>
    </xf>
    <xf numFmtId="0" fontId="0" fillId="0" borderId="30" xfId="0" applyBorder="1" applyAlignment="1">
      <alignment horizontal="left"/>
    </xf>
    <xf numFmtId="49" fontId="0" fillId="0" borderId="1" xfId="0" applyNumberFormat="1" applyBorder="1" applyAlignment="1">
      <alignment horizontal="center" vertical="center"/>
    </xf>
    <xf numFmtId="49" fontId="4" fillId="0" borderId="2" xfId="0" applyNumberFormat="1" applyFont="1" applyBorder="1" applyAlignment="1">
      <alignment horizontal="left" vertical="top" wrapText="1"/>
    </xf>
    <xf numFmtId="49" fontId="4" fillId="0" borderId="3" xfId="0" applyNumberFormat="1" applyFont="1" applyBorder="1" applyAlignment="1">
      <alignment horizontal="left" vertical="top" wrapText="1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left" vertical="top" wrapText="1"/>
    </xf>
    <xf numFmtId="49" fontId="0" fillId="0" borderId="6" xfId="0" applyNumberFormat="1" applyBorder="1" applyAlignment="1">
      <alignment horizontal="left" vertical="top" wrapText="1"/>
    </xf>
    <xf numFmtId="49" fontId="0" fillId="0" borderId="7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left" vertical="top" wrapText="1"/>
    </xf>
    <xf numFmtId="49" fontId="0" fillId="0" borderId="9" xfId="0" applyNumberFormat="1" applyBorder="1" applyAlignment="1">
      <alignment horizontal="left" vertical="top" wrapText="1"/>
    </xf>
    <xf numFmtId="49" fontId="0" fillId="0" borderId="31" xfId="0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32" xfId="0" applyNumberFormat="1" applyBorder="1" applyAlignment="1">
      <alignment horizontal="center"/>
    </xf>
    <xf numFmtId="49" fontId="0" fillId="0" borderId="2" xfId="0" applyNumberFormat="1" applyBorder="1" applyAlignment="1">
      <alignment horizontal="left"/>
    </xf>
    <xf numFmtId="49" fontId="0" fillId="0" borderId="3" xfId="0" applyNumberFormat="1" applyBorder="1" applyAlignment="1">
      <alignment horizontal="left"/>
    </xf>
    <xf numFmtId="49" fontId="0" fillId="0" borderId="5" xfId="0" applyNumberFormat="1" applyBorder="1" applyAlignment="1">
      <alignment horizontal="left" wrapText="1"/>
    </xf>
    <xf numFmtId="49" fontId="0" fillId="0" borderId="6" xfId="0" applyNumberFormat="1" applyBorder="1" applyAlignment="1">
      <alignment horizontal="left" wrapText="1"/>
    </xf>
    <xf numFmtId="49" fontId="0" fillId="0" borderId="8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49" fontId="0" fillId="0" borderId="28" xfId="0" applyNumberFormat="1" applyBorder="1" applyAlignment="1">
      <alignment horizontal="center" vertical="center"/>
    </xf>
    <xf numFmtId="49" fontId="0" fillId="0" borderId="29" xfId="0" applyNumberFormat="1" applyBorder="1" applyAlignment="1">
      <alignment horizontal="left"/>
    </xf>
    <xf numFmtId="49" fontId="0" fillId="0" borderId="30" xfId="0" applyNumberFormat="1" applyBorder="1" applyAlignment="1">
      <alignment horizontal="left"/>
    </xf>
    <xf numFmtId="49" fontId="0" fillId="0" borderId="28" xfId="0" applyNumberFormat="1" applyBorder="1"/>
    <xf numFmtId="49" fontId="2" fillId="0" borderId="29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/>
    </xf>
    <xf numFmtId="49" fontId="0" fillId="0" borderId="5" xfId="0" applyNumberFormat="1" applyBorder="1" applyAlignment="1">
      <alignment horizontal="left" vertical="top"/>
    </xf>
    <xf numFmtId="49" fontId="0" fillId="0" borderId="6" xfId="0" applyNumberFormat="1" applyBorder="1" applyAlignment="1">
      <alignment horizontal="left" vertical="top"/>
    </xf>
    <xf numFmtId="49" fontId="0" fillId="0" borderId="8" xfId="0" applyNumberFormat="1" applyBorder="1" applyAlignment="1">
      <alignment horizontal="left" vertical="top"/>
    </xf>
    <xf numFmtId="49" fontId="0" fillId="0" borderId="9" xfId="0" applyNumberFormat="1" applyBorder="1" applyAlignment="1">
      <alignment horizontal="left" vertical="top"/>
    </xf>
    <xf numFmtId="49" fontId="0" fillId="0" borderId="31" xfId="0" applyNumberFormat="1" applyBorder="1" applyAlignment="1">
      <alignment horizontal="center" vertical="center"/>
    </xf>
    <xf numFmtId="49" fontId="0" fillId="0" borderId="14" xfId="0" applyNumberFormat="1" applyBorder="1" applyAlignment="1">
      <alignment horizontal="left"/>
    </xf>
    <xf numFmtId="49" fontId="0" fillId="0" borderId="15" xfId="0" applyNumberFormat="1" applyBorder="1" applyAlignment="1">
      <alignment horizontal="left"/>
    </xf>
    <xf numFmtId="49" fontId="0" fillId="0" borderId="36" xfId="0" applyNumberFormat="1" applyBorder="1" applyAlignment="1">
      <alignment horizontal="left"/>
    </xf>
    <xf numFmtId="0" fontId="0" fillId="0" borderId="0" xfId="0" applyFill="1" applyProtection="1"/>
    <xf numFmtId="0" fontId="2" fillId="3" borderId="2" xfId="0" applyFont="1" applyFill="1" applyBorder="1" applyAlignment="1" applyProtection="1">
      <alignment horizontal="left"/>
    </xf>
    <xf numFmtId="0" fontId="0" fillId="3" borderId="0" xfId="0" applyFill="1" applyProtection="1"/>
    <xf numFmtId="0" fontId="2" fillId="3" borderId="0" xfId="0" applyFont="1" applyFill="1" applyBorder="1" applyAlignment="1" applyProtection="1">
      <alignment horizontal="left"/>
    </xf>
    <xf numFmtId="0" fontId="2" fillId="6" borderId="1" xfId="0" applyFont="1" applyFill="1" applyBorder="1" applyAlignment="1" applyProtection="1">
      <alignment vertical="top"/>
    </xf>
    <xf numFmtId="0" fontId="2" fillId="6" borderId="7" xfId="0" applyFont="1" applyFill="1" applyBorder="1" applyAlignment="1" applyProtection="1">
      <alignment horizontal="left" vertical="top"/>
    </xf>
    <xf numFmtId="0" fontId="0" fillId="4" borderId="5" xfId="0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center" vertical="center" wrapText="1"/>
    </xf>
    <xf numFmtId="0" fontId="3" fillId="6" borderId="8" xfId="0" applyFont="1" applyFill="1" applyBorder="1" applyAlignment="1" applyProtection="1">
      <alignment horizontal="right"/>
    </xf>
    <xf numFmtId="0" fontId="2" fillId="6" borderId="1" xfId="0" applyFont="1" applyFill="1" applyBorder="1" applyAlignment="1" applyProtection="1">
      <alignment horizontal="left" vertical="top"/>
    </xf>
    <xf numFmtId="0" fontId="0" fillId="6" borderId="2" xfId="0" applyFill="1" applyBorder="1" applyProtection="1"/>
    <xf numFmtId="1" fontId="2" fillId="6" borderId="2" xfId="0" applyNumberFormat="1" applyFont="1" applyFill="1" applyBorder="1" applyAlignment="1" applyProtection="1">
      <alignment horizontal="center" vertical="top"/>
    </xf>
    <xf numFmtId="9" fontId="2" fillId="6" borderId="2" xfId="2" applyFont="1" applyFill="1" applyBorder="1" applyAlignment="1" applyProtection="1">
      <alignment horizontal="center" vertical="top"/>
    </xf>
    <xf numFmtId="0" fontId="0" fillId="6" borderId="2" xfId="0" applyFill="1" applyBorder="1" applyAlignment="1" applyProtection="1">
      <alignment horizontal="center"/>
    </xf>
    <xf numFmtId="0" fontId="0" fillId="6" borderId="3" xfId="0" applyFill="1" applyBorder="1" applyAlignment="1" applyProtection="1">
      <alignment horizontal="center"/>
    </xf>
    <xf numFmtId="0" fontId="2" fillId="6" borderId="11" xfId="0" applyFont="1" applyFill="1" applyBorder="1" applyAlignment="1" applyProtection="1">
      <alignment vertical="top"/>
    </xf>
    <xf numFmtId="0" fontId="2" fillId="6" borderId="12" xfId="0" applyFont="1" applyFill="1" applyBorder="1" applyProtection="1"/>
    <xf numFmtId="0" fontId="2" fillId="6" borderId="12" xfId="0" applyFont="1" applyFill="1" applyBorder="1" applyAlignment="1" applyProtection="1">
      <alignment horizontal="center" vertical="top"/>
    </xf>
    <xf numFmtId="9" fontId="2" fillId="6" borderId="12" xfId="0" applyNumberFormat="1" applyFont="1" applyFill="1" applyBorder="1" applyAlignment="1" applyProtection="1">
      <alignment horizontal="center" vertical="top"/>
    </xf>
    <xf numFmtId="0" fontId="0" fillId="6" borderId="12" xfId="0" applyFill="1" applyBorder="1" applyAlignment="1" applyProtection="1">
      <alignment horizontal="center"/>
    </xf>
    <xf numFmtId="0" fontId="0" fillId="6" borderId="13" xfId="0" applyFill="1" applyBorder="1" applyAlignment="1" applyProtection="1">
      <alignment horizontal="center"/>
    </xf>
    <xf numFmtId="0" fontId="2" fillId="6" borderId="2" xfId="0" applyFont="1" applyFill="1" applyBorder="1" applyAlignment="1" applyProtection="1">
      <alignment horizontal="left"/>
    </xf>
    <xf numFmtId="0" fontId="2" fillId="6" borderId="3" xfId="0" applyFont="1" applyFill="1" applyBorder="1" applyAlignment="1" applyProtection="1">
      <alignment horizontal="left"/>
    </xf>
    <xf numFmtId="0" fontId="0" fillId="4" borderId="8" xfId="0" applyFill="1" applyBorder="1" applyAlignment="1" applyProtection="1">
      <alignment horizontal="left" vertical="center" wrapText="1"/>
    </xf>
    <xf numFmtId="0" fontId="0" fillId="6" borderId="1" xfId="0" applyFont="1" applyFill="1" applyBorder="1" applyAlignment="1" applyProtection="1">
      <alignment vertical="top"/>
    </xf>
    <xf numFmtId="0" fontId="2" fillId="6" borderId="2" xfId="0" applyFont="1" applyFill="1" applyBorder="1" applyAlignment="1" applyProtection="1">
      <alignment horizontal="left" vertical="top" wrapText="1"/>
    </xf>
    <xf numFmtId="0" fontId="2" fillId="6" borderId="3" xfId="0" applyFont="1" applyFill="1" applyBorder="1" applyAlignment="1" applyProtection="1">
      <alignment horizontal="left" vertical="top" wrapText="1"/>
    </xf>
    <xf numFmtId="0" fontId="2" fillId="4" borderId="23" xfId="0" applyFont="1" applyFill="1" applyBorder="1" applyAlignment="1" applyProtection="1">
      <alignment horizontal="center" vertical="center" wrapText="1"/>
    </xf>
    <xf numFmtId="0" fontId="0" fillId="4" borderId="8" xfId="0" applyFill="1" applyBorder="1" applyAlignment="1" applyProtection="1">
      <alignment vertical="center" wrapText="1"/>
    </xf>
    <xf numFmtId="0" fontId="0" fillId="3" borderId="8" xfId="0" applyFill="1" applyBorder="1" applyAlignment="1" applyProtection="1">
      <alignment horizontal="center"/>
    </xf>
    <xf numFmtId="0" fontId="0" fillId="3" borderId="7" xfId="0" applyFont="1" applyFill="1" applyBorder="1" applyAlignment="1" applyProtection="1">
      <alignment vertical="top"/>
    </xf>
    <xf numFmtId="0" fontId="0" fillId="3" borderId="8" xfId="0" applyFont="1" applyFill="1" applyBorder="1" applyAlignment="1" applyProtection="1">
      <alignment vertical="top" wrapText="1"/>
    </xf>
    <xf numFmtId="0" fontId="2" fillId="3" borderId="8" xfId="0" applyFont="1" applyFill="1" applyBorder="1" applyAlignment="1" applyProtection="1">
      <alignment horizontal="center" vertical="top"/>
    </xf>
    <xf numFmtId="9" fontId="2" fillId="3" borderId="8" xfId="0" applyNumberFormat="1" applyFont="1" applyFill="1" applyBorder="1" applyAlignment="1" applyProtection="1">
      <alignment horizontal="center" vertical="top"/>
    </xf>
    <xf numFmtId="0" fontId="0" fillId="3" borderId="8" xfId="0" applyFill="1" applyBorder="1" applyAlignment="1" applyProtection="1">
      <alignment horizontal="left" vertical="top" wrapText="1"/>
    </xf>
    <xf numFmtId="0" fontId="2" fillId="3" borderId="8" xfId="0" applyFont="1" applyFill="1" applyBorder="1" applyAlignment="1" applyProtection="1">
      <alignment horizontal="center" vertical="top" wrapText="1"/>
    </xf>
    <xf numFmtId="9" fontId="2" fillId="3" borderId="8" xfId="0" applyNumberFormat="1" applyFont="1" applyFill="1" applyBorder="1" applyAlignment="1" applyProtection="1">
      <alignment horizontal="center" vertical="top" wrapText="1"/>
    </xf>
    <xf numFmtId="0" fontId="0" fillId="3" borderId="23" xfId="0" applyFill="1" applyBorder="1" applyAlignment="1" applyProtection="1">
      <alignment horizontal="center"/>
    </xf>
    <xf numFmtId="0" fontId="0" fillId="3" borderId="23" xfId="0" applyFill="1" applyBorder="1" applyAlignment="1" applyProtection="1">
      <alignment horizontal="center" vertical="center" wrapText="1"/>
    </xf>
    <xf numFmtId="0" fontId="0" fillId="3" borderId="23" xfId="0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/>
    </xf>
    <xf numFmtId="0" fontId="0" fillId="3" borderId="4" xfId="0" applyFont="1" applyFill="1" applyBorder="1" applyAlignment="1" applyProtection="1">
      <alignment vertical="top"/>
    </xf>
    <xf numFmtId="0" fontId="2" fillId="3" borderId="5" xfId="0" applyFont="1" applyFill="1" applyBorder="1" applyAlignment="1" applyProtection="1">
      <alignment horizontal="left" vertical="top" wrapText="1"/>
    </xf>
    <xf numFmtId="0" fontId="2" fillId="3" borderId="5" xfId="0" applyFont="1" applyFill="1" applyBorder="1" applyAlignment="1" applyProtection="1">
      <alignment horizontal="center" vertical="top" wrapText="1"/>
    </xf>
    <xf numFmtId="9" fontId="2" fillId="3" borderId="5" xfId="0" applyNumberFormat="1" applyFont="1" applyFill="1" applyBorder="1" applyAlignment="1" applyProtection="1">
      <alignment horizontal="center" vertical="top" wrapText="1"/>
    </xf>
    <xf numFmtId="0" fontId="2" fillId="3" borderId="16" xfId="0" applyFont="1" applyFill="1" applyBorder="1" applyAlignment="1" applyProtection="1">
      <alignment vertical="top"/>
    </xf>
    <xf numFmtId="0" fontId="0" fillId="3" borderId="8" xfId="0" applyFill="1" applyBorder="1" applyAlignment="1" applyProtection="1">
      <alignment vertical="top" wrapText="1"/>
    </xf>
    <xf numFmtId="0" fontId="0" fillId="3" borderId="10" xfId="0" applyFill="1" applyBorder="1" applyAlignment="1" applyProtection="1">
      <alignment horizontal="center"/>
    </xf>
    <xf numFmtId="0" fontId="0" fillId="2" borderId="43" xfId="0" applyFill="1" applyBorder="1" applyAlignment="1" applyProtection="1">
      <alignment horizontal="left"/>
      <protection locked="0"/>
    </xf>
    <xf numFmtId="0" fontId="0" fillId="2" borderId="44" xfId="0" applyFill="1" applyBorder="1" applyAlignment="1" applyProtection="1">
      <alignment horizontal="left"/>
      <protection locked="0"/>
    </xf>
    <xf numFmtId="0" fontId="0" fillId="2" borderId="45" xfId="0" applyFill="1" applyBorder="1" applyAlignment="1" applyProtection="1">
      <alignment horizontal="left"/>
      <protection locked="0"/>
    </xf>
    <xf numFmtId="0" fontId="2" fillId="3" borderId="18" xfId="0" applyFont="1" applyFill="1" applyBorder="1" applyAlignment="1" applyProtection="1">
      <alignment horizontal="left"/>
    </xf>
    <xf numFmtId="0" fontId="2" fillId="3" borderId="1" xfId="0" applyFont="1" applyFill="1" applyBorder="1" applyAlignment="1" applyProtection="1">
      <alignment horizontal="left"/>
    </xf>
    <xf numFmtId="0" fontId="2" fillId="3" borderId="37" xfId="0" applyFont="1" applyFill="1" applyBorder="1" applyAlignment="1" applyProtection="1">
      <alignment horizontal="left"/>
    </xf>
    <xf numFmtId="0" fontId="0" fillId="3" borderId="38" xfId="0" applyFill="1" applyBorder="1" applyAlignment="1" applyProtection="1">
      <alignment horizontal="right"/>
    </xf>
    <xf numFmtId="0" fontId="0" fillId="3" borderId="39" xfId="0" applyFill="1" applyBorder="1" applyAlignment="1" applyProtection="1">
      <alignment horizontal="right"/>
    </xf>
    <xf numFmtId="0" fontId="0" fillId="3" borderId="4" xfId="0" applyFill="1" applyBorder="1" applyAlignment="1" applyProtection="1">
      <alignment horizontal="left"/>
    </xf>
    <xf numFmtId="0" fontId="0" fillId="3" borderId="5" xfId="0" applyFill="1" applyBorder="1" applyAlignment="1" applyProtection="1">
      <alignment horizontal="left"/>
    </xf>
    <xf numFmtId="0" fontId="0" fillId="3" borderId="14" xfId="0" applyFill="1" applyBorder="1" applyAlignment="1" applyProtection="1">
      <alignment horizontal="left"/>
    </xf>
    <xf numFmtId="0" fontId="0" fillId="3" borderId="40" xfId="0" applyFill="1" applyBorder="1" applyAlignment="1" applyProtection="1">
      <alignment horizontal="right"/>
    </xf>
    <xf numFmtId="0" fontId="0" fillId="3" borderId="41" xfId="0" applyFill="1" applyBorder="1" applyAlignment="1" applyProtection="1">
      <alignment horizontal="right"/>
    </xf>
    <xf numFmtId="0" fontId="0" fillId="3" borderId="7" xfId="0" applyFill="1" applyBorder="1" applyAlignment="1" applyProtection="1">
      <alignment horizontal="right"/>
    </xf>
    <xf numFmtId="0" fontId="0" fillId="3" borderId="42" xfId="0" applyFill="1" applyBorder="1" applyAlignment="1" applyProtection="1">
      <alignment horizontal="right"/>
    </xf>
    <xf numFmtId="0" fontId="2" fillId="3" borderId="1" xfId="0" applyFont="1" applyFill="1" applyBorder="1" applyAlignment="1" applyProtection="1">
      <alignment horizontal="left" vertical="center"/>
    </xf>
    <xf numFmtId="0" fontId="2" fillId="3" borderId="2" xfId="0" applyFont="1" applyFill="1" applyBorder="1" applyAlignment="1" applyProtection="1">
      <alignment horizontal="left" vertical="center"/>
    </xf>
    <xf numFmtId="0" fontId="2" fillId="3" borderId="2" xfId="0" applyFont="1" applyFill="1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left" vertical="center"/>
    </xf>
    <xf numFmtId="0" fontId="2" fillId="3" borderId="23" xfId="0" applyFont="1" applyFill="1" applyBorder="1" applyAlignment="1" applyProtection="1">
      <alignment horizontal="left" vertical="center"/>
    </xf>
    <xf numFmtId="0" fontId="2" fillId="3" borderId="23" xfId="0" applyFont="1" applyFill="1" applyBorder="1" applyAlignment="1" applyProtection="1">
      <alignment horizontal="center" vertical="center"/>
    </xf>
    <xf numFmtId="0" fontId="0" fillId="3" borderId="23" xfId="0" applyFill="1" applyBorder="1" applyAlignment="1" applyProtection="1">
      <alignment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24" xfId="0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/>
    </xf>
    <xf numFmtId="0" fontId="3" fillId="6" borderId="9" xfId="0" applyFont="1" applyFill="1" applyBorder="1" applyAlignment="1" applyProtection="1">
      <alignment horizontal="center" vertical="center"/>
    </xf>
    <xf numFmtId="2" fontId="2" fillId="3" borderId="24" xfId="0" applyNumberFormat="1" applyFont="1" applyFill="1" applyBorder="1" applyAlignment="1" applyProtection="1">
      <alignment horizontal="center" vertical="center"/>
    </xf>
    <xf numFmtId="0" fontId="8" fillId="5" borderId="0" xfId="0" applyFont="1" applyFill="1" applyAlignment="1" applyProtection="1">
      <alignment horizontal="center"/>
    </xf>
    <xf numFmtId="44" fontId="0" fillId="2" borderId="17" xfId="1" applyFont="1" applyFill="1" applyBorder="1" applyProtection="1">
      <protection locked="0"/>
    </xf>
    <xf numFmtId="0" fontId="0" fillId="5" borderId="2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8" xfId="0" applyFill="1" applyBorder="1" applyProtection="1">
      <protection locked="0"/>
    </xf>
    <xf numFmtId="49" fontId="0" fillId="5" borderId="2" xfId="0" applyNumberFormat="1" applyFill="1" applyBorder="1" applyProtection="1">
      <protection locked="0"/>
    </xf>
    <xf numFmtId="49" fontId="0" fillId="5" borderId="8" xfId="0" applyNumberFormat="1" applyFill="1" applyBorder="1" applyProtection="1">
      <protection locked="0"/>
    </xf>
    <xf numFmtId="1" fontId="2" fillId="5" borderId="29" xfId="0" applyNumberFormat="1" applyFont="1" applyFill="1" applyBorder="1" applyAlignment="1" applyProtection="1">
      <alignment horizontal="center" vertical="center"/>
      <protection locked="0"/>
    </xf>
    <xf numFmtId="49" fontId="0" fillId="5" borderId="18" xfId="0" applyNumberFormat="1" applyFill="1" applyBorder="1" applyAlignment="1" applyProtection="1">
      <alignment horizontal="left" vertical="top"/>
      <protection locked="0"/>
    </xf>
    <xf numFmtId="49" fontId="0" fillId="5" borderId="0" xfId="0" applyNumberFormat="1" applyFill="1" applyBorder="1" applyAlignment="1" applyProtection="1">
      <alignment horizontal="left" vertical="top"/>
      <protection locked="0"/>
    </xf>
    <xf numFmtId="49" fontId="0" fillId="5" borderId="19" xfId="0" applyNumberFormat="1" applyFill="1" applyBorder="1" applyAlignment="1" applyProtection="1">
      <alignment horizontal="left" vertical="top"/>
      <protection locked="0"/>
    </xf>
    <xf numFmtId="49" fontId="0" fillId="5" borderId="20" xfId="0" applyNumberFormat="1" applyFill="1" applyBorder="1" applyAlignment="1" applyProtection="1">
      <alignment horizontal="left" vertical="top"/>
      <protection locked="0"/>
    </xf>
    <xf numFmtId="49" fontId="0" fillId="5" borderId="21" xfId="0" applyNumberFormat="1" applyFill="1" applyBorder="1" applyAlignment="1" applyProtection="1">
      <alignment horizontal="left" vertical="top"/>
      <protection locked="0"/>
    </xf>
    <xf numFmtId="49" fontId="0" fillId="5" borderId="22" xfId="0" applyNumberFormat="1" applyFill="1" applyBorder="1" applyAlignment="1" applyProtection="1">
      <alignment horizontal="left" vertical="top"/>
      <protection locked="0"/>
    </xf>
    <xf numFmtId="0" fontId="0" fillId="7" borderId="8" xfId="0" applyFill="1" applyBorder="1" applyAlignment="1" applyProtection="1">
      <alignment horizontal="center" vertical="center"/>
    </xf>
    <xf numFmtId="0" fontId="0" fillId="7" borderId="0" xfId="0" applyFill="1" applyAlignment="1" applyProtection="1">
      <alignment horizontal="center"/>
    </xf>
    <xf numFmtId="49" fontId="0" fillId="5" borderId="10" xfId="0" applyNumberFormat="1" applyFill="1" applyBorder="1" applyProtection="1">
      <protection locked="0"/>
    </xf>
    <xf numFmtId="49" fontId="0" fillId="5" borderId="5" xfId="0" applyNumberFormat="1" applyFill="1" applyBorder="1" applyProtection="1">
      <protection locked="0"/>
    </xf>
    <xf numFmtId="0" fontId="0" fillId="7" borderId="5" xfId="0" applyFill="1" applyBorder="1" applyAlignment="1" applyProtection="1">
      <alignment horizontal="center" vertical="center"/>
    </xf>
    <xf numFmtId="49" fontId="0" fillId="5" borderId="29" xfId="0" applyNumberFormat="1" applyFill="1" applyBorder="1" applyProtection="1">
      <protection locked="0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16</xdr:row>
      <xdr:rowOff>60960</xdr:rowOff>
    </xdr:from>
    <xdr:ext cx="2961965" cy="351058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613887F9-71B7-4ED3-8FA6-0B7EB051F94E}"/>
                </a:ext>
              </a:extLst>
            </xdr:cNvPr>
            <xdr:cNvSpPr txBox="1"/>
          </xdr:nvSpPr>
          <xdr:spPr>
            <a:xfrm>
              <a:off x="464820" y="25073610"/>
              <a:ext cx="2961965" cy="3510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𝑛𝑖𝑒𝑑𝑟𝑖𝑔𝑠𝑡𝑒𝑟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𝑃𝑟𝑒𝑖𝑠</m:t>
                        </m:r>
                      </m:num>
                      <m:den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𝑒𝑖𝑔𝑒𝑛𝑒𝑟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𝑃𝑟𝑒𝑖𝑠</m:t>
                        </m:r>
                      </m:den>
                    </m:f>
                    <m:r>
                      <a:rPr lang="de-DE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de-DE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×50=</m:t>
                    </m:r>
                    <m:r>
                      <a:rPr lang="de-DE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𝐸𝑟𝑟𝑒𝑖𝑐h𝑡𝑒</m:t>
                    </m:r>
                    <m:r>
                      <a:rPr lang="de-DE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 </m:t>
                    </m:r>
                    <m:r>
                      <a:rPr lang="de-DE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𝑃𝑢𝑛𝑘𝑡𝑧𝑎h𝑙</m:t>
                    </m:r>
                  </m:oMath>
                </m:oMathPara>
              </a14:m>
              <a:endParaRPr lang="de-DE" sz="1100"/>
            </a:p>
          </xdr:txBody>
        </xdr:sp>
      </mc:Choice>
      <mc:Fallback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613887F9-71B7-4ED3-8FA6-0B7EB051F94E}"/>
                </a:ext>
              </a:extLst>
            </xdr:cNvPr>
            <xdr:cNvSpPr txBox="1"/>
          </xdr:nvSpPr>
          <xdr:spPr>
            <a:xfrm>
              <a:off x="464820" y="25073610"/>
              <a:ext cx="2961965" cy="3510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de-DE" sz="1100" i="0">
                  <a:latin typeface="Cambria Math" panose="02040503050406030204" pitchFamily="18" charset="0"/>
                </a:rPr>
                <a:t>(</a:t>
              </a:r>
              <a:r>
                <a:rPr lang="de-DE" sz="1100" b="0" i="0">
                  <a:latin typeface="Cambria Math" panose="02040503050406030204" pitchFamily="18" charset="0"/>
                </a:rPr>
                <a:t>𝑛𝑖𝑒𝑑𝑟𝑖𝑔𝑠𝑡𝑒𝑟 𝑃𝑟𝑒𝑖𝑠)/(𝑒𝑖𝑔𝑒𝑛𝑒𝑟 𝑃𝑟𝑒𝑖𝑠)  </a:t>
              </a:r>
              <a:r>
                <a:rPr lang="de-DE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×50=𝐸𝑟𝑟𝑒𝑖𝑐ℎ𝑡𝑒 𝑃𝑢𝑛𝑘𝑡𝑧𝑎ℎ𝑙</a:t>
              </a:r>
              <a:endParaRPr lang="de-DE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409EB-379E-4A8E-8DD5-B3B1B8DE409E}">
  <sheetPr>
    <tabColor rgb="FFFFC000"/>
    <pageSetUpPr fitToPage="1"/>
  </sheetPr>
  <dimension ref="A1:AA22"/>
  <sheetViews>
    <sheetView tabSelected="1" workbookViewId="0">
      <pane ySplit="7" topLeftCell="A8" activePane="bottomLeft" state="frozen"/>
      <selection pane="bottomLeft" activeCell="Z1" sqref="Z1"/>
    </sheetView>
  </sheetViews>
  <sheetFormatPr baseColWidth="10" defaultColWidth="11.5703125" defaultRowHeight="15" x14ac:dyDescent="0.25"/>
  <cols>
    <col min="1" max="1" width="6.85546875" style="1" bestFit="1" customWidth="1"/>
    <col min="2" max="2" width="75.85546875" style="1" customWidth="1"/>
    <col min="3" max="3" width="10.5703125" style="3" bestFit="1" customWidth="1"/>
    <col min="4" max="4" width="9.5703125" style="3" bestFit="1" customWidth="1"/>
    <col min="5" max="24" width="3" style="1" customWidth="1"/>
    <col min="25" max="25" width="3" style="1" bestFit="1" customWidth="1"/>
    <col min="26" max="26" width="50.42578125" style="1" customWidth="1"/>
    <col min="27" max="16384" width="11.5703125" style="1"/>
  </cols>
  <sheetData>
    <row r="1" spans="1:27" ht="15.75" thickBot="1" x14ac:dyDescent="0.3">
      <c r="A1" s="139" t="s">
        <v>12</v>
      </c>
      <c r="B1" s="88"/>
      <c r="C1" s="88"/>
      <c r="D1" s="140"/>
      <c r="E1" s="141" t="s">
        <v>111</v>
      </c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64"/>
      <c r="AA1" s="89"/>
    </row>
    <row r="2" spans="1:27" ht="15.75" thickBot="1" x14ac:dyDescent="0.3">
      <c r="A2" s="143" t="s">
        <v>14</v>
      </c>
      <c r="B2" s="144"/>
      <c r="C2" s="144"/>
      <c r="D2" s="145"/>
      <c r="E2" s="146" t="s">
        <v>110</v>
      </c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64"/>
      <c r="AA2" s="89"/>
    </row>
    <row r="3" spans="1:27" ht="15.75" thickBot="1" x14ac:dyDescent="0.3">
      <c r="A3" s="138" t="s">
        <v>13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89"/>
    </row>
    <row r="4" spans="1:27" ht="15.75" thickBot="1" x14ac:dyDescent="0.3">
      <c r="A4" s="148" t="s">
        <v>108</v>
      </c>
      <c r="B4" s="149"/>
      <c r="C4" s="135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7"/>
      <c r="AA4" s="89"/>
    </row>
    <row r="5" spans="1:27" ht="15.75" thickBot="1" x14ac:dyDescent="0.3">
      <c r="A5" s="134"/>
      <c r="B5" s="134"/>
      <c r="C5" s="134"/>
      <c r="D5" s="134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</row>
    <row r="6" spans="1:27" s="2" customFormat="1" x14ac:dyDescent="0.25">
      <c r="A6" s="150" t="s">
        <v>0</v>
      </c>
      <c r="B6" s="151"/>
      <c r="C6" s="152" t="s">
        <v>1</v>
      </c>
      <c r="D6" s="152" t="s">
        <v>2</v>
      </c>
      <c r="E6" s="153" t="s">
        <v>3</v>
      </c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94" t="s">
        <v>16</v>
      </c>
      <c r="AA6" s="158" t="s">
        <v>1</v>
      </c>
    </row>
    <row r="7" spans="1:27" s="2" customFormat="1" ht="15.75" thickBot="1" x14ac:dyDescent="0.3">
      <c r="A7" s="154"/>
      <c r="B7" s="155"/>
      <c r="C7" s="156"/>
      <c r="D7" s="156"/>
      <c r="E7" s="157">
        <v>0</v>
      </c>
      <c r="F7" s="157">
        <v>1</v>
      </c>
      <c r="G7" s="157">
        <v>2</v>
      </c>
      <c r="H7" s="157">
        <v>3</v>
      </c>
      <c r="I7" s="157">
        <v>4</v>
      </c>
      <c r="J7" s="157">
        <v>5</v>
      </c>
      <c r="K7" s="157">
        <v>6</v>
      </c>
      <c r="L7" s="157">
        <v>7</v>
      </c>
      <c r="M7" s="157">
        <v>8</v>
      </c>
      <c r="N7" s="157">
        <v>9</v>
      </c>
      <c r="O7" s="157">
        <v>10</v>
      </c>
      <c r="P7" s="157">
        <v>11</v>
      </c>
      <c r="Q7" s="157">
        <v>12</v>
      </c>
      <c r="R7" s="157">
        <v>13</v>
      </c>
      <c r="S7" s="157">
        <v>14</v>
      </c>
      <c r="T7" s="157">
        <v>15</v>
      </c>
      <c r="U7" s="157">
        <v>16</v>
      </c>
      <c r="V7" s="157">
        <v>17</v>
      </c>
      <c r="W7" s="157">
        <v>18</v>
      </c>
      <c r="X7" s="157">
        <v>19</v>
      </c>
      <c r="Y7" s="157">
        <v>20</v>
      </c>
      <c r="Z7" s="114"/>
      <c r="AA7" s="159"/>
    </row>
    <row r="8" spans="1:27" s="87" customFormat="1" x14ac:dyDescent="0.25">
      <c r="A8" s="91" t="str">
        <f>"01."</f>
        <v>01.</v>
      </c>
      <c r="B8" s="108" t="s">
        <v>15</v>
      </c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9"/>
    </row>
    <row r="9" spans="1:27" ht="300.75" thickBot="1" x14ac:dyDescent="0.3">
      <c r="A9" s="117" t="s">
        <v>7</v>
      </c>
      <c r="B9" s="133" t="s">
        <v>114</v>
      </c>
      <c r="C9" s="122">
        <v>20</v>
      </c>
      <c r="D9" s="123">
        <v>0.2</v>
      </c>
      <c r="E9" s="177" t="str">
        <f>IF('01.01.'!$B$23=E7,"x","")</f>
        <v>x</v>
      </c>
      <c r="F9" s="177" t="str">
        <f>IF('01.01.'!$B$23=F7,"x","")</f>
        <v/>
      </c>
      <c r="G9" s="177" t="str">
        <f>IF('01.01.'!$B$23=G7,"x","")</f>
        <v/>
      </c>
      <c r="H9" s="177" t="str">
        <f>IF('01.01.'!$B$23=H7,"x","")</f>
        <v/>
      </c>
      <c r="I9" s="177" t="str">
        <f>IF('01.01.'!$B$23=I7,"x","")</f>
        <v/>
      </c>
      <c r="J9" s="177" t="str">
        <f>IF('01.01.'!$B$23=J7,"x","")</f>
        <v/>
      </c>
      <c r="K9" s="177" t="str">
        <f>IF('01.01.'!$B$23=K7,"x","")</f>
        <v/>
      </c>
      <c r="L9" s="177" t="str">
        <f>IF('01.01.'!$B$23=L7,"x","")</f>
        <v/>
      </c>
      <c r="M9" s="177" t="str">
        <f>IF('01.01.'!$B$23=M7,"x","")</f>
        <v/>
      </c>
      <c r="N9" s="177" t="str">
        <f>IF('01.01.'!$B$23=N7,"x","")</f>
        <v/>
      </c>
      <c r="O9" s="177" t="str">
        <f>IF('01.01.'!$B$23=O7,"x","")</f>
        <v/>
      </c>
      <c r="P9" s="177" t="str">
        <f>IF('01.01.'!$B$23=P7,"x","")</f>
        <v/>
      </c>
      <c r="Q9" s="177" t="str">
        <f>IF('01.01.'!$B$23=Q7,"x","")</f>
        <v/>
      </c>
      <c r="R9" s="177" t="str">
        <f>IF('01.01.'!$B$23=R7,"x","")</f>
        <v/>
      </c>
      <c r="S9" s="177" t="str">
        <f>IF('01.01.'!$B$23=S7,"x","")</f>
        <v/>
      </c>
      <c r="T9" s="177" t="str">
        <f>IF('01.01.'!$B$23=T7,"x","")</f>
        <v/>
      </c>
      <c r="U9" s="177" t="str">
        <f>IF('01.01.'!$B$23=U7,"x","")</f>
        <v/>
      </c>
      <c r="V9" s="177" t="str">
        <f>IF('01.01.'!$B$23=V7,"x","")</f>
        <v/>
      </c>
      <c r="W9" s="177" t="str">
        <f>IF('01.01.'!$B$23=W7,"x","")</f>
        <v/>
      </c>
      <c r="X9" s="177" t="str">
        <f>IF('01.01.'!$B$23=X7,"x","")</f>
        <v/>
      </c>
      <c r="Y9" s="177" t="str">
        <f>IF('01.01.'!$B$23=Y7,"x","")</f>
        <v/>
      </c>
      <c r="Z9" s="115" t="s">
        <v>43</v>
      </c>
      <c r="AA9" s="160" cm="1">
        <f t="array" ref="AA9">_xlfn.IFS(Y9&gt;"",$Y$7,X9&gt;"",$X$7,W9&gt;"",$W$7,V9&gt;"",$V$7,U9&gt;"",$U$7,T9&gt;"",$T$7,S9&gt;"",$S$7,R9&gt;"",$R$7,Q9&gt;"",$Q$7,P9&gt;"",$P$7,O9&gt;"",$O$7,N9&gt;"",$N$7,M9&gt;"",$M$7,L9&gt;"",$L$7,K9&gt;"",$K$7,J9&gt;"",$J$7,I9&gt;"",$I$7,H9&gt;"",$H$7,G9&gt;"",$G$7,F9&gt;"",$F$7,TRUE,$E$7)</f>
        <v>0</v>
      </c>
    </row>
    <row r="10" spans="1:27" s="87" customFormat="1" x14ac:dyDescent="0.25">
      <c r="A10" s="111" t="s">
        <v>17</v>
      </c>
      <c r="B10" s="112" t="s">
        <v>18</v>
      </c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3"/>
    </row>
    <row r="11" spans="1:27" ht="285.75" thickBot="1" x14ac:dyDescent="0.3">
      <c r="A11" s="128" t="s">
        <v>8</v>
      </c>
      <c r="B11" s="129" t="s">
        <v>115</v>
      </c>
      <c r="C11" s="130">
        <v>8</v>
      </c>
      <c r="D11" s="131">
        <v>0.08</v>
      </c>
      <c r="E11" s="181" t="str">
        <f>IF('02.01.'!$B$21=E7,"x","")</f>
        <v>x</v>
      </c>
      <c r="F11" s="181" t="str">
        <f>IF('02.01.'!$B$21=F7,"x","")</f>
        <v/>
      </c>
      <c r="G11" s="181" t="str">
        <f>IF('02.01.'!$B$21=G7,"x","")</f>
        <v/>
      </c>
      <c r="H11" s="181" t="str">
        <f>IF('02.01.'!$B$21=H7,"x","")</f>
        <v/>
      </c>
      <c r="I11" s="181" t="str">
        <f>IF('02.01.'!$B$21=I7,"x","")</f>
        <v/>
      </c>
      <c r="J11" s="181" t="str">
        <f>IF('02.01.'!$B$21=J7,"x","")</f>
        <v/>
      </c>
      <c r="K11" s="181" t="str">
        <f>IF('02.01.'!$B$21=K7,"x","")</f>
        <v/>
      </c>
      <c r="L11" s="181" t="str">
        <f>IF('02.01.'!$B$21=L7,"x","")</f>
        <v/>
      </c>
      <c r="M11" s="181" t="str">
        <f>IF('02.01.'!$B$21=M7,"x","")</f>
        <v/>
      </c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93" t="s">
        <v>44</v>
      </c>
      <c r="AA11" s="160" cm="1">
        <f t="array" ref="AA11">_xlfn.IFS(M11&gt;"",$M$7,L11&gt;"",$L$7,K11&gt;"",$K$7,J11&gt;"",$J$7,I11&gt;"",$I$7,H11&gt;"",$H$7,G11&gt;"",$G$7,F11&gt;"",$F$7,TRUE,$E$7)</f>
        <v>0</v>
      </c>
    </row>
    <row r="12" spans="1:27" ht="270.75" thickBot="1" x14ac:dyDescent="0.3">
      <c r="A12" s="128" t="s">
        <v>9</v>
      </c>
      <c r="B12" s="129" t="s">
        <v>19</v>
      </c>
      <c r="C12" s="130">
        <v>7</v>
      </c>
      <c r="D12" s="131">
        <v>7.0000000000000007E-2</v>
      </c>
      <c r="E12" s="181" t="str">
        <f>IF('02.02.'!$B$18=E7,"x","")</f>
        <v>x</v>
      </c>
      <c r="F12" s="181" t="str">
        <f>IF('02.02.'!$B$18=F7,"x","")</f>
        <v/>
      </c>
      <c r="G12" s="181" t="str">
        <f>IF('02.02.'!$B$18=G7,"x","")</f>
        <v/>
      </c>
      <c r="H12" s="181" t="str">
        <f>IF('02.02.'!$B$18=H7,"x","")</f>
        <v/>
      </c>
      <c r="I12" s="181" t="str">
        <f>IF('02.02.'!$B$18=I7,"x","")</f>
        <v/>
      </c>
      <c r="J12" s="181" t="str">
        <f>IF('02.02.'!$B$18=J7,"x","")</f>
        <v/>
      </c>
      <c r="K12" s="181" t="str">
        <f>IF('02.02.'!$B$18=K7,"x","")</f>
        <v/>
      </c>
      <c r="L12" s="181" t="str">
        <f>IF('02.02.'!$B$18=L7,"x","")</f>
        <v/>
      </c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93" t="s">
        <v>86</v>
      </c>
      <c r="AA12" s="160" cm="1">
        <f t="array" ref="AA12">_xlfn.IFS(L12&gt;"",$L$7,K12&gt;"",$K$7,J12&gt;"",$J$7,I12&gt;"",$I$7,H12&gt;"",$H$7,G12&gt;"",$G$7,F12&gt;"",$F$7,TRUE,$E$7)</f>
        <v>0</v>
      </c>
    </row>
    <row r="13" spans="1:27" ht="270.75" thickBot="1" x14ac:dyDescent="0.3">
      <c r="A13" s="117" t="s">
        <v>10</v>
      </c>
      <c r="B13" s="121" t="s">
        <v>20</v>
      </c>
      <c r="C13" s="122">
        <v>5</v>
      </c>
      <c r="D13" s="123">
        <v>0.05</v>
      </c>
      <c r="E13" s="177" t="str">
        <f>IF('02.03.'!$B$18=E7,"x","")</f>
        <v>x</v>
      </c>
      <c r="F13" s="177" t="str">
        <f>IF('02.03.'!$B$18=F7,"x","")</f>
        <v/>
      </c>
      <c r="G13" s="177" t="str">
        <f>IF('02.03.'!$B$18=G7,"x","")</f>
        <v/>
      </c>
      <c r="H13" s="177" t="str">
        <f>IF('02.03.'!$B$18=H7,"x","")</f>
        <v/>
      </c>
      <c r="I13" s="177" t="str">
        <f>IF('02.03.'!$B$18=I7,"x","")</f>
        <v/>
      </c>
      <c r="J13" s="177" t="str">
        <f>IF('02.03.'!$B$18=J7,"x","")</f>
        <v/>
      </c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0" t="s">
        <v>87</v>
      </c>
      <c r="AA13" s="160" cm="1">
        <f t="array" ref="AA13">_xlfn.IFS(J13&gt;"",$J$7,I13&gt;"",$I$7,H13&gt;"",$H$7,G13&gt;"",$G$7,F13&gt;"",$F$7,TRUE,$E$7)</f>
        <v>0</v>
      </c>
    </row>
    <row r="14" spans="1:27" s="87" customFormat="1" x14ac:dyDescent="0.25">
      <c r="A14" s="91" t="str">
        <f>"03."</f>
        <v>03.</v>
      </c>
      <c r="B14" s="108" t="s">
        <v>21</v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9"/>
    </row>
    <row r="15" spans="1:27" ht="315.75" thickBot="1" x14ac:dyDescent="0.3">
      <c r="A15" s="117" t="s">
        <v>11</v>
      </c>
      <c r="B15" s="118" t="s">
        <v>116</v>
      </c>
      <c r="C15" s="119">
        <v>10</v>
      </c>
      <c r="D15" s="120">
        <v>0.1</v>
      </c>
      <c r="E15" s="177" t="str">
        <f>IF('03.01.'!$B$24=E7,"x","")</f>
        <v>x</v>
      </c>
      <c r="F15" s="177" t="str">
        <f>IF('03.01.'!$B$24=F7,"x","")</f>
        <v/>
      </c>
      <c r="G15" s="177" t="str">
        <f>IF('03.01.'!$B$24=G7,"x","")</f>
        <v/>
      </c>
      <c r="H15" s="177" t="str">
        <f>IF('03.01.'!$B$24=H7,"x","")</f>
        <v/>
      </c>
      <c r="I15" s="177" t="str">
        <f>IF('03.01.'!$B$24=I7,"x","")</f>
        <v/>
      </c>
      <c r="J15" s="177" t="str">
        <f>IF('03.01.'!$B$24=J7,"x","")</f>
        <v/>
      </c>
      <c r="K15" s="177" t="str">
        <f>IF('03.01.'!$B$24=K7,"x","")</f>
        <v/>
      </c>
      <c r="L15" s="177" t="str">
        <f>IF('03.01.'!$B$24=L7,"x","")</f>
        <v/>
      </c>
      <c r="M15" s="177" t="str">
        <f>IF('03.01.'!$B$24=M7,"x","")</f>
        <v/>
      </c>
      <c r="N15" s="177" t="str">
        <f>IF('03.01.'!$B$24=N7,"x","")</f>
        <v/>
      </c>
      <c r="O15" s="177" t="str">
        <f>IF('03.01.'!$B$24=O7,"x","")</f>
        <v/>
      </c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0" t="s">
        <v>88</v>
      </c>
      <c r="AA15" s="160" cm="1">
        <f t="array" ref="AA15">_xlfn.IFS(O15&gt;"",$O$7,N15&gt;"",$N$7,M15&gt;"",$M$7,L15&gt;"",$L$7,K15&gt;"",$K$7,J15&gt;"",$J$7,I15&gt;"",$I$7,H15&gt;"",$H$7,G15&gt;"",$G$7,F15&gt;"",$F$7,TRUE,$E$7)</f>
        <v>0</v>
      </c>
    </row>
    <row r="16" spans="1:27" s="87" customFormat="1" x14ac:dyDescent="0.25">
      <c r="A16" s="102" t="s">
        <v>84</v>
      </c>
      <c r="B16" s="103" t="s">
        <v>5</v>
      </c>
      <c r="C16" s="104">
        <v>50</v>
      </c>
      <c r="D16" s="105">
        <v>0.5</v>
      </c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7"/>
    </row>
    <row r="17" spans="1:27" ht="39" customHeight="1" thickBot="1" x14ac:dyDescent="0.3">
      <c r="A17" s="132"/>
      <c r="B17" s="124"/>
      <c r="C17" s="124"/>
      <c r="D17" s="124"/>
      <c r="E17" s="125" t="s">
        <v>112</v>
      </c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10" t="s">
        <v>89</v>
      </c>
      <c r="AA17" s="162">
        <f>IF($Z$2=0,0,$Z$1/$Z$2*$C$16)</f>
        <v>0</v>
      </c>
    </row>
    <row r="18" spans="1:27" x14ac:dyDescent="0.25">
      <c r="A18" s="96" t="s">
        <v>4</v>
      </c>
      <c r="B18" s="97" t="s">
        <v>6</v>
      </c>
      <c r="C18" s="98">
        <f>SUM(C16+C15+C13+C12+C11+C9)</f>
        <v>100</v>
      </c>
      <c r="D18" s="99">
        <f>SUM(D16+D15+D13+D12+D11+D9)</f>
        <v>1</v>
      </c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1"/>
    </row>
    <row r="19" spans="1:27" ht="19.5" thickBot="1" x14ac:dyDescent="0.35">
      <c r="A19" s="92"/>
      <c r="B19" s="95" t="s">
        <v>109</v>
      </c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161">
        <f>SUM(AA17+AA15+AA13+AA12+AA11+AA9)</f>
        <v>0</v>
      </c>
    </row>
    <row r="21" spans="1:27" x14ac:dyDescent="0.25">
      <c r="A21" s="163" t="s">
        <v>58</v>
      </c>
      <c r="B21" s="163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</row>
    <row r="22" spans="1:27" x14ac:dyDescent="0.25">
      <c r="A22" s="178" t="s">
        <v>113</v>
      </c>
      <c r="B22" s="178"/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</row>
  </sheetData>
  <sheetProtection algorithmName="SHA-512" hashValue="ZP4mIDMv27YmYWiGusKg1TzVWPmcmYMrKYEfP9887JHButDnivm/99Zb0fhajwzCNEx2a/eRtmKWiUlJGTSgpw==" saltValue="pRUV0iWQScWmnFlrsh1frQ==" spinCount="100000" sheet="1" objects="1" scenarios="1"/>
  <mergeCells count="29">
    <mergeCell ref="E16:AA16"/>
    <mergeCell ref="B19:Z19"/>
    <mergeCell ref="E18:AA18"/>
    <mergeCell ref="E1:Y1"/>
    <mergeCell ref="E2:Y2"/>
    <mergeCell ref="A3:Z3"/>
    <mergeCell ref="C4:Z4"/>
    <mergeCell ref="P15:Y15"/>
    <mergeCell ref="Z6:Z7"/>
    <mergeCell ref="AA6:AA7"/>
    <mergeCell ref="B8:AA8"/>
    <mergeCell ref="B10:AA10"/>
    <mergeCell ref="B14:AA14"/>
    <mergeCell ref="E6:Y6"/>
    <mergeCell ref="N11:Y11"/>
    <mergeCell ref="M12:Y12"/>
    <mergeCell ref="K13:Y13"/>
    <mergeCell ref="A1:D1"/>
    <mergeCell ref="A2:D2"/>
    <mergeCell ref="A4:B4"/>
    <mergeCell ref="A5:D5"/>
    <mergeCell ref="A6:B7"/>
    <mergeCell ref="C6:C7"/>
    <mergeCell ref="D6:D7"/>
    <mergeCell ref="B17:D17"/>
    <mergeCell ref="A18:A19"/>
    <mergeCell ref="E17:Y17"/>
    <mergeCell ref="A21:AA21"/>
    <mergeCell ref="A22:AA22"/>
  </mergeCells>
  <printOptions horizontalCentered="1"/>
  <pageMargins left="0.70866141732283472" right="0.70866141732283472" top="0.59055118110236227" bottom="0.39370078740157483" header="0.31496062992125984" footer="0.31496062992125984"/>
  <pageSetup paperSize="8" scale="84" fitToHeight="0" orientation="landscape" r:id="rId1"/>
  <headerFooter>
    <oddHeader>&amp;LBewertungsmatrix&amp;CJ-2023-4-HB&amp;RSeite&amp;P von &amp;N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7D3D8-15B7-4EF9-9493-72E97532AC61}">
  <sheetPr>
    <tabColor theme="9" tint="0.79998168889431442"/>
  </sheetPr>
  <dimension ref="A1:H38"/>
  <sheetViews>
    <sheetView workbookViewId="0">
      <selection activeCell="B5" sqref="B5"/>
    </sheetView>
  </sheetViews>
  <sheetFormatPr baseColWidth="10" defaultRowHeight="15" x14ac:dyDescent="0.25"/>
  <cols>
    <col min="1" max="1" width="13.5703125" bestFit="1" customWidth="1"/>
  </cols>
  <sheetData>
    <row r="1" spans="1:8" ht="15.75" x14ac:dyDescent="0.25">
      <c r="A1" s="5" t="s">
        <v>22</v>
      </c>
      <c r="B1" s="5"/>
      <c r="C1" s="5"/>
      <c r="D1" s="5"/>
      <c r="E1" s="5"/>
      <c r="F1" s="5"/>
      <c r="G1" s="5"/>
      <c r="H1" s="5"/>
    </row>
    <row r="2" spans="1:8" ht="29.25" customHeight="1" x14ac:dyDescent="0.25">
      <c r="A2" s="6" t="s">
        <v>117</v>
      </c>
      <c r="B2" s="6"/>
      <c r="C2" s="6"/>
      <c r="D2" s="6"/>
      <c r="E2" s="6"/>
      <c r="F2" s="6"/>
      <c r="G2" s="6"/>
      <c r="H2" s="6"/>
    </row>
    <row r="3" spans="1:8" ht="15.75" thickBot="1" x14ac:dyDescent="0.3">
      <c r="A3" s="4"/>
      <c r="B3" s="4"/>
      <c r="C3" s="4"/>
      <c r="D3" s="4"/>
      <c r="E3" s="4"/>
      <c r="F3" s="4"/>
      <c r="G3" s="4"/>
      <c r="H3" s="4"/>
    </row>
    <row r="4" spans="1:8" s="7" customFormat="1" ht="15.75" thickBot="1" x14ac:dyDescent="0.3">
      <c r="A4" s="37" t="s">
        <v>23</v>
      </c>
      <c r="B4" s="38" t="s">
        <v>27</v>
      </c>
      <c r="C4" s="38"/>
      <c r="D4" s="38"/>
      <c r="E4" s="38"/>
      <c r="F4" s="38"/>
      <c r="G4" s="38"/>
      <c r="H4" s="39"/>
    </row>
    <row r="5" spans="1:8" x14ac:dyDescent="0.25">
      <c r="A5" s="27" t="s">
        <v>24</v>
      </c>
      <c r="B5" s="165"/>
      <c r="C5" s="40" t="s">
        <v>25</v>
      </c>
      <c r="D5" s="40"/>
      <c r="E5" s="40"/>
      <c r="F5" s="40"/>
      <c r="G5" s="40"/>
      <c r="H5" s="41"/>
    </row>
    <row r="6" spans="1:8" x14ac:dyDescent="0.25">
      <c r="A6" s="14"/>
      <c r="B6" s="166"/>
      <c r="C6" s="11" t="s">
        <v>26</v>
      </c>
      <c r="D6" s="11"/>
      <c r="E6" s="11"/>
      <c r="F6" s="11"/>
      <c r="G6" s="11"/>
      <c r="H6" s="15"/>
    </row>
    <row r="7" spans="1:8" ht="30" customHeight="1" x14ac:dyDescent="0.25">
      <c r="A7" s="14"/>
      <c r="B7" s="166"/>
      <c r="C7" s="12" t="s">
        <v>28</v>
      </c>
      <c r="D7" s="12"/>
      <c r="E7" s="12"/>
      <c r="F7" s="12"/>
      <c r="G7" s="12"/>
      <c r="H7" s="16"/>
    </row>
    <row r="8" spans="1:8" ht="15.75" thickBot="1" x14ac:dyDescent="0.3">
      <c r="A8" s="30"/>
      <c r="B8" s="167"/>
      <c r="C8" s="42" t="s">
        <v>29</v>
      </c>
      <c r="D8" s="42"/>
      <c r="E8" s="42"/>
      <c r="F8" s="42"/>
      <c r="G8" s="42"/>
      <c r="H8" s="43"/>
    </row>
    <row r="9" spans="1:8" ht="15.75" thickBot="1" x14ac:dyDescent="0.3">
      <c r="A9" s="24"/>
      <c r="B9" s="25"/>
      <c r="C9" s="25"/>
      <c r="D9" s="25"/>
      <c r="E9" s="25"/>
      <c r="F9" s="25"/>
      <c r="G9" s="25"/>
      <c r="H9" s="26"/>
    </row>
    <row r="10" spans="1:8" x14ac:dyDescent="0.25">
      <c r="A10" s="27" t="s">
        <v>30</v>
      </c>
      <c r="B10" s="165"/>
      <c r="C10" s="28" t="s">
        <v>31</v>
      </c>
      <c r="D10" s="28"/>
      <c r="E10" s="28"/>
      <c r="F10" s="28"/>
      <c r="G10" s="28"/>
      <c r="H10" s="29"/>
    </row>
    <row r="11" spans="1:8" ht="30" customHeight="1" x14ac:dyDescent="0.25">
      <c r="A11" s="14"/>
      <c r="B11" s="166"/>
      <c r="C11" s="13" t="s">
        <v>32</v>
      </c>
      <c r="D11" s="13"/>
      <c r="E11" s="13"/>
      <c r="F11" s="13"/>
      <c r="G11" s="13"/>
      <c r="H11" s="17"/>
    </row>
    <row r="12" spans="1:8" ht="15.75" thickBot="1" x14ac:dyDescent="0.3">
      <c r="A12" s="30"/>
      <c r="B12" s="167"/>
      <c r="C12" s="31" t="s">
        <v>33</v>
      </c>
      <c r="D12" s="31"/>
      <c r="E12" s="31"/>
      <c r="F12" s="31"/>
      <c r="G12" s="31"/>
      <c r="H12" s="32"/>
    </row>
    <row r="13" spans="1:8" ht="15.75" thickBot="1" x14ac:dyDescent="0.3">
      <c r="A13" s="24"/>
      <c r="B13" s="25"/>
      <c r="C13" s="25"/>
      <c r="D13" s="25"/>
      <c r="E13" s="25"/>
      <c r="F13" s="25"/>
      <c r="G13" s="25"/>
      <c r="H13" s="26"/>
    </row>
    <row r="14" spans="1:8" x14ac:dyDescent="0.25">
      <c r="A14" s="35" t="str">
        <f>"10-13"</f>
        <v>10-13</v>
      </c>
      <c r="B14" s="165"/>
      <c r="C14" s="28" t="s">
        <v>34</v>
      </c>
      <c r="D14" s="28"/>
      <c r="E14" s="28"/>
      <c r="F14" s="28"/>
      <c r="G14" s="28"/>
      <c r="H14" s="29"/>
    </row>
    <row r="15" spans="1:8" ht="15.75" thickBot="1" x14ac:dyDescent="0.3">
      <c r="A15" s="36"/>
      <c r="B15" s="167"/>
      <c r="C15" s="31" t="s">
        <v>35</v>
      </c>
      <c r="D15" s="31"/>
      <c r="E15" s="31"/>
      <c r="F15" s="31"/>
      <c r="G15" s="31"/>
      <c r="H15" s="32"/>
    </row>
    <row r="16" spans="1:8" ht="15.75" thickBot="1" x14ac:dyDescent="0.3">
      <c r="A16" s="24"/>
      <c r="B16" s="25"/>
      <c r="C16" s="25"/>
      <c r="D16" s="25"/>
      <c r="E16" s="25"/>
      <c r="F16" s="25"/>
      <c r="G16" s="25"/>
      <c r="H16" s="26"/>
    </row>
    <row r="17" spans="1:8" x14ac:dyDescent="0.25">
      <c r="A17" s="33" t="str">
        <f>"5-9"</f>
        <v>5-9</v>
      </c>
      <c r="B17" s="168"/>
      <c r="C17" s="28" t="s">
        <v>36</v>
      </c>
      <c r="D17" s="28"/>
      <c r="E17" s="28"/>
      <c r="F17" s="28"/>
      <c r="G17" s="28"/>
      <c r="H17" s="29"/>
    </row>
    <row r="18" spans="1:8" ht="15.75" thickBot="1" x14ac:dyDescent="0.3">
      <c r="A18" s="34"/>
      <c r="B18" s="169"/>
      <c r="C18" s="31" t="s">
        <v>37</v>
      </c>
      <c r="D18" s="31"/>
      <c r="E18" s="31"/>
      <c r="F18" s="31"/>
      <c r="G18" s="31"/>
      <c r="H18" s="32"/>
    </row>
    <row r="19" spans="1:8" ht="15.75" thickBot="1" x14ac:dyDescent="0.3">
      <c r="A19" s="24"/>
      <c r="B19" s="25"/>
      <c r="C19" s="25"/>
      <c r="D19" s="25"/>
      <c r="E19" s="25"/>
      <c r="F19" s="25"/>
      <c r="G19" s="25"/>
      <c r="H19" s="26"/>
    </row>
    <row r="20" spans="1:8" x14ac:dyDescent="0.25">
      <c r="A20" s="27" t="s">
        <v>38</v>
      </c>
      <c r="B20" s="168"/>
      <c r="C20" s="28" t="s">
        <v>39</v>
      </c>
      <c r="D20" s="28"/>
      <c r="E20" s="28"/>
      <c r="F20" s="28"/>
      <c r="G20" s="28"/>
      <c r="H20" s="29"/>
    </row>
    <row r="21" spans="1:8" ht="15.75" thickBot="1" x14ac:dyDescent="0.3">
      <c r="A21" s="30"/>
      <c r="B21" s="169"/>
      <c r="C21" s="31" t="s">
        <v>40</v>
      </c>
      <c r="D21" s="31"/>
      <c r="E21" s="31"/>
      <c r="F21" s="31"/>
      <c r="G21" s="31"/>
      <c r="H21" s="32"/>
    </row>
    <row r="22" spans="1:8" ht="15.75" thickBot="1" x14ac:dyDescent="0.3">
      <c r="A22" s="24"/>
      <c r="B22" s="25"/>
      <c r="C22" s="25"/>
      <c r="D22" s="25"/>
      <c r="E22" s="25"/>
      <c r="F22" s="25"/>
      <c r="G22" s="25"/>
      <c r="H22" s="26"/>
    </row>
    <row r="23" spans="1:8" ht="15.75" thickBot="1" x14ac:dyDescent="0.3">
      <c r="A23" s="21"/>
      <c r="B23" s="170">
        <v>0</v>
      </c>
      <c r="C23" s="22" t="s">
        <v>41</v>
      </c>
      <c r="D23" s="22"/>
      <c r="E23" s="22"/>
      <c r="F23" s="22"/>
      <c r="G23" s="22"/>
      <c r="H23" s="23"/>
    </row>
    <row r="24" spans="1:8" ht="15.75" thickBot="1" x14ac:dyDescent="0.3">
      <c r="A24" s="18"/>
      <c r="B24" s="19"/>
      <c r="C24" s="19"/>
      <c r="D24" s="19"/>
      <c r="E24" s="19"/>
      <c r="F24" s="19"/>
      <c r="G24" s="19"/>
      <c r="H24" s="20"/>
    </row>
    <row r="25" spans="1:8" x14ac:dyDescent="0.25">
      <c r="A25" s="8" t="s">
        <v>42</v>
      </c>
      <c r="B25" s="9"/>
      <c r="C25" s="9"/>
      <c r="D25" s="9"/>
      <c r="E25" s="9"/>
      <c r="F25" s="9"/>
      <c r="G25" s="9"/>
      <c r="H25" s="10"/>
    </row>
    <row r="26" spans="1:8" x14ac:dyDescent="0.25">
      <c r="A26" s="171"/>
      <c r="B26" s="172"/>
      <c r="C26" s="172"/>
      <c r="D26" s="172"/>
      <c r="E26" s="172"/>
      <c r="F26" s="172"/>
      <c r="G26" s="172"/>
      <c r="H26" s="173"/>
    </row>
    <row r="27" spans="1:8" x14ac:dyDescent="0.25">
      <c r="A27" s="171"/>
      <c r="B27" s="172"/>
      <c r="C27" s="172"/>
      <c r="D27" s="172"/>
      <c r="E27" s="172"/>
      <c r="F27" s="172"/>
      <c r="G27" s="172"/>
      <c r="H27" s="173"/>
    </row>
    <row r="28" spans="1:8" x14ac:dyDescent="0.25">
      <c r="A28" s="171"/>
      <c r="B28" s="172"/>
      <c r="C28" s="172"/>
      <c r="D28" s="172"/>
      <c r="E28" s="172"/>
      <c r="F28" s="172"/>
      <c r="G28" s="172"/>
      <c r="H28" s="173"/>
    </row>
    <row r="29" spans="1:8" x14ac:dyDescent="0.25">
      <c r="A29" s="171"/>
      <c r="B29" s="172"/>
      <c r="C29" s="172"/>
      <c r="D29" s="172"/>
      <c r="E29" s="172"/>
      <c r="F29" s="172"/>
      <c r="G29" s="172"/>
      <c r="H29" s="173"/>
    </row>
    <row r="30" spans="1:8" x14ac:dyDescent="0.25">
      <c r="A30" s="171"/>
      <c r="B30" s="172"/>
      <c r="C30" s="172"/>
      <c r="D30" s="172"/>
      <c r="E30" s="172"/>
      <c r="F30" s="172"/>
      <c r="G30" s="172"/>
      <c r="H30" s="173"/>
    </row>
    <row r="31" spans="1:8" x14ac:dyDescent="0.25">
      <c r="A31" s="171"/>
      <c r="B31" s="172"/>
      <c r="C31" s="172"/>
      <c r="D31" s="172"/>
      <c r="E31" s="172"/>
      <c r="F31" s="172"/>
      <c r="G31" s="172"/>
      <c r="H31" s="173"/>
    </row>
    <row r="32" spans="1:8" x14ac:dyDescent="0.25">
      <c r="A32" s="171"/>
      <c r="B32" s="172"/>
      <c r="C32" s="172"/>
      <c r="D32" s="172"/>
      <c r="E32" s="172"/>
      <c r="F32" s="172"/>
      <c r="G32" s="172"/>
      <c r="H32" s="173"/>
    </row>
    <row r="33" spans="1:8" x14ac:dyDescent="0.25">
      <c r="A33" s="171"/>
      <c r="B33" s="172"/>
      <c r="C33" s="172"/>
      <c r="D33" s="172"/>
      <c r="E33" s="172"/>
      <c r="F33" s="172"/>
      <c r="G33" s="172"/>
      <c r="H33" s="173"/>
    </row>
    <row r="34" spans="1:8" x14ac:dyDescent="0.25">
      <c r="A34" s="171"/>
      <c r="B34" s="172"/>
      <c r="C34" s="172"/>
      <c r="D34" s="172"/>
      <c r="E34" s="172"/>
      <c r="F34" s="172"/>
      <c r="G34" s="172"/>
      <c r="H34" s="173"/>
    </row>
    <row r="35" spans="1:8" x14ac:dyDescent="0.25">
      <c r="A35" s="171"/>
      <c r="B35" s="172"/>
      <c r="C35" s="172"/>
      <c r="D35" s="172"/>
      <c r="E35" s="172"/>
      <c r="F35" s="172"/>
      <c r="G35" s="172"/>
      <c r="H35" s="173"/>
    </row>
    <row r="36" spans="1:8" ht="15.75" thickBot="1" x14ac:dyDescent="0.3">
      <c r="A36" s="174"/>
      <c r="B36" s="175"/>
      <c r="C36" s="175"/>
      <c r="D36" s="175"/>
      <c r="E36" s="175"/>
      <c r="F36" s="175"/>
      <c r="G36" s="175"/>
      <c r="H36" s="176"/>
    </row>
    <row r="38" spans="1:8" x14ac:dyDescent="0.25">
      <c r="A38" s="50" t="s">
        <v>58</v>
      </c>
      <c r="B38" s="50"/>
      <c r="C38" s="50"/>
      <c r="D38" s="50"/>
      <c r="E38" s="50"/>
      <c r="F38" s="50"/>
      <c r="G38" s="50"/>
      <c r="H38" s="50"/>
    </row>
  </sheetData>
  <sheetProtection algorithmName="SHA-512" hashValue="7A4bAxfz5dVyvpLGfydfYUuRNya453+b0Dp2mhtd/YtrRhlx4Mgw8HG0KHzAPWGYHSyl/UT1IhbqswojPFtVJA==" saltValue="W2yA7No3e6oTQQV5cruBbg==" spinCount="100000" sheet="1" objects="1" scenarios="1" selectLockedCells="1"/>
  <mergeCells count="32">
    <mergeCell ref="A14:A15"/>
    <mergeCell ref="A17:A18"/>
    <mergeCell ref="A20:A21"/>
    <mergeCell ref="A38:H38"/>
    <mergeCell ref="C14:H14"/>
    <mergeCell ref="C15:H15"/>
    <mergeCell ref="C17:H17"/>
    <mergeCell ref="C18:H18"/>
    <mergeCell ref="C20:H20"/>
    <mergeCell ref="C21:H21"/>
    <mergeCell ref="A16:H16"/>
    <mergeCell ref="A19:H19"/>
    <mergeCell ref="B4:H4"/>
    <mergeCell ref="A22:H22"/>
    <mergeCell ref="A26:H36"/>
    <mergeCell ref="A24:H24"/>
    <mergeCell ref="A25:H25"/>
    <mergeCell ref="C23:H23"/>
    <mergeCell ref="A10:A12"/>
    <mergeCell ref="C10:H10"/>
    <mergeCell ref="A5:A8"/>
    <mergeCell ref="A2:H2"/>
    <mergeCell ref="A1:H1"/>
    <mergeCell ref="A3:H3"/>
    <mergeCell ref="A9:H9"/>
    <mergeCell ref="A13:H13"/>
    <mergeCell ref="C11:H11"/>
    <mergeCell ref="C12:H12"/>
    <mergeCell ref="C5:H5"/>
    <mergeCell ref="C6:H6"/>
    <mergeCell ref="C7:H7"/>
    <mergeCell ref="C8:H8"/>
  </mergeCells>
  <dataValidations count="1">
    <dataValidation type="whole" errorStyle="warning" allowBlank="1" showInputMessage="1" showErrorMessage="1" errorTitle="Ungültige Eingabe" error="Es dürfen nur Ganzzahlen zwischen 0 und 20 eingetragen werden. Sonst kann keine automatische Berechnung durchgeführt werden." sqref="B23" xr:uid="{0732F235-58E8-4098-947E-FB3D7C642CC1}">
      <formula1>0</formula1>
      <formula2>20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CAA4B-22B1-48C9-BECE-072EA6621E91}">
  <sheetPr>
    <tabColor theme="9" tint="0.79998168889431442"/>
  </sheetPr>
  <dimension ref="A1:H36"/>
  <sheetViews>
    <sheetView workbookViewId="0">
      <selection activeCell="B5" sqref="B5"/>
    </sheetView>
  </sheetViews>
  <sheetFormatPr baseColWidth="10" defaultRowHeight="15" x14ac:dyDescent="0.25"/>
  <cols>
    <col min="1" max="1" width="13.5703125" bestFit="1" customWidth="1"/>
  </cols>
  <sheetData>
    <row r="1" spans="1:8" ht="15.75" x14ac:dyDescent="0.25">
      <c r="A1" s="5" t="s">
        <v>45</v>
      </c>
      <c r="B1" s="5"/>
      <c r="C1" s="5"/>
      <c r="D1" s="5"/>
      <c r="E1" s="5"/>
      <c r="F1" s="5"/>
      <c r="G1" s="5"/>
      <c r="H1" s="5"/>
    </row>
    <row r="2" spans="1:8" x14ac:dyDescent="0.25">
      <c r="A2" s="51" t="s">
        <v>59</v>
      </c>
      <c r="B2" s="51"/>
      <c r="C2" s="51"/>
      <c r="D2" s="51"/>
      <c r="E2" s="51"/>
      <c r="F2" s="51"/>
      <c r="G2" s="51"/>
      <c r="H2" s="51"/>
    </row>
    <row r="3" spans="1:8" ht="15.75" thickBot="1" x14ac:dyDescent="0.3">
      <c r="A3" s="4"/>
      <c r="B3" s="4"/>
      <c r="C3" s="4"/>
      <c r="D3" s="4"/>
      <c r="E3" s="4"/>
      <c r="F3" s="4"/>
      <c r="G3" s="4"/>
      <c r="H3" s="4"/>
    </row>
    <row r="4" spans="1:8" s="7" customFormat="1" ht="15.75" thickBot="1" x14ac:dyDescent="0.3">
      <c r="A4" s="37" t="s">
        <v>23</v>
      </c>
      <c r="B4" s="38" t="s">
        <v>27</v>
      </c>
      <c r="C4" s="38"/>
      <c r="D4" s="38"/>
      <c r="E4" s="38"/>
      <c r="F4" s="38"/>
      <c r="G4" s="38"/>
      <c r="H4" s="39"/>
    </row>
    <row r="5" spans="1:8" x14ac:dyDescent="0.25">
      <c r="A5" s="33" t="str">
        <f>"7-8"</f>
        <v>7-8</v>
      </c>
      <c r="B5" s="168"/>
      <c r="C5" s="40" t="s">
        <v>46</v>
      </c>
      <c r="D5" s="40"/>
      <c r="E5" s="40"/>
      <c r="F5" s="40"/>
      <c r="G5" s="40"/>
      <c r="H5" s="41"/>
    </row>
    <row r="6" spans="1:8" x14ac:dyDescent="0.25">
      <c r="A6" s="14"/>
      <c r="B6" s="180"/>
      <c r="C6" s="12" t="s">
        <v>47</v>
      </c>
      <c r="D6" s="12"/>
      <c r="E6" s="12"/>
      <c r="F6" s="12"/>
      <c r="G6" s="12"/>
      <c r="H6" s="16"/>
    </row>
    <row r="7" spans="1:8" x14ac:dyDescent="0.25">
      <c r="A7" s="14"/>
      <c r="B7" s="180"/>
      <c r="C7" s="12" t="s">
        <v>48</v>
      </c>
      <c r="D7" s="12"/>
      <c r="E7" s="12"/>
      <c r="F7" s="12"/>
      <c r="G7" s="12"/>
      <c r="H7" s="16"/>
    </row>
    <row r="8" spans="1:8" ht="15.75" thickBot="1" x14ac:dyDescent="0.3">
      <c r="A8" s="30"/>
      <c r="B8" s="169"/>
      <c r="C8" s="44" t="s">
        <v>49</v>
      </c>
      <c r="D8" s="44"/>
      <c r="E8" s="44"/>
      <c r="F8" s="44"/>
      <c r="G8" s="44"/>
      <c r="H8" s="45"/>
    </row>
    <row r="9" spans="1:8" ht="15.75" thickBot="1" x14ac:dyDescent="0.3">
      <c r="A9" s="24"/>
      <c r="B9" s="25"/>
      <c r="C9" s="25"/>
      <c r="D9" s="25"/>
      <c r="E9" s="25"/>
      <c r="F9" s="25"/>
      <c r="G9" s="25"/>
      <c r="H9" s="26"/>
    </row>
    <row r="10" spans="1:8" x14ac:dyDescent="0.25">
      <c r="A10" s="27" t="str">
        <f>"5-6"</f>
        <v>5-6</v>
      </c>
      <c r="B10" s="168"/>
      <c r="C10" s="28" t="s">
        <v>50</v>
      </c>
      <c r="D10" s="28"/>
      <c r="E10" s="28"/>
      <c r="F10" s="28"/>
      <c r="G10" s="28"/>
      <c r="H10" s="29"/>
    </row>
    <row r="11" spans="1:8" x14ac:dyDescent="0.25">
      <c r="A11" s="14"/>
      <c r="B11" s="180"/>
      <c r="C11" s="13" t="s">
        <v>51</v>
      </c>
      <c r="D11" s="13"/>
      <c r="E11" s="13"/>
      <c r="F11" s="13"/>
      <c r="G11" s="13"/>
      <c r="H11" s="17"/>
    </row>
    <row r="12" spans="1:8" ht="15.75" thickBot="1" x14ac:dyDescent="0.3">
      <c r="A12" s="30"/>
      <c r="B12" s="169"/>
      <c r="C12" s="31" t="s">
        <v>52</v>
      </c>
      <c r="D12" s="31"/>
      <c r="E12" s="31"/>
      <c r="F12" s="31"/>
      <c r="G12" s="31"/>
      <c r="H12" s="32"/>
    </row>
    <row r="13" spans="1:8" ht="15.75" thickBot="1" x14ac:dyDescent="0.3">
      <c r="A13" s="24"/>
      <c r="B13" s="25"/>
      <c r="C13" s="25"/>
      <c r="D13" s="25"/>
      <c r="E13" s="25"/>
      <c r="F13" s="25"/>
      <c r="G13" s="25"/>
      <c r="H13" s="26"/>
    </row>
    <row r="14" spans="1:8" x14ac:dyDescent="0.25">
      <c r="A14" s="35" t="str">
        <f>"3-4"</f>
        <v>3-4</v>
      </c>
      <c r="B14" s="168"/>
      <c r="C14" s="28" t="s">
        <v>53</v>
      </c>
      <c r="D14" s="28"/>
      <c r="E14" s="28"/>
      <c r="F14" s="28"/>
      <c r="G14" s="28"/>
      <c r="H14" s="29"/>
    </row>
    <row r="15" spans="1:8" x14ac:dyDescent="0.25">
      <c r="A15" s="46"/>
      <c r="B15" s="179"/>
      <c r="C15" s="47" t="s">
        <v>54</v>
      </c>
      <c r="D15" s="48"/>
      <c r="E15" s="48"/>
      <c r="F15" s="48"/>
      <c r="G15" s="48"/>
      <c r="H15" s="49"/>
    </row>
    <row r="16" spans="1:8" ht="15.75" thickBot="1" x14ac:dyDescent="0.3">
      <c r="A16" s="36"/>
      <c r="B16" s="169"/>
      <c r="C16" s="31" t="s">
        <v>55</v>
      </c>
      <c r="D16" s="31"/>
      <c r="E16" s="31"/>
      <c r="F16" s="31"/>
      <c r="G16" s="31"/>
      <c r="H16" s="32"/>
    </row>
    <row r="17" spans="1:8" ht="15.75" thickBot="1" x14ac:dyDescent="0.3">
      <c r="A17" s="24"/>
      <c r="B17" s="25"/>
      <c r="C17" s="25"/>
      <c r="D17" s="25"/>
      <c r="E17" s="25"/>
      <c r="F17" s="25"/>
      <c r="G17" s="25"/>
      <c r="H17" s="26"/>
    </row>
    <row r="18" spans="1:8" x14ac:dyDescent="0.25">
      <c r="A18" s="33" t="str">
        <f>"0-2"</f>
        <v>0-2</v>
      </c>
      <c r="B18" s="168"/>
      <c r="C18" s="28" t="s">
        <v>57</v>
      </c>
      <c r="D18" s="28"/>
      <c r="E18" s="28"/>
      <c r="F18" s="28"/>
      <c r="G18" s="28"/>
      <c r="H18" s="29"/>
    </row>
    <row r="19" spans="1:8" ht="15.75" thickBot="1" x14ac:dyDescent="0.3">
      <c r="A19" s="34"/>
      <c r="B19" s="169"/>
      <c r="C19" s="31" t="s">
        <v>56</v>
      </c>
      <c r="D19" s="31"/>
      <c r="E19" s="31"/>
      <c r="F19" s="31"/>
      <c r="G19" s="31"/>
      <c r="H19" s="32"/>
    </row>
    <row r="20" spans="1:8" ht="15.75" thickBot="1" x14ac:dyDescent="0.3">
      <c r="A20" s="24"/>
      <c r="B20" s="25"/>
      <c r="C20" s="25"/>
      <c r="D20" s="25"/>
      <c r="E20" s="25"/>
      <c r="F20" s="25"/>
      <c r="G20" s="25"/>
      <c r="H20" s="26"/>
    </row>
    <row r="21" spans="1:8" ht="15.75" thickBot="1" x14ac:dyDescent="0.3">
      <c r="A21" s="21"/>
      <c r="B21" s="170"/>
      <c r="C21" s="22" t="s">
        <v>41</v>
      </c>
      <c r="D21" s="22"/>
      <c r="E21" s="22"/>
      <c r="F21" s="22"/>
      <c r="G21" s="22"/>
      <c r="H21" s="23"/>
    </row>
    <row r="22" spans="1:8" ht="15.75" thickBot="1" x14ac:dyDescent="0.3">
      <c r="A22" s="18"/>
      <c r="B22" s="19"/>
      <c r="C22" s="19"/>
      <c r="D22" s="19"/>
      <c r="E22" s="19"/>
      <c r="F22" s="19"/>
      <c r="G22" s="19"/>
      <c r="H22" s="20"/>
    </row>
    <row r="23" spans="1:8" x14ac:dyDescent="0.25">
      <c r="A23" s="8" t="s">
        <v>42</v>
      </c>
      <c r="B23" s="9"/>
      <c r="C23" s="9"/>
      <c r="D23" s="9"/>
      <c r="E23" s="9"/>
      <c r="F23" s="9"/>
      <c r="G23" s="9"/>
      <c r="H23" s="10"/>
    </row>
    <row r="24" spans="1:8" x14ac:dyDescent="0.25">
      <c r="A24" s="171"/>
      <c r="B24" s="172"/>
      <c r="C24" s="172"/>
      <c r="D24" s="172"/>
      <c r="E24" s="172"/>
      <c r="F24" s="172"/>
      <c r="G24" s="172"/>
      <c r="H24" s="173"/>
    </row>
    <row r="25" spans="1:8" x14ac:dyDescent="0.25">
      <c r="A25" s="171"/>
      <c r="B25" s="172"/>
      <c r="C25" s="172"/>
      <c r="D25" s="172"/>
      <c r="E25" s="172"/>
      <c r="F25" s="172"/>
      <c r="G25" s="172"/>
      <c r="H25" s="173"/>
    </row>
    <row r="26" spans="1:8" x14ac:dyDescent="0.25">
      <c r="A26" s="171"/>
      <c r="B26" s="172"/>
      <c r="C26" s="172"/>
      <c r="D26" s="172"/>
      <c r="E26" s="172"/>
      <c r="F26" s="172"/>
      <c r="G26" s="172"/>
      <c r="H26" s="173"/>
    </row>
    <row r="27" spans="1:8" x14ac:dyDescent="0.25">
      <c r="A27" s="171"/>
      <c r="B27" s="172"/>
      <c r="C27" s="172"/>
      <c r="D27" s="172"/>
      <c r="E27" s="172"/>
      <c r="F27" s="172"/>
      <c r="G27" s="172"/>
      <c r="H27" s="173"/>
    </row>
    <row r="28" spans="1:8" x14ac:dyDescent="0.25">
      <c r="A28" s="171"/>
      <c r="B28" s="172"/>
      <c r="C28" s="172"/>
      <c r="D28" s="172"/>
      <c r="E28" s="172"/>
      <c r="F28" s="172"/>
      <c r="G28" s="172"/>
      <c r="H28" s="173"/>
    </row>
    <row r="29" spans="1:8" x14ac:dyDescent="0.25">
      <c r="A29" s="171"/>
      <c r="B29" s="172"/>
      <c r="C29" s="172"/>
      <c r="D29" s="172"/>
      <c r="E29" s="172"/>
      <c r="F29" s="172"/>
      <c r="G29" s="172"/>
      <c r="H29" s="173"/>
    </row>
    <row r="30" spans="1:8" x14ac:dyDescent="0.25">
      <c r="A30" s="171"/>
      <c r="B30" s="172"/>
      <c r="C30" s="172"/>
      <c r="D30" s="172"/>
      <c r="E30" s="172"/>
      <c r="F30" s="172"/>
      <c r="G30" s="172"/>
      <c r="H30" s="173"/>
    </row>
    <row r="31" spans="1:8" x14ac:dyDescent="0.25">
      <c r="A31" s="171"/>
      <c r="B31" s="172"/>
      <c r="C31" s="172"/>
      <c r="D31" s="172"/>
      <c r="E31" s="172"/>
      <c r="F31" s="172"/>
      <c r="G31" s="172"/>
      <c r="H31" s="173"/>
    </row>
    <row r="32" spans="1:8" x14ac:dyDescent="0.25">
      <c r="A32" s="171"/>
      <c r="B32" s="172"/>
      <c r="C32" s="172"/>
      <c r="D32" s="172"/>
      <c r="E32" s="172"/>
      <c r="F32" s="172"/>
      <c r="G32" s="172"/>
      <c r="H32" s="173"/>
    </row>
    <row r="33" spans="1:8" x14ac:dyDescent="0.25">
      <c r="A33" s="171"/>
      <c r="B33" s="172"/>
      <c r="C33" s="172"/>
      <c r="D33" s="172"/>
      <c r="E33" s="172"/>
      <c r="F33" s="172"/>
      <c r="G33" s="172"/>
      <c r="H33" s="173"/>
    </row>
    <row r="34" spans="1:8" ht="15.75" thickBot="1" x14ac:dyDescent="0.3">
      <c r="A34" s="174"/>
      <c r="B34" s="175"/>
      <c r="C34" s="175"/>
      <c r="D34" s="175"/>
      <c r="E34" s="175"/>
      <c r="F34" s="175"/>
      <c r="G34" s="175"/>
      <c r="H34" s="176"/>
    </row>
    <row r="36" spans="1:8" x14ac:dyDescent="0.25">
      <c r="A36" s="50" t="s">
        <v>58</v>
      </c>
      <c r="B36" s="50"/>
      <c r="C36" s="50"/>
      <c r="D36" s="50"/>
      <c r="E36" s="50"/>
      <c r="F36" s="50"/>
      <c r="G36" s="50"/>
      <c r="H36" s="50"/>
    </row>
  </sheetData>
  <sheetProtection algorithmName="SHA-512" hashValue="wfQJdgIBk+JppKL7XUgL7Wt1uDM9btEA2kxi1uF1WzcYCIcj/hOg3sYWmRo4sImo06ocBjXmyHzt/pdNHZcbkg==" saltValue="OGnSp7vVx8l+yeyGx8M9ZQ==" spinCount="100000" sheet="1" objects="1" scenarios="1" selectLockedCells="1"/>
  <mergeCells count="29">
    <mergeCell ref="A22:H22"/>
    <mergeCell ref="A23:H23"/>
    <mergeCell ref="A24:H34"/>
    <mergeCell ref="C15:H15"/>
    <mergeCell ref="A36:H36"/>
    <mergeCell ref="A20:H20"/>
    <mergeCell ref="C21:H21"/>
    <mergeCell ref="A14:A16"/>
    <mergeCell ref="C14:H14"/>
    <mergeCell ref="C16:H16"/>
    <mergeCell ref="A17:H17"/>
    <mergeCell ref="A18:A19"/>
    <mergeCell ref="C18:H18"/>
    <mergeCell ref="C19:H19"/>
    <mergeCell ref="A9:H9"/>
    <mergeCell ref="A10:A12"/>
    <mergeCell ref="C10:H10"/>
    <mergeCell ref="C11:H11"/>
    <mergeCell ref="C12:H12"/>
    <mergeCell ref="A13:H13"/>
    <mergeCell ref="A1:H1"/>
    <mergeCell ref="A2:H2"/>
    <mergeCell ref="A3:H3"/>
    <mergeCell ref="B4:H4"/>
    <mergeCell ref="A5:A8"/>
    <mergeCell ref="C5:H5"/>
    <mergeCell ref="C6:H6"/>
    <mergeCell ref="C7:H7"/>
    <mergeCell ref="C8:H8"/>
  </mergeCells>
  <dataValidations count="1">
    <dataValidation type="whole" errorStyle="warning" allowBlank="1" showInputMessage="1" showErrorMessage="1" errorTitle="Ungültige Eingabe" error="Es dürfen nur Ganzzahlen zwischen 0 und 8 eingetragen werden. Sonst kann keine automatische Berechnung durchgeführt werden." sqref="B21" xr:uid="{3EBA78F4-2F35-41E7-B500-8E209A7C8CBF}">
      <formula1>0</formula1>
      <formula2>8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A3BD0-99C0-44CE-8BEB-61594A224C99}">
  <sheetPr>
    <tabColor theme="9" tint="0.79998168889431442"/>
  </sheetPr>
  <dimension ref="A1:H33"/>
  <sheetViews>
    <sheetView workbookViewId="0">
      <selection activeCell="B5" sqref="B5"/>
    </sheetView>
  </sheetViews>
  <sheetFormatPr baseColWidth="10" defaultRowHeight="15" x14ac:dyDescent="0.25"/>
  <cols>
    <col min="1" max="1" width="13.5703125" bestFit="1" customWidth="1"/>
  </cols>
  <sheetData>
    <row r="1" spans="1:8" ht="15.75" x14ac:dyDescent="0.25">
      <c r="A1" s="5" t="s">
        <v>60</v>
      </c>
      <c r="B1" s="5"/>
      <c r="C1" s="5"/>
      <c r="D1" s="5"/>
      <c r="E1" s="5"/>
      <c r="F1" s="5"/>
      <c r="G1" s="5"/>
      <c r="H1" s="5"/>
    </row>
    <row r="2" spans="1:8" x14ac:dyDescent="0.25">
      <c r="A2" s="51" t="s">
        <v>61</v>
      </c>
      <c r="B2" s="51"/>
      <c r="C2" s="51"/>
      <c r="D2" s="51"/>
      <c r="E2" s="51"/>
      <c r="F2" s="51"/>
      <c r="G2" s="51"/>
      <c r="H2" s="51"/>
    </row>
    <row r="3" spans="1:8" ht="15.75" thickBot="1" x14ac:dyDescent="0.3">
      <c r="A3" s="4"/>
      <c r="B3" s="4"/>
      <c r="C3" s="4"/>
      <c r="D3" s="4"/>
      <c r="E3" s="4"/>
      <c r="F3" s="4"/>
      <c r="G3" s="4"/>
      <c r="H3" s="4"/>
    </row>
    <row r="4" spans="1:8" s="7" customFormat="1" ht="15.75" thickBot="1" x14ac:dyDescent="0.3">
      <c r="A4" s="37" t="s">
        <v>23</v>
      </c>
      <c r="B4" s="38" t="s">
        <v>27</v>
      </c>
      <c r="C4" s="38"/>
      <c r="D4" s="38"/>
      <c r="E4" s="38"/>
      <c r="F4" s="38"/>
      <c r="G4" s="38"/>
      <c r="H4" s="39"/>
    </row>
    <row r="5" spans="1:8" x14ac:dyDescent="0.25">
      <c r="A5" s="33" t="str">
        <f>"6-7"</f>
        <v>6-7</v>
      </c>
      <c r="B5" s="168"/>
      <c r="C5" s="40" t="s">
        <v>68</v>
      </c>
      <c r="D5" s="40"/>
      <c r="E5" s="40"/>
      <c r="F5" s="40"/>
      <c r="G5" s="40"/>
      <c r="H5" s="41"/>
    </row>
    <row r="6" spans="1:8" x14ac:dyDescent="0.25">
      <c r="A6" s="14"/>
      <c r="B6" s="180"/>
      <c r="C6" s="12" t="s">
        <v>69</v>
      </c>
      <c r="D6" s="12"/>
      <c r="E6" s="12"/>
      <c r="F6" s="12"/>
      <c r="G6" s="12"/>
      <c r="H6" s="16"/>
    </row>
    <row r="7" spans="1:8" ht="15.75" thickBot="1" x14ac:dyDescent="0.3">
      <c r="A7" s="30"/>
      <c r="B7" s="169"/>
      <c r="C7" s="44" t="s">
        <v>70</v>
      </c>
      <c r="D7" s="44"/>
      <c r="E7" s="44"/>
      <c r="F7" s="44"/>
      <c r="G7" s="44"/>
      <c r="H7" s="45"/>
    </row>
    <row r="8" spans="1:8" ht="15.75" thickBot="1" x14ac:dyDescent="0.3">
      <c r="A8" s="24"/>
      <c r="B8" s="25"/>
      <c r="C8" s="25"/>
      <c r="D8" s="25"/>
      <c r="E8" s="25"/>
      <c r="F8" s="25"/>
      <c r="G8" s="25"/>
      <c r="H8" s="26"/>
    </row>
    <row r="9" spans="1:8" x14ac:dyDescent="0.25">
      <c r="A9" s="27" t="str">
        <f>"4-5"</f>
        <v>4-5</v>
      </c>
      <c r="B9" s="168"/>
      <c r="C9" s="28" t="s">
        <v>65</v>
      </c>
      <c r="D9" s="28"/>
      <c r="E9" s="28"/>
      <c r="F9" s="28"/>
      <c r="G9" s="28"/>
      <c r="H9" s="29"/>
    </row>
    <row r="10" spans="1:8" x14ac:dyDescent="0.25">
      <c r="A10" s="14"/>
      <c r="B10" s="180"/>
      <c r="C10" s="13" t="s">
        <v>66</v>
      </c>
      <c r="D10" s="13"/>
      <c r="E10" s="13"/>
      <c r="F10" s="13"/>
      <c r="G10" s="13"/>
      <c r="H10" s="17"/>
    </row>
    <row r="11" spans="1:8" ht="15.75" thickBot="1" x14ac:dyDescent="0.3">
      <c r="A11" s="30"/>
      <c r="B11" s="169"/>
      <c r="C11" s="31" t="s">
        <v>67</v>
      </c>
      <c r="D11" s="31"/>
      <c r="E11" s="31"/>
      <c r="F11" s="31"/>
      <c r="G11" s="31"/>
      <c r="H11" s="32"/>
    </row>
    <row r="12" spans="1:8" ht="15.75" thickBot="1" x14ac:dyDescent="0.3">
      <c r="A12" s="24"/>
      <c r="B12" s="25"/>
      <c r="C12" s="25"/>
      <c r="D12" s="25"/>
      <c r="E12" s="25"/>
      <c r="F12" s="25"/>
      <c r="G12" s="25"/>
      <c r="H12" s="26"/>
    </row>
    <row r="13" spans="1:8" x14ac:dyDescent="0.25">
      <c r="A13" s="35" t="str">
        <f>"2-3"</f>
        <v>2-3</v>
      </c>
      <c r="B13" s="168"/>
      <c r="C13" s="28" t="s">
        <v>63</v>
      </c>
      <c r="D13" s="28"/>
      <c r="E13" s="28"/>
      <c r="F13" s="28"/>
      <c r="G13" s="28"/>
      <c r="H13" s="29"/>
    </row>
    <row r="14" spans="1:8" ht="15.75" thickBot="1" x14ac:dyDescent="0.3">
      <c r="A14" s="36"/>
      <c r="B14" s="169"/>
      <c r="C14" s="31" t="s">
        <v>64</v>
      </c>
      <c r="D14" s="31"/>
      <c r="E14" s="31"/>
      <c r="F14" s="31"/>
      <c r="G14" s="31"/>
      <c r="H14" s="32"/>
    </row>
    <row r="15" spans="1:8" ht="15.75" thickBot="1" x14ac:dyDescent="0.3">
      <c r="A15" s="24"/>
      <c r="B15" s="25"/>
      <c r="C15" s="25"/>
      <c r="D15" s="25"/>
      <c r="E15" s="25"/>
      <c r="F15" s="25"/>
      <c r="G15" s="25"/>
      <c r="H15" s="26"/>
    </row>
    <row r="16" spans="1:8" ht="15.75" thickBot="1" x14ac:dyDescent="0.3">
      <c r="A16" s="52" t="str">
        <f>"0-1"</f>
        <v>0-1</v>
      </c>
      <c r="B16" s="182"/>
      <c r="C16" s="53" t="s">
        <v>62</v>
      </c>
      <c r="D16" s="53"/>
      <c r="E16" s="53"/>
      <c r="F16" s="53"/>
      <c r="G16" s="53"/>
      <c r="H16" s="54"/>
    </row>
    <row r="17" spans="1:8" ht="15.75" thickBot="1" x14ac:dyDescent="0.3">
      <c r="A17" s="24"/>
      <c r="B17" s="25"/>
      <c r="C17" s="25"/>
      <c r="D17" s="25"/>
      <c r="E17" s="25"/>
      <c r="F17" s="25"/>
      <c r="G17" s="25"/>
      <c r="H17" s="26"/>
    </row>
    <row r="18" spans="1:8" ht="15.75" thickBot="1" x14ac:dyDescent="0.3">
      <c r="A18" s="21"/>
      <c r="B18" s="170"/>
      <c r="C18" s="22" t="s">
        <v>41</v>
      </c>
      <c r="D18" s="22"/>
      <c r="E18" s="22"/>
      <c r="F18" s="22"/>
      <c r="G18" s="22"/>
      <c r="H18" s="23"/>
    </row>
    <row r="19" spans="1:8" ht="15.75" thickBot="1" x14ac:dyDescent="0.3">
      <c r="A19" s="18"/>
      <c r="B19" s="19"/>
      <c r="C19" s="19"/>
      <c r="D19" s="19"/>
      <c r="E19" s="19"/>
      <c r="F19" s="19"/>
      <c r="G19" s="19"/>
      <c r="H19" s="20"/>
    </row>
    <row r="20" spans="1:8" x14ac:dyDescent="0.25">
      <c r="A20" s="8" t="s">
        <v>42</v>
      </c>
      <c r="B20" s="9"/>
      <c r="C20" s="9"/>
      <c r="D20" s="9"/>
      <c r="E20" s="9"/>
      <c r="F20" s="9"/>
      <c r="G20" s="9"/>
      <c r="H20" s="10"/>
    </row>
    <row r="21" spans="1:8" x14ac:dyDescent="0.25">
      <c r="A21" s="171"/>
      <c r="B21" s="172"/>
      <c r="C21" s="172"/>
      <c r="D21" s="172"/>
      <c r="E21" s="172"/>
      <c r="F21" s="172"/>
      <c r="G21" s="172"/>
      <c r="H21" s="173"/>
    </row>
    <row r="22" spans="1:8" x14ac:dyDescent="0.25">
      <c r="A22" s="171"/>
      <c r="B22" s="172"/>
      <c r="C22" s="172"/>
      <c r="D22" s="172"/>
      <c r="E22" s="172"/>
      <c r="F22" s="172"/>
      <c r="G22" s="172"/>
      <c r="H22" s="173"/>
    </row>
    <row r="23" spans="1:8" x14ac:dyDescent="0.25">
      <c r="A23" s="171"/>
      <c r="B23" s="172"/>
      <c r="C23" s="172"/>
      <c r="D23" s="172"/>
      <c r="E23" s="172"/>
      <c r="F23" s="172"/>
      <c r="G23" s="172"/>
      <c r="H23" s="173"/>
    </row>
    <row r="24" spans="1:8" x14ac:dyDescent="0.25">
      <c r="A24" s="171"/>
      <c r="B24" s="172"/>
      <c r="C24" s="172"/>
      <c r="D24" s="172"/>
      <c r="E24" s="172"/>
      <c r="F24" s="172"/>
      <c r="G24" s="172"/>
      <c r="H24" s="173"/>
    </row>
    <row r="25" spans="1:8" x14ac:dyDescent="0.25">
      <c r="A25" s="171"/>
      <c r="B25" s="172"/>
      <c r="C25" s="172"/>
      <c r="D25" s="172"/>
      <c r="E25" s="172"/>
      <c r="F25" s="172"/>
      <c r="G25" s="172"/>
      <c r="H25" s="173"/>
    </row>
    <row r="26" spans="1:8" x14ac:dyDescent="0.25">
      <c r="A26" s="171"/>
      <c r="B26" s="172"/>
      <c r="C26" s="172"/>
      <c r="D26" s="172"/>
      <c r="E26" s="172"/>
      <c r="F26" s="172"/>
      <c r="G26" s="172"/>
      <c r="H26" s="173"/>
    </row>
    <row r="27" spans="1:8" x14ac:dyDescent="0.25">
      <c r="A27" s="171"/>
      <c r="B27" s="172"/>
      <c r="C27" s="172"/>
      <c r="D27" s="172"/>
      <c r="E27" s="172"/>
      <c r="F27" s="172"/>
      <c r="G27" s="172"/>
      <c r="H27" s="173"/>
    </row>
    <row r="28" spans="1:8" x14ac:dyDescent="0.25">
      <c r="A28" s="171"/>
      <c r="B28" s="172"/>
      <c r="C28" s="172"/>
      <c r="D28" s="172"/>
      <c r="E28" s="172"/>
      <c r="F28" s="172"/>
      <c r="G28" s="172"/>
      <c r="H28" s="173"/>
    </row>
    <row r="29" spans="1:8" x14ac:dyDescent="0.25">
      <c r="A29" s="171"/>
      <c r="B29" s="172"/>
      <c r="C29" s="172"/>
      <c r="D29" s="172"/>
      <c r="E29" s="172"/>
      <c r="F29" s="172"/>
      <c r="G29" s="172"/>
      <c r="H29" s="173"/>
    </row>
    <row r="30" spans="1:8" x14ac:dyDescent="0.25">
      <c r="A30" s="171"/>
      <c r="B30" s="172"/>
      <c r="C30" s="172"/>
      <c r="D30" s="172"/>
      <c r="E30" s="172"/>
      <c r="F30" s="172"/>
      <c r="G30" s="172"/>
      <c r="H30" s="173"/>
    </row>
    <row r="31" spans="1:8" ht="15.75" thickBot="1" x14ac:dyDescent="0.3">
      <c r="A31" s="174"/>
      <c r="B31" s="175"/>
      <c r="C31" s="175"/>
      <c r="D31" s="175"/>
      <c r="E31" s="175"/>
      <c r="F31" s="175"/>
      <c r="G31" s="175"/>
      <c r="H31" s="176"/>
    </row>
    <row r="33" spans="1:8" x14ac:dyDescent="0.25">
      <c r="A33" s="50" t="s">
        <v>58</v>
      </c>
      <c r="B33" s="50"/>
      <c r="C33" s="50"/>
      <c r="D33" s="50"/>
      <c r="E33" s="50"/>
      <c r="F33" s="50"/>
      <c r="G33" s="50"/>
      <c r="H33" s="50"/>
    </row>
  </sheetData>
  <sheetProtection algorithmName="SHA-512" hashValue="QE1dCSNebK2QcQk6q78lpgacRMb+48sdOWJWpWkav0ivj9jihrt4RJUTqF/mY0CGBS/k2tFKHeaw4g0iVFIwZQ==" saltValue="xn0DeH3Aohz6VnlypMbHKA==" spinCount="100000" sheet="1" objects="1" scenarios="1" selectLockedCells="1"/>
  <mergeCells count="25">
    <mergeCell ref="A17:H17"/>
    <mergeCell ref="C18:H18"/>
    <mergeCell ref="A19:H19"/>
    <mergeCell ref="A20:H20"/>
    <mergeCell ref="A21:H31"/>
    <mergeCell ref="A33:H33"/>
    <mergeCell ref="A13:A14"/>
    <mergeCell ref="C13:H13"/>
    <mergeCell ref="C14:H14"/>
    <mergeCell ref="A15:H15"/>
    <mergeCell ref="C16:H16"/>
    <mergeCell ref="A8:H8"/>
    <mergeCell ref="A9:A11"/>
    <mergeCell ref="C9:H9"/>
    <mergeCell ref="C10:H10"/>
    <mergeCell ref="C11:H11"/>
    <mergeCell ref="A12:H12"/>
    <mergeCell ref="A1:H1"/>
    <mergeCell ref="A2:H2"/>
    <mergeCell ref="A3:H3"/>
    <mergeCell ref="B4:H4"/>
    <mergeCell ref="A5:A7"/>
    <mergeCell ref="C5:H5"/>
    <mergeCell ref="C6:H6"/>
    <mergeCell ref="C7:H7"/>
  </mergeCells>
  <dataValidations count="1">
    <dataValidation type="whole" errorStyle="warning" allowBlank="1" showInputMessage="1" showErrorMessage="1" errorTitle="Üngültige Eingabe" error="Es dürfen nur Ganzzahlen zwischen 0 und 7 eingetragen werden. Sonst kann keine automatische Berechnung durchgeführt werden." sqref="B18" xr:uid="{C42FB4A4-9364-4815-8F2F-204305CC0D35}">
      <formula1>0</formula1>
      <formula2>7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127BB-E0FB-4DD5-BE2A-E24BBAA5F34E}">
  <sheetPr>
    <tabColor theme="9" tint="0.79998168889431442"/>
  </sheetPr>
  <dimension ref="A1:H33"/>
  <sheetViews>
    <sheetView workbookViewId="0">
      <selection activeCell="B5" sqref="B5"/>
    </sheetView>
  </sheetViews>
  <sheetFormatPr baseColWidth="10" defaultRowHeight="15" x14ac:dyDescent="0.25"/>
  <cols>
    <col min="1" max="1" width="13.5703125" bestFit="1" customWidth="1"/>
  </cols>
  <sheetData>
    <row r="1" spans="1:8" ht="15.75" x14ac:dyDescent="0.25">
      <c r="A1" s="5" t="s">
        <v>71</v>
      </c>
      <c r="B1" s="5"/>
      <c r="C1" s="5"/>
      <c r="D1" s="5"/>
      <c r="E1" s="5"/>
      <c r="F1" s="5"/>
      <c r="G1" s="5"/>
      <c r="H1" s="5"/>
    </row>
    <row r="2" spans="1:8" x14ac:dyDescent="0.25">
      <c r="A2" s="51" t="s">
        <v>72</v>
      </c>
      <c r="B2" s="51"/>
      <c r="C2" s="51"/>
      <c r="D2" s="51"/>
      <c r="E2" s="51"/>
      <c r="F2" s="51"/>
      <c r="G2" s="51"/>
      <c r="H2" s="51"/>
    </row>
    <row r="3" spans="1:8" ht="15.75" thickBot="1" x14ac:dyDescent="0.3">
      <c r="A3" s="4"/>
      <c r="B3" s="4"/>
      <c r="C3" s="4"/>
      <c r="D3" s="4"/>
      <c r="E3" s="4"/>
      <c r="F3" s="4"/>
      <c r="G3" s="4"/>
      <c r="H3" s="4"/>
    </row>
    <row r="4" spans="1:8" s="7" customFormat="1" ht="15.75" thickBot="1" x14ac:dyDescent="0.3">
      <c r="A4" s="37" t="s">
        <v>23</v>
      </c>
      <c r="B4" s="38" t="s">
        <v>27</v>
      </c>
      <c r="C4" s="38"/>
      <c r="D4" s="38"/>
      <c r="E4" s="38"/>
      <c r="F4" s="38"/>
      <c r="G4" s="38"/>
      <c r="H4" s="39"/>
    </row>
    <row r="5" spans="1:8" x14ac:dyDescent="0.25">
      <c r="A5" s="55">
        <v>5</v>
      </c>
      <c r="B5" s="168"/>
      <c r="C5" s="56" t="s">
        <v>76</v>
      </c>
      <c r="D5" s="56"/>
      <c r="E5" s="56"/>
      <c r="F5" s="56"/>
      <c r="G5" s="56"/>
      <c r="H5" s="57"/>
    </row>
    <row r="6" spans="1:8" x14ac:dyDescent="0.25">
      <c r="A6" s="58"/>
      <c r="B6" s="180"/>
      <c r="C6" s="59" t="s">
        <v>77</v>
      </c>
      <c r="D6" s="59"/>
      <c r="E6" s="59"/>
      <c r="F6" s="59"/>
      <c r="G6" s="59"/>
      <c r="H6" s="60"/>
    </row>
    <row r="7" spans="1:8" ht="15.75" thickBot="1" x14ac:dyDescent="0.3">
      <c r="A7" s="61"/>
      <c r="B7" s="169"/>
      <c r="C7" s="62" t="s">
        <v>78</v>
      </c>
      <c r="D7" s="62"/>
      <c r="E7" s="62"/>
      <c r="F7" s="62"/>
      <c r="G7" s="62"/>
      <c r="H7" s="63"/>
    </row>
    <row r="8" spans="1:8" ht="15.75" thickBot="1" x14ac:dyDescent="0.3">
      <c r="A8" s="64"/>
      <c r="B8" s="65"/>
      <c r="C8" s="65"/>
      <c r="D8" s="65"/>
      <c r="E8" s="65"/>
      <c r="F8" s="65"/>
      <c r="G8" s="65"/>
      <c r="H8" s="66"/>
    </row>
    <row r="9" spans="1:8" x14ac:dyDescent="0.25">
      <c r="A9" s="55" t="s">
        <v>73</v>
      </c>
      <c r="B9" s="168"/>
      <c r="C9" s="67" t="s">
        <v>79</v>
      </c>
      <c r="D9" s="67"/>
      <c r="E9" s="67"/>
      <c r="F9" s="67"/>
      <c r="G9" s="67"/>
      <c r="H9" s="68"/>
    </row>
    <row r="10" spans="1:8" x14ac:dyDescent="0.25">
      <c r="A10" s="58"/>
      <c r="B10" s="180"/>
      <c r="C10" s="69" t="s">
        <v>80</v>
      </c>
      <c r="D10" s="69"/>
      <c r="E10" s="69"/>
      <c r="F10" s="69"/>
      <c r="G10" s="69"/>
      <c r="H10" s="70"/>
    </row>
    <row r="11" spans="1:8" ht="15.75" thickBot="1" x14ac:dyDescent="0.3">
      <c r="A11" s="61"/>
      <c r="B11" s="169"/>
      <c r="C11" s="71" t="s">
        <v>118</v>
      </c>
      <c r="D11" s="71"/>
      <c r="E11" s="71"/>
      <c r="F11" s="71"/>
      <c r="G11" s="71"/>
      <c r="H11" s="72"/>
    </row>
    <row r="12" spans="1:8" ht="15.75" thickBot="1" x14ac:dyDescent="0.3">
      <c r="A12" s="64"/>
      <c r="B12" s="65"/>
      <c r="C12" s="65"/>
      <c r="D12" s="65"/>
      <c r="E12" s="65"/>
      <c r="F12" s="65"/>
      <c r="G12" s="65"/>
      <c r="H12" s="66"/>
    </row>
    <row r="13" spans="1:8" x14ac:dyDescent="0.25">
      <c r="A13" s="55" t="s">
        <v>74</v>
      </c>
      <c r="B13" s="168"/>
      <c r="C13" s="67" t="s">
        <v>81</v>
      </c>
      <c r="D13" s="67"/>
      <c r="E13" s="67"/>
      <c r="F13" s="67"/>
      <c r="G13" s="67"/>
      <c r="H13" s="68"/>
    </row>
    <row r="14" spans="1:8" ht="15.75" thickBot="1" x14ac:dyDescent="0.3">
      <c r="A14" s="61"/>
      <c r="B14" s="169"/>
      <c r="C14" s="71" t="s">
        <v>82</v>
      </c>
      <c r="D14" s="71"/>
      <c r="E14" s="71"/>
      <c r="F14" s="71"/>
      <c r="G14" s="71"/>
      <c r="H14" s="72"/>
    </row>
    <row r="15" spans="1:8" ht="15.75" thickBot="1" x14ac:dyDescent="0.3">
      <c r="A15" s="64"/>
      <c r="B15" s="65"/>
      <c r="C15" s="65"/>
      <c r="D15" s="65"/>
      <c r="E15" s="65"/>
      <c r="F15" s="65"/>
      <c r="G15" s="65"/>
      <c r="H15" s="66"/>
    </row>
    <row r="16" spans="1:8" ht="15.75" thickBot="1" x14ac:dyDescent="0.3">
      <c r="A16" s="73" t="s">
        <v>75</v>
      </c>
      <c r="B16" s="182"/>
      <c r="C16" s="74" t="s">
        <v>83</v>
      </c>
      <c r="D16" s="74"/>
      <c r="E16" s="74"/>
      <c r="F16" s="74"/>
      <c r="G16" s="74"/>
      <c r="H16" s="75"/>
    </row>
    <row r="17" spans="1:8" ht="15.75" thickBot="1" x14ac:dyDescent="0.3">
      <c r="A17" s="64"/>
      <c r="B17" s="65"/>
      <c r="C17" s="65"/>
      <c r="D17" s="65"/>
      <c r="E17" s="65"/>
      <c r="F17" s="65"/>
      <c r="G17" s="65"/>
      <c r="H17" s="66"/>
    </row>
    <row r="18" spans="1:8" ht="15.75" thickBot="1" x14ac:dyDescent="0.3">
      <c r="A18" s="76"/>
      <c r="B18" s="170"/>
      <c r="C18" s="77" t="s">
        <v>41</v>
      </c>
      <c r="D18" s="77"/>
      <c r="E18" s="77"/>
      <c r="F18" s="77"/>
      <c r="G18" s="77"/>
      <c r="H18" s="78"/>
    </row>
    <row r="19" spans="1:8" ht="15.75" thickBot="1" x14ac:dyDescent="0.3">
      <c r="A19" s="18"/>
      <c r="B19" s="19"/>
      <c r="C19" s="19"/>
      <c r="D19" s="19"/>
      <c r="E19" s="19"/>
      <c r="F19" s="19"/>
      <c r="G19" s="19"/>
      <c r="H19" s="20"/>
    </row>
    <row r="20" spans="1:8" x14ac:dyDescent="0.25">
      <c r="A20" s="8" t="s">
        <v>42</v>
      </c>
      <c r="B20" s="9"/>
      <c r="C20" s="9"/>
      <c r="D20" s="9"/>
      <c r="E20" s="9"/>
      <c r="F20" s="9"/>
      <c r="G20" s="9"/>
      <c r="H20" s="10"/>
    </row>
    <row r="21" spans="1:8" x14ac:dyDescent="0.25">
      <c r="A21" s="171"/>
      <c r="B21" s="172"/>
      <c r="C21" s="172"/>
      <c r="D21" s="172"/>
      <c r="E21" s="172"/>
      <c r="F21" s="172"/>
      <c r="G21" s="172"/>
      <c r="H21" s="173"/>
    </row>
    <row r="22" spans="1:8" x14ac:dyDescent="0.25">
      <c r="A22" s="171"/>
      <c r="B22" s="172"/>
      <c r="C22" s="172"/>
      <c r="D22" s="172"/>
      <c r="E22" s="172"/>
      <c r="F22" s="172"/>
      <c r="G22" s="172"/>
      <c r="H22" s="173"/>
    </row>
    <row r="23" spans="1:8" x14ac:dyDescent="0.25">
      <c r="A23" s="171"/>
      <c r="B23" s="172"/>
      <c r="C23" s="172"/>
      <c r="D23" s="172"/>
      <c r="E23" s="172"/>
      <c r="F23" s="172"/>
      <c r="G23" s="172"/>
      <c r="H23" s="173"/>
    </row>
    <row r="24" spans="1:8" x14ac:dyDescent="0.25">
      <c r="A24" s="171"/>
      <c r="B24" s="172"/>
      <c r="C24" s="172"/>
      <c r="D24" s="172"/>
      <c r="E24" s="172"/>
      <c r="F24" s="172"/>
      <c r="G24" s="172"/>
      <c r="H24" s="173"/>
    </row>
    <row r="25" spans="1:8" x14ac:dyDescent="0.25">
      <c r="A25" s="171"/>
      <c r="B25" s="172"/>
      <c r="C25" s="172"/>
      <c r="D25" s="172"/>
      <c r="E25" s="172"/>
      <c r="F25" s="172"/>
      <c r="G25" s="172"/>
      <c r="H25" s="173"/>
    </row>
    <row r="26" spans="1:8" x14ac:dyDescent="0.25">
      <c r="A26" s="171"/>
      <c r="B26" s="172"/>
      <c r="C26" s="172"/>
      <c r="D26" s="172"/>
      <c r="E26" s="172"/>
      <c r="F26" s="172"/>
      <c r="G26" s="172"/>
      <c r="H26" s="173"/>
    </row>
    <row r="27" spans="1:8" x14ac:dyDescent="0.25">
      <c r="A27" s="171"/>
      <c r="B27" s="172"/>
      <c r="C27" s="172"/>
      <c r="D27" s="172"/>
      <c r="E27" s="172"/>
      <c r="F27" s="172"/>
      <c r="G27" s="172"/>
      <c r="H27" s="173"/>
    </row>
    <row r="28" spans="1:8" x14ac:dyDescent="0.25">
      <c r="A28" s="171"/>
      <c r="B28" s="172"/>
      <c r="C28" s="172"/>
      <c r="D28" s="172"/>
      <c r="E28" s="172"/>
      <c r="F28" s="172"/>
      <c r="G28" s="172"/>
      <c r="H28" s="173"/>
    </row>
    <row r="29" spans="1:8" x14ac:dyDescent="0.25">
      <c r="A29" s="171"/>
      <c r="B29" s="172"/>
      <c r="C29" s="172"/>
      <c r="D29" s="172"/>
      <c r="E29" s="172"/>
      <c r="F29" s="172"/>
      <c r="G29" s="172"/>
      <c r="H29" s="173"/>
    </row>
    <row r="30" spans="1:8" x14ac:dyDescent="0.25">
      <c r="A30" s="171"/>
      <c r="B30" s="172"/>
      <c r="C30" s="172"/>
      <c r="D30" s="172"/>
      <c r="E30" s="172"/>
      <c r="F30" s="172"/>
      <c r="G30" s="172"/>
      <c r="H30" s="173"/>
    </row>
    <row r="31" spans="1:8" ht="15.75" thickBot="1" x14ac:dyDescent="0.3">
      <c r="A31" s="174"/>
      <c r="B31" s="175"/>
      <c r="C31" s="175"/>
      <c r="D31" s="175"/>
      <c r="E31" s="175"/>
      <c r="F31" s="175"/>
      <c r="G31" s="175"/>
      <c r="H31" s="176"/>
    </row>
    <row r="33" spans="1:8" x14ac:dyDescent="0.25">
      <c r="A33" s="50" t="s">
        <v>58</v>
      </c>
      <c r="B33" s="50"/>
      <c r="C33" s="50"/>
      <c r="D33" s="50"/>
      <c r="E33" s="50"/>
      <c r="F33" s="50"/>
      <c r="G33" s="50"/>
      <c r="H33" s="50"/>
    </row>
  </sheetData>
  <sheetProtection algorithmName="SHA-512" hashValue="0kA8cwJsw1Fo28k/JgxmJQ8BjGUh+3xdqX+tpAWhOxJopMf24uf/K3V0tQg1QXzULDLLwY8/zRTID5xzGL/kjw==" saltValue="wbCkQvEce/YCUDBHT+5IrA==" spinCount="100000" sheet="1" objects="1" scenarios="1" selectLockedCells="1"/>
  <mergeCells count="25">
    <mergeCell ref="C18:H18"/>
    <mergeCell ref="A19:H19"/>
    <mergeCell ref="A20:H20"/>
    <mergeCell ref="A21:H31"/>
    <mergeCell ref="A33:H33"/>
    <mergeCell ref="A13:A14"/>
    <mergeCell ref="C13:H13"/>
    <mergeCell ref="C14:H14"/>
    <mergeCell ref="A15:H15"/>
    <mergeCell ref="C16:H16"/>
    <mergeCell ref="A17:H17"/>
    <mergeCell ref="A8:H8"/>
    <mergeCell ref="A9:A11"/>
    <mergeCell ref="C9:H9"/>
    <mergeCell ref="C10:H10"/>
    <mergeCell ref="C11:H11"/>
    <mergeCell ref="A12:H12"/>
    <mergeCell ref="A1:H1"/>
    <mergeCell ref="A2:H2"/>
    <mergeCell ref="A3:H3"/>
    <mergeCell ref="B4:H4"/>
    <mergeCell ref="A5:A7"/>
    <mergeCell ref="C5:H5"/>
    <mergeCell ref="C6:H6"/>
    <mergeCell ref="C7:H7"/>
  </mergeCells>
  <dataValidations count="1">
    <dataValidation type="whole" errorStyle="warning" allowBlank="1" showInputMessage="1" showErrorMessage="1" errorTitle="Ungültige Eingabe" error="Es dürfen nur Ganzzahlen zwischen 0 und 5 eingetragen werden. Sonst kann keine automatische Berechnung durchgeführt werden." sqref="B18" xr:uid="{86F20CC7-98C5-4ECC-AB42-3737B8B4816A}">
      <formula1>0</formula1>
      <formula2>5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F5EAC-029B-4F87-AAAC-34EDFBA709B8}">
  <sheetPr>
    <tabColor theme="9" tint="0.79998168889431442"/>
  </sheetPr>
  <dimension ref="A1:H39"/>
  <sheetViews>
    <sheetView workbookViewId="0">
      <selection activeCell="B5" sqref="B5"/>
    </sheetView>
  </sheetViews>
  <sheetFormatPr baseColWidth="10" defaultRowHeight="15" x14ac:dyDescent="0.25"/>
  <cols>
    <col min="1" max="1" width="13.5703125" bestFit="1" customWidth="1"/>
  </cols>
  <sheetData>
    <row r="1" spans="1:8" ht="15.75" x14ac:dyDescent="0.25">
      <c r="A1" s="5" t="s">
        <v>85</v>
      </c>
      <c r="B1" s="5"/>
      <c r="C1" s="5"/>
      <c r="D1" s="5"/>
      <c r="E1" s="5"/>
      <c r="F1" s="5"/>
      <c r="G1" s="5"/>
      <c r="H1" s="5"/>
    </row>
    <row r="2" spans="1:8" ht="29.25" customHeight="1" x14ac:dyDescent="0.25">
      <c r="A2" s="6" t="s">
        <v>119</v>
      </c>
      <c r="B2" s="6"/>
      <c r="C2" s="6"/>
      <c r="D2" s="6"/>
      <c r="E2" s="6"/>
      <c r="F2" s="6"/>
      <c r="G2" s="6"/>
      <c r="H2" s="6"/>
    </row>
    <row r="3" spans="1:8" ht="15.75" thickBot="1" x14ac:dyDescent="0.3">
      <c r="A3" s="4"/>
      <c r="B3" s="4"/>
      <c r="C3" s="4"/>
      <c r="D3" s="4"/>
      <c r="E3" s="4"/>
      <c r="F3" s="4"/>
      <c r="G3" s="4"/>
      <c r="H3" s="4"/>
    </row>
    <row r="4" spans="1:8" s="7" customFormat="1" ht="15.75" thickBot="1" x14ac:dyDescent="0.3">
      <c r="A4" s="37" t="s">
        <v>23</v>
      </c>
      <c r="B4" s="38" t="s">
        <v>27</v>
      </c>
      <c r="C4" s="38"/>
      <c r="D4" s="38"/>
      <c r="E4" s="38"/>
      <c r="F4" s="38"/>
      <c r="G4" s="38"/>
      <c r="H4" s="39"/>
    </row>
    <row r="5" spans="1:8" x14ac:dyDescent="0.25">
      <c r="A5" s="55" t="s">
        <v>90</v>
      </c>
      <c r="B5" s="168"/>
      <c r="C5" s="56" t="s">
        <v>94</v>
      </c>
      <c r="D5" s="56"/>
      <c r="E5" s="56"/>
      <c r="F5" s="56"/>
      <c r="G5" s="56"/>
      <c r="H5" s="57"/>
    </row>
    <row r="6" spans="1:8" x14ac:dyDescent="0.25">
      <c r="A6" s="58"/>
      <c r="B6" s="180"/>
      <c r="C6" s="79" t="s">
        <v>97</v>
      </c>
      <c r="D6" s="79"/>
      <c r="E6" s="79"/>
      <c r="F6" s="79"/>
      <c r="G6" s="79"/>
      <c r="H6" s="80"/>
    </row>
    <row r="7" spans="1:8" x14ac:dyDescent="0.25">
      <c r="A7" s="58"/>
      <c r="B7" s="180"/>
      <c r="C7" s="59" t="s">
        <v>95</v>
      </c>
      <c r="D7" s="59"/>
      <c r="E7" s="59"/>
      <c r="F7" s="59"/>
      <c r="G7" s="59"/>
      <c r="H7" s="60"/>
    </row>
    <row r="8" spans="1:8" ht="15.75" thickBot="1" x14ac:dyDescent="0.3">
      <c r="A8" s="61"/>
      <c r="B8" s="169"/>
      <c r="C8" s="81" t="s">
        <v>96</v>
      </c>
      <c r="D8" s="81"/>
      <c r="E8" s="81"/>
      <c r="F8" s="81"/>
      <c r="G8" s="81"/>
      <c r="H8" s="82"/>
    </row>
    <row r="9" spans="1:8" ht="15.75" thickBot="1" x14ac:dyDescent="0.3">
      <c r="A9" s="64"/>
      <c r="B9" s="65"/>
      <c r="C9" s="65"/>
      <c r="D9" s="65"/>
      <c r="E9" s="65"/>
      <c r="F9" s="65"/>
      <c r="G9" s="65"/>
      <c r="H9" s="66"/>
    </row>
    <row r="10" spans="1:8" x14ac:dyDescent="0.25">
      <c r="A10" s="55" t="s">
        <v>91</v>
      </c>
      <c r="B10" s="168"/>
      <c r="C10" s="67" t="s">
        <v>98</v>
      </c>
      <c r="D10" s="67"/>
      <c r="E10" s="67"/>
      <c r="F10" s="67"/>
      <c r="G10" s="67"/>
      <c r="H10" s="68"/>
    </row>
    <row r="11" spans="1:8" x14ac:dyDescent="0.25">
      <c r="A11" s="58"/>
      <c r="B11" s="180"/>
      <c r="C11" s="69" t="s">
        <v>99</v>
      </c>
      <c r="D11" s="69"/>
      <c r="E11" s="69"/>
      <c r="F11" s="69"/>
      <c r="G11" s="69"/>
      <c r="H11" s="70"/>
    </row>
    <row r="12" spans="1:8" ht="15.75" thickBot="1" x14ac:dyDescent="0.3">
      <c r="A12" s="61"/>
      <c r="B12" s="169"/>
      <c r="C12" s="71" t="s">
        <v>100</v>
      </c>
      <c r="D12" s="71"/>
      <c r="E12" s="71"/>
      <c r="F12" s="71"/>
      <c r="G12" s="71"/>
      <c r="H12" s="72"/>
    </row>
    <row r="13" spans="1:8" ht="15.75" thickBot="1" x14ac:dyDescent="0.3">
      <c r="A13" s="64"/>
      <c r="B13" s="65"/>
      <c r="C13" s="65"/>
      <c r="D13" s="65"/>
      <c r="E13" s="65"/>
      <c r="F13" s="65"/>
      <c r="G13" s="65"/>
      <c r="H13" s="66"/>
    </row>
    <row r="14" spans="1:8" x14ac:dyDescent="0.25">
      <c r="A14" s="55" t="s">
        <v>92</v>
      </c>
      <c r="B14" s="168"/>
      <c r="C14" s="67" t="s">
        <v>101</v>
      </c>
      <c r="D14" s="67"/>
      <c r="E14" s="67"/>
      <c r="F14" s="67"/>
      <c r="G14" s="67"/>
      <c r="H14" s="68"/>
    </row>
    <row r="15" spans="1:8" x14ac:dyDescent="0.25">
      <c r="A15" s="83"/>
      <c r="B15" s="179"/>
      <c r="C15" s="84" t="s">
        <v>102</v>
      </c>
      <c r="D15" s="85"/>
      <c r="E15" s="85"/>
      <c r="F15" s="85"/>
      <c r="G15" s="85"/>
      <c r="H15" s="86"/>
    </row>
    <row r="16" spans="1:8" ht="15.75" thickBot="1" x14ac:dyDescent="0.3">
      <c r="A16" s="61"/>
      <c r="B16" s="169"/>
      <c r="C16" s="71" t="s">
        <v>103</v>
      </c>
      <c r="D16" s="71"/>
      <c r="E16" s="71"/>
      <c r="F16" s="71"/>
      <c r="G16" s="71"/>
      <c r="H16" s="72"/>
    </row>
    <row r="17" spans="1:8" ht="15.75" thickBot="1" x14ac:dyDescent="0.3">
      <c r="A17" s="64"/>
      <c r="B17" s="65"/>
      <c r="C17" s="65"/>
      <c r="D17" s="65"/>
      <c r="E17" s="65"/>
      <c r="F17" s="65"/>
      <c r="G17" s="65"/>
      <c r="H17" s="66"/>
    </row>
    <row r="18" spans="1:8" x14ac:dyDescent="0.25">
      <c r="A18" s="55" t="s">
        <v>73</v>
      </c>
      <c r="B18" s="168"/>
      <c r="C18" s="67" t="s">
        <v>104</v>
      </c>
      <c r="D18" s="67"/>
      <c r="E18" s="67"/>
      <c r="F18" s="67"/>
      <c r="G18" s="67"/>
      <c r="H18" s="68"/>
    </row>
    <row r="19" spans="1:8" ht="15.75" thickBot="1" x14ac:dyDescent="0.3">
      <c r="A19" s="61"/>
      <c r="B19" s="169"/>
      <c r="C19" s="71" t="s">
        <v>105</v>
      </c>
      <c r="D19" s="71"/>
      <c r="E19" s="71"/>
      <c r="F19" s="71"/>
      <c r="G19" s="71"/>
      <c r="H19" s="72"/>
    </row>
    <row r="20" spans="1:8" ht="15.75" thickBot="1" x14ac:dyDescent="0.3">
      <c r="A20" s="64"/>
      <c r="B20" s="65"/>
      <c r="C20" s="65"/>
      <c r="D20" s="65"/>
      <c r="E20" s="65"/>
      <c r="F20" s="65"/>
      <c r="G20" s="65"/>
      <c r="H20" s="66"/>
    </row>
    <row r="21" spans="1:8" x14ac:dyDescent="0.25">
      <c r="A21" s="55" t="s">
        <v>93</v>
      </c>
      <c r="B21" s="168"/>
      <c r="C21" s="67" t="s">
        <v>106</v>
      </c>
      <c r="D21" s="67"/>
      <c r="E21" s="67"/>
      <c r="F21" s="67"/>
      <c r="G21" s="67"/>
      <c r="H21" s="68"/>
    </row>
    <row r="22" spans="1:8" ht="15.75" thickBot="1" x14ac:dyDescent="0.3">
      <c r="A22" s="61"/>
      <c r="B22" s="169"/>
      <c r="C22" s="71" t="s">
        <v>107</v>
      </c>
      <c r="D22" s="71"/>
      <c r="E22" s="71"/>
      <c r="F22" s="71"/>
      <c r="G22" s="71"/>
      <c r="H22" s="72"/>
    </row>
    <row r="23" spans="1:8" ht="15.75" thickBot="1" x14ac:dyDescent="0.3">
      <c r="A23" s="64"/>
      <c r="B23" s="65"/>
      <c r="C23" s="65"/>
      <c r="D23" s="65"/>
      <c r="E23" s="65"/>
      <c r="F23" s="65"/>
      <c r="G23" s="65"/>
      <c r="H23" s="66"/>
    </row>
    <row r="24" spans="1:8" ht="15.75" thickBot="1" x14ac:dyDescent="0.3">
      <c r="A24" s="76"/>
      <c r="B24" s="170">
        <v>0</v>
      </c>
      <c r="C24" s="77" t="s">
        <v>41</v>
      </c>
      <c r="D24" s="77"/>
      <c r="E24" s="77"/>
      <c r="F24" s="77"/>
      <c r="G24" s="77"/>
      <c r="H24" s="78"/>
    </row>
    <row r="25" spans="1:8" ht="15.75" thickBot="1" x14ac:dyDescent="0.3">
      <c r="A25" s="18"/>
      <c r="B25" s="19"/>
      <c r="C25" s="19"/>
      <c r="D25" s="19"/>
      <c r="E25" s="19"/>
      <c r="F25" s="19"/>
      <c r="G25" s="19"/>
      <c r="H25" s="20"/>
    </row>
    <row r="26" spans="1:8" x14ac:dyDescent="0.25">
      <c r="A26" s="8" t="s">
        <v>42</v>
      </c>
      <c r="B26" s="9"/>
      <c r="C26" s="9"/>
      <c r="D26" s="9"/>
      <c r="E26" s="9"/>
      <c r="F26" s="9"/>
      <c r="G26" s="9"/>
      <c r="H26" s="10"/>
    </row>
    <row r="27" spans="1:8" x14ac:dyDescent="0.25">
      <c r="A27" s="171"/>
      <c r="B27" s="172"/>
      <c r="C27" s="172"/>
      <c r="D27" s="172"/>
      <c r="E27" s="172"/>
      <c r="F27" s="172"/>
      <c r="G27" s="172"/>
      <c r="H27" s="173"/>
    </row>
    <row r="28" spans="1:8" x14ac:dyDescent="0.25">
      <c r="A28" s="171"/>
      <c r="B28" s="172"/>
      <c r="C28" s="172"/>
      <c r="D28" s="172"/>
      <c r="E28" s="172"/>
      <c r="F28" s="172"/>
      <c r="G28" s="172"/>
      <c r="H28" s="173"/>
    </row>
    <row r="29" spans="1:8" x14ac:dyDescent="0.25">
      <c r="A29" s="171"/>
      <c r="B29" s="172"/>
      <c r="C29" s="172"/>
      <c r="D29" s="172"/>
      <c r="E29" s="172"/>
      <c r="F29" s="172"/>
      <c r="G29" s="172"/>
      <c r="H29" s="173"/>
    </row>
    <row r="30" spans="1:8" x14ac:dyDescent="0.25">
      <c r="A30" s="171"/>
      <c r="B30" s="172"/>
      <c r="C30" s="172"/>
      <c r="D30" s="172"/>
      <c r="E30" s="172"/>
      <c r="F30" s="172"/>
      <c r="G30" s="172"/>
      <c r="H30" s="173"/>
    </row>
    <row r="31" spans="1:8" x14ac:dyDescent="0.25">
      <c r="A31" s="171"/>
      <c r="B31" s="172"/>
      <c r="C31" s="172"/>
      <c r="D31" s="172"/>
      <c r="E31" s="172"/>
      <c r="F31" s="172"/>
      <c r="G31" s="172"/>
      <c r="H31" s="173"/>
    </row>
    <row r="32" spans="1:8" x14ac:dyDescent="0.25">
      <c r="A32" s="171"/>
      <c r="B32" s="172"/>
      <c r="C32" s="172"/>
      <c r="D32" s="172"/>
      <c r="E32" s="172"/>
      <c r="F32" s="172"/>
      <c r="G32" s="172"/>
      <c r="H32" s="173"/>
    </row>
    <row r="33" spans="1:8" x14ac:dyDescent="0.25">
      <c r="A33" s="171"/>
      <c r="B33" s="172"/>
      <c r="C33" s="172"/>
      <c r="D33" s="172"/>
      <c r="E33" s="172"/>
      <c r="F33" s="172"/>
      <c r="G33" s="172"/>
      <c r="H33" s="173"/>
    </row>
    <row r="34" spans="1:8" x14ac:dyDescent="0.25">
      <c r="A34" s="171"/>
      <c r="B34" s="172"/>
      <c r="C34" s="172"/>
      <c r="D34" s="172"/>
      <c r="E34" s="172"/>
      <c r="F34" s="172"/>
      <c r="G34" s="172"/>
      <c r="H34" s="173"/>
    </row>
    <row r="35" spans="1:8" x14ac:dyDescent="0.25">
      <c r="A35" s="171"/>
      <c r="B35" s="172"/>
      <c r="C35" s="172"/>
      <c r="D35" s="172"/>
      <c r="E35" s="172"/>
      <c r="F35" s="172"/>
      <c r="G35" s="172"/>
      <c r="H35" s="173"/>
    </row>
    <row r="36" spans="1:8" x14ac:dyDescent="0.25">
      <c r="A36" s="171"/>
      <c r="B36" s="172"/>
      <c r="C36" s="172"/>
      <c r="D36" s="172"/>
      <c r="E36" s="172"/>
      <c r="F36" s="172"/>
      <c r="G36" s="172"/>
      <c r="H36" s="173"/>
    </row>
    <row r="37" spans="1:8" ht="15.75" thickBot="1" x14ac:dyDescent="0.3">
      <c r="A37" s="174"/>
      <c r="B37" s="175"/>
      <c r="C37" s="175"/>
      <c r="D37" s="175"/>
      <c r="E37" s="175"/>
      <c r="F37" s="175"/>
      <c r="G37" s="175"/>
      <c r="H37" s="176"/>
    </row>
    <row r="39" spans="1:8" x14ac:dyDescent="0.25">
      <c r="A39" s="50" t="s">
        <v>58</v>
      </c>
      <c r="B39" s="50"/>
      <c r="C39" s="50"/>
      <c r="D39" s="50"/>
      <c r="E39" s="50"/>
      <c r="F39" s="50"/>
      <c r="G39" s="50"/>
      <c r="H39" s="50"/>
    </row>
  </sheetData>
  <sheetProtection algorithmName="SHA-512" hashValue="apuYi67i5E8QTXpudTZqgyZbMmfP+tONUUFYO8ZbEyVkW4nPNkyX/++CIonHWA70e1izoHH7OQ4Gp93dd2PT5Q==" saltValue="rPvWLXwhk2rswa9azRt2Ww==" spinCount="100000" sheet="1" objects="1" scenarios="1" selectLockedCells="1"/>
  <mergeCells count="33">
    <mergeCell ref="A25:H25"/>
    <mergeCell ref="A26:H26"/>
    <mergeCell ref="A27:H37"/>
    <mergeCell ref="A39:H39"/>
    <mergeCell ref="C15:H15"/>
    <mergeCell ref="A20:H20"/>
    <mergeCell ref="A21:A22"/>
    <mergeCell ref="C21:H21"/>
    <mergeCell ref="C22:H22"/>
    <mergeCell ref="A23:H23"/>
    <mergeCell ref="C24:H24"/>
    <mergeCell ref="A14:A16"/>
    <mergeCell ref="C14:H14"/>
    <mergeCell ref="C16:H16"/>
    <mergeCell ref="A17:H17"/>
    <mergeCell ref="A18:A19"/>
    <mergeCell ref="C18:H18"/>
    <mergeCell ref="C19:H19"/>
    <mergeCell ref="A9:H9"/>
    <mergeCell ref="A10:A12"/>
    <mergeCell ref="C10:H10"/>
    <mergeCell ref="C11:H11"/>
    <mergeCell ref="C12:H12"/>
    <mergeCell ref="A13:H13"/>
    <mergeCell ref="A1:H1"/>
    <mergeCell ref="A2:H2"/>
    <mergeCell ref="A3:H3"/>
    <mergeCell ref="B4:H4"/>
    <mergeCell ref="A5:A8"/>
    <mergeCell ref="C5:H5"/>
    <mergeCell ref="C6:H6"/>
    <mergeCell ref="C7:H7"/>
    <mergeCell ref="C8:H8"/>
  </mergeCells>
  <dataValidations count="1">
    <dataValidation type="whole" errorStyle="warning" allowBlank="1" showInputMessage="1" showErrorMessage="1" errorTitle="Ungültige Eingabe" error="Es dürfen nur Ganzzahlen zwischen 0 und 10 eingetragen werden. Sonst kann keine automatische Berechnung durchgeführt werden." sqref="B24" xr:uid="{47CA541C-6378-479A-BCA3-025E25FCB9F6}">
      <formula1>0</formula1>
      <formula2>10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7</vt:i4>
      </vt:variant>
    </vt:vector>
  </HeadingPairs>
  <TitlesOfParts>
    <vt:vector size="13" baseType="lpstr">
      <vt:lpstr>Matrix</vt:lpstr>
      <vt:lpstr>01.01.</vt:lpstr>
      <vt:lpstr>02.01.</vt:lpstr>
      <vt:lpstr>02.02.</vt:lpstr>
      <vt:lpstr>02.03.</vt:lpstr>
      <vt:lpstr>03.01.</vt:lpstr>
      <vt:lpstr>'01.01.'!Druckbereich</vt:lpstr>
      <vt:lpstr>'02.01.'!Druckbereich</vt:lpstr>
      <vt:lpstr>'02.02.'!Druckbereich</vt:lpstr>
      <vt:lpstr>'02.03.'!Druckbereich</vt:lpstr>
      <vt:lpstr>'03.01.'!Druckbereich</vt:lpstr>
      <vt:lpstr>Matrix!Druckbereich</vt:lpstr>
      <vt:lpstr>Matrix!Drucktitel</vt:lpstr>
    </vt:vector>
  </TitlesOfParts>
  <Company>Gemeinde Wiesenburg 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 Jänichen</dc:creator>
  <cp:lastModifiedBy>Norbert Jänichen</cp:lastModifiedBy>
  <cp:lastPrinted>2026-02-27T15:45:52Z</cp:lastPrinted>
  <dcterms:created xsi:type="dcterms:W3CDTF">2025-12-17T12:08:56Z</dcterms:created>
  <dcterms:modified xsi:type="dcterms:W3CDTF">2026-02-27T15:48:10Z</dcterms:modified>
</cp:coreProperties>
</file>