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H:\Amt10\zentrdie\allgem\Ausschreibungen_Vergaben\2026 EU § 15 VgV\Reinigung FS Mahlow\Los 1 UHR + GR\"/>
    </mc:Choice>
  </mc:AlternateContent>
  <xr:revisionPtr revIDLastSave="0" documentId="13_ncr:1_{D384E850-FD36-4734-AAF6-D32A5DFA7B6C}" xr6:coauthVersionLast="47" xr6:coauthVersionMax="47" xr10:uidLastSave="{00000000-0000-0000-0000-000000000000}"/>
  <bookViews>
    <workbookView xWindow="57480" yWindow="-120" windowWidth="29040" windowHeight="17520" xr2:uid="{00000000-000D-0000-FFFF-FFFF00000000}"/>
  </bookViews>
  <sheets>
    <sheet name="ERK UHR " sheetId="2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1" i="2" l="1"/>
  <c r="P21" i="2"/>
  <c r="P18" i="2"/>
  <c r="N23" i="2"/>
  <c r="O23" i="2" s="1"/>
  <c r="P23" i="2" s="1"/>
  <c r="P87" i="2"/>
  <c r="P88" i="2"/>
  <c r="P89" i="2"/>
  <c r="P90" i="2"/>
  <c r="P91" i="2"/>
  <c r="P92" i="2"/>
  <c r="P93" i="2"/>
  <c r="P86" i="2"/>
  <c r="P83" i="2"/>
  <c r="P84" i="2"/>
  <c r="P82" i="2"/>
  <c r="P79" i="2"/>
  <c r="P80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58" i="2"/>
  <c r="P48" i="2"/>
  <c r="P49" i="2"/>
  <c r="P50" i="2"/>
  <c r="P51" i="2"/>
  <c r="P52" i="2"/>
  <c r="P53" i="2"/>
  <c r="P54" i="2"/>
  <c r="P55" i="2"/>
  <c r="P56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22" i="2"/>
  <c r="P24" i="2"/>
  <c r="P25" i="2"/>
  <c r="P26" i="2"/>
  <c r="P27" i="2"/>
  <c r="P28" i="2"/>
  <c r="P29" i="2"/>
  <c r="P30" i="2"/>
  <c r="P31" i="2"/>
  <c r="P20" i="2"/>
  <c r="O87" i="2"/>
  <c r="O88" i="2"/>
  <c r="O89" i="2"/>
  <c r="O90" i="2"/>
  <c r="O91" i="2"/>
  <c r="O92" i="2"/>
  <c r="O93" i="2"/>
  <c r="O86" i="2"/>
  <c r="O83" i="2"/>
  <c r="O84" i="2"/>
  <c r="O82" i="2"/>
  <c r="O73" i="2"/>
  <c r="O74" i="2"/>
  <c r="O75" i="2"/>
  <c r="O76" i="2"/>
  <c r="O77" i="2"/>
  <c r="O78" i="2"/>
  <c r="O79" i="2"/>
  <c r="O80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58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33" i="2"/>
  <c r="O34" i="2"/>
  <c r="O35" i="2"/>
  <c r="O36" i="2"/>
  <c r="O37" i="2"/>
  <c r="O38" i="2"/>
  <c r="O39" i="2"/>
  <c r="O40" i="2"/>
  <c r="O41" i="2"/>
  <c r="O42" i="2"/>
  <c r="O21" i="2"/>
  <c r="O22" i="2"/>
  <c r="O24" i="2"/>
  <c r="O25" i="2"/>
  <c r="O26" i="2"/>
  <c r="O27" i="2"/>
  <c r="O28" i="2"/>
  <c r="O29" i="2"/>
  <c r="O30" i="2"/>
  <c r="O31" i="2"/>
  <c r="O32" i="2"/>
  <c r="O20" i="2"/>
  <c r="N88" i="2"/>
  <c r="N89" i="2"/>
  <c r="N90" i="2"/>
  <c r="N91" i="2"/>
  <c r="N92" i="2"/>
  <c r="N93" i="2"/>
  <c r="N87" i="2"/>
  <c r="N86" i="2"/>
  <c r="N83" i="2"/>
  <c r="N84" i="2"/>
  <c r="N82" i="2"/>
  <c r="N74" i="2"/>
  <c r="N75" i="2"/>
  <c r="N76" i="2"/>
  <c r="N77" i="2"/>
  <c r="N78" i="2"/>
  <c r="N79" i="2"/>
  <c r="N80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58" i="2"/>
  <c r="N51" i="2"/>
  <c r="N52" i="2"/>
  <c r="N53" i="2"/>
  <c r="N54" i="2"/>
  <c r="N55" i="2"/>
  <c r="N5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21" i="2"/>
  <c r="N22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20" i="2"/>
  <c r="N18" i="2"/>
  <c r="O18" i="2" s="1"/>
  <c r="M18" i="2"/>
  <c r="M93" i="2"/>
  <c r="M92" i="2"/>
  <c r="M91" i="2"/>
  <c r="N85" i="2"/>
  <c r="O85" i="2" s="1"/>
  <c r="P85" i="2" s="1"/>
  <c r="M86" i="2"/>
  <c r="M87" i="2"/>
  <c r="M88" i="2"/>
  <c r="M89" i="2"/>
  <c r="M90" i="2"/>
  <c r="M84" i="2"/>
  <c r="F12" i="2"/>
  <c r="M58" i="2"/>
  <c r="M59" i="2"/>
  <c r="M29" i="2" l="1"/>
  <c r="M28" i="2"/>
  <c r="M27" i="2"/>
  <c r="M24" i="2"/>
  <c r="M23" i="2"/>
  <c r="M20" i="2"/>
  <c r="M21" i="2"/>
  <c r="M22" i="2"/>
  <c r="M25" i="2"/>
  <c r="M26" i="2"/>
  <c r="M30" i="2"/>
  <c r="M54" i="2" l="1"/>
  <c r="M32" i="2" l="1"/>
  <c r="M33" i="2"/>
  <c r="M34" i="2"/>
  <c r="M35" i="2"/>
  <c r="M31" i="2"/>
  <c r="M36" i="2"/>
  <c r="M37" i="2"/>
  <c r="A61" i="2" l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2" i="2" s="1"/>
  <c r="A83" i="2" s="1"/>
  <c r="A84" i="2" s="1"/>
  <c r="M61" i="2"/>
  <c r="M82" i="2" l="1"/>
  <c r="M63" i="2"/>
  <c r="M62" i="2"/>
  <c r="M60" i="2"/>
  <c r="M64" i="2"/>
  <c r="M56" i="2"/>
  <c r="M55" i="2"/>
  <c r="M53" i="2"/>
  <c r="M52" i="2"/>
  <c r="M51" i="2"/>
  <c r="M50" i="2"/>
  <c r="M49" i="2"/>
  <c r="M48" i="2"/>
  <c r="M41" i="2"/>
  <c r="M40" i="2"/>
  <c r="M39" i="2"/>
  <c r="M38" i="2"/>
  <c r="M83" i="2" l="1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47" i="2"/>
  <c r="M46" i="2"/>
  <c r="M45" i="2"/>
  <c r="M44" i="2"/>
  <c r="M43" i="2"/>
  <c r="M42" i="2"/>
  <c r="N12" i="2" l="1"/>
  <c r="N10" i="2"/>
</calcChain>
</file>

<file path=xl/sharedStrings.xml><?xml version="1.0" encoding="utf-8"?>
<sst xmlns="http://schemas.openxmlformats.org/spreadsheetml/2006/main" count="448" uniqueCount="164">
  <si>
    <t xml:space="preserve">Reinigungsfläche (m²/Jahr)  </t>
  </si>
  <si>
    <t xml:space="preserve">Reinigungszeit (h/Jahr)  </t>
  </si>
  <si>
    <t xml:space="preserve">Reinigungsbodenfläche (m²)  </t>
  </si>
  <si>
    <t xml:space="preserve">Nettokosten (€/Jahr)  </t>
  </si>
  <si>
    <t>lfd. Nr.</t>
  </si>
  <si>
    <t>Etage</t>
  </si>
  <si>
    <t>LV-Code</t>
  </si>
  <si>
    <t>Reinigungs-bodenfläche (m²)</t>
  </si>
  <si>
    <t>Raum-Nr.</t>
  </si>
  <si>
    <t>Einzelraumkalkulation (ERK) - Unterhaltsreinigung (UHR)</t>
  </si>
  <si>
    <t xml:space="preserve">Bieter: </t>
  </si>
  <si>
    <t>Stunden-verrechnungs-satz (€)</t>
  </si>
  <si>
    <t>Die grün hinterlegten Felder sind auszufüllen. In den blau hinterlegten Feldern erfolgt eine automatische Berechnung der Reingungszeit und der Kosten.</t>
  </si>
  <si>
    <t>Bemerkungen</t>
  </si>
  <si>
    <t>Raumart</t>
  </si>
  <si>
    <t xml:space="preserve">Reinigungs-tage / Jahr </t>
  </si>
  <si>
    <t xml:space="preserve">Reinigungs-fläche 
(m²/Jahr) </t>
  </si>
  <si>
    <t xml:space="preserve">Reinigungs-zeit (h/Jahr) </t>
  </si>
  <si>
    <t xml:space="preserve">Netto-Kosten (€/Jahr) </t>
  </si>
  <si>
    <t xml:space="preserve">Netto-Kosten (€/Tag) </t>
  </si>
  <si>
    <t>Linoleum</t>
  </si>
  <si>
    <t>Klassenraum</t>
  </si>
  <si>
    <t>Flur</t>
  </si>
  <si>
    <t>Sekretariat</t>
  </si>
  <si>
    <t>Bodenbelag</t>
  </si>
  <si>
    <t>Schulleitung</t>
  </si>
  <si>
    <t>Lehrerzimmer</t>
  </si>
  <si>
    <t>Leistungs-zahl (m²/h)</t>
  </si>
  <si>
    <t>Anlage 1.1</t>
  </si>
  <si>
    <t>Fliesen</t>
  </si>
  <si>
    <t>Vergabenummer</t>
  </si>
  <si>
    <t xml:space="preserve">Leistungszahl 
min. - max. 
m²/h
</t>
  </si>
  <si>
    <r>
      <rPr>
        <sz val="14"/>
        <rFont val="Arial"/>
        <family val="2"/>
      </rPr>
      <t xml:space="preserve">                                                                                   </t>
    </r>
    <r>
      <rPr>
        <b/>
        <sz val="14"/>
        <rFont val="Arial"/>
        <family val="2"/>
      </rPr>
      <t>Los 1</t>
    </r>
  </si>
  <si>
    <t>Beton</t>
  </si>
  <si>
    <t>1. OG (Obergeschoss)</t>
  </si>
  <si>
    <t>Beh. WC</t>
  </si>
  <si>
    <t>Kopierraum</t>
  </si>
  <si>
    <t>Teeküche</t>
  </si>
  <si>
    <t>Sanitätsraum</t>
  </si>
  <si>
    <t>DG (Dachgeschoss)</t>
  </si>
  <si>
    <t>KG (Kellergeschoss)</t>
  </si>
  <si>
    <t>A</t>
  </si>
  <si>
    <t>E</t>
  </si>
  <si>
    <t>I</t>
  </si>
  <si>
    <t>G</t>
  </si>
  <si>
    <t>K</t>
  </si>
  <si>
    <t xml:space="preserve">L </t>
  </si>
  <si>
    <t>Altbau KG</t>
  </si>
  <si>
    <t>Flur / Treppenflur</t>
  </si>
  <si>
    <t>Altbau EG</t>
  </si>
  <si>
    <t>Essenraum</t>
  </si>
  <si>
    <t>Essenausgabe</t>
  </si>
  <si>
    <t>A 001</t>
  </si>
  <si>
    <t>A 002</t>
  </si>
  <si>
    <t>A 003</t>
  </si>
  <si>
    <t>WC Jungen</t>
  </si>
  <si>
    <t>A 004</t>
  </si>
  <si>
    <t>A 005</t>
  </si>
  <si>
    <t>WC Mädchen</t>
  </si>
  <si>
    <t>A 006</t>
  </si>
  <si>
    <t>WC Lehrer</t>
  </si>
  <si>
    <t>A 007</t>
  </si>
  <si>
    <t>Sozialarbeiterin</t>
  </si>
  <si>
    <t>A 008</t>
  </si>
  <si>
    <t>A 009</t>
  </si>
  <si>
    <t>A 010</t>
  </si>
  <si>
    <t xml:space="preserve">Treppenhaus  </t>
  </si>
  <si>
    <t>A 012</t>
  </si>
  <si>
    <t>A 013</t>
  </si>
  <si>
    <t>A 014</t>
  </si>
  <si>
    <t>A 015</t>
  </si>
  <si>
    <t>Verbinder Flur / Altbau - Neubau</t>
  </si>
  <si>
    <t>Neubau EG</t>
  </si>
  <si>
    <t>N 001</t>
  </si>
  <si>
    <t>WAT-Raum</t>
  </si>
  <si>
    <t>WAT-Ofen</t>
  </si>
  <si>
    <t>N 002 + N 003</t>
  </si>
  <si>
    <t>N 020</t>
  </si>
  <si>
    <t xml:space="preserve">Windfang </t>
  </si>
  <si>
    <t>Treppenflur</t>
  </si>
  <si>
    <t>N 010</t>
  </si>
  <si>
    <t>Geräteraum</t>
  </si>
  <si>
    <t>N 009</t>
  </si>
  <si>
    <t>Gymnastikraum</t>
  </si>
  <si>
    <t>N 011</t>
  </si>
  <si>
    <t>Umkleide Mädchen</t>
  </si>
  <si>
    <t>Vorraum Umkleide Mädchen</t>
  </si>
  <si>
    <t>N 012</t>
  </si>
  <si>
    <t>Dusche Mädchen</t>
  </si>
  <si>
    <t>N 014</t>
  </si>
  <si>
    <t>Vorraum Umkleide Jungen</t>
  </si>
  <si>
    <t>Umkleide Jungen</t>
  </si>
  <si>
    <t>N 015</t>
  </si>
  <si>
    <t>Dusche Jungen</t>
  </si>
  <si>
    <t>N 16</t>
  </si>
  <si>
    <t>Vorraum WC Mädchen</t>
  </si>
  <si>
    <t>N 017</t>
  </si>
  <si>
    <t>N 018</t>
  </si>
  <si>
    <t>Vorraum WC Jungen</t>
  </si>
  <si>
    <t>N 019</t>
  </si>
  <si>
    <t>N 021</t>
  </si>
  <si>
    <t>N 022</t>
  </si>
  <si>
    <t>Technik</t>
  </si>
  <si>
    <t>N 024</t>
  </si>
  <si>
    <t>Umkleide Lehrer</t>
  </si>
  <si>
    <t>EG (Erdgeschoss)</t>
  </si>
  <si>
    <t>Altbau 1. OG</t>
  </si>
  <si>
    <t>A 101</t>
  </si>
  <si>
    <t>A 102</t>
  </si>
  <si>
    <t>A 104</t>
  </si>
  <si>
    <t>A 105</t>
  </si>
  <si>
    <t>A 109</t>
  </si>
  <si>
    <t>A 110</t>
  </si>
  <si>
    <t xml:space="preserve">Flur </t>
  </si>
  <si>
    <t>A 108 + 106</t>
  </si>
  <si>
    <t>Neubau 1. OG</t>
  </si>
  <si>
    <t>N 101</t>
  </si>
  <si>
    <t>N 102</t>
  </si>
  <si>
    <t>Treppenraum TR02</t>
  </si>
  <si>
    <t>Kautschuk</t>
  </si>
  <si>
    <t>N 104</t>
  </si>
  <si>
    <t>Vorbreitungsraum Nawi</t>
  </si>
  <si>
    <t>N 105</t>
  </si>
  <si>
    <t>Klassenraum Nawi</t>
  </si>
  <si>
    <t>N 106</t>
  </si>
  <si>
    <t>Klassenraum Hauswirtschaft</t>
  </si>
  <si>
    <t>N 107</t>
  </si>
  <si>
    <t>Schülercafe</t>
  </si>
  <si>
    <t>N 108</t>
  </si>
  <si>
    <t>Klassenraum Mehrzweckraum</t>
  </si>
  <si>
    <t>N 109</t>
  </si>
  <si>
    <t>Vorraum WC Lehrer Damen</t>
  </si>
  <si>
    <t>N 110</t>
  </si>
  <si>
    <t>WC Lehrer Damen</t>
  </si>
  <si>
    <t>N 111</t>
  </si>
  <si>
    <t>Vorraum WC Lehrer Herren</t>
  </si>
  <si>
    <t>N 112</t>
  </si>
  <si>
    <t>WC Lehrer Herren</t>
  </si>
  <si>
    <t>N 113</t>
  </si>
  <si>
    <t>Altbau DG</t>
  </si>
  <si>
    <t xml:space="preserve">Container </t>
  </si>
  <si>
    <t>Container EG</t>
  </si>
  <si>
    <t>C1</t>
  </si>
  <si>
    <t>C2</t>
  </si>
  <si>
    <t>C3</t>
  </si>
  <si>
    <t>C4</t>
  </si>
  <si>
    <t>WC Herren / Damen</t>
  </si>
  <si>
    <t>C</t>
  </si>
  <si>
    <t>D</t>
  </si>
  <si>
    <t>F</t>
  </si>
  <si>
    <t>J1</t>
  </si>
  <si>
    <t>J2</t>
  </si>
  <si>
    <t>L</t>
  </si>
  <si>
    <t>250 - 330</t>
  </si>
  <si>
    <t>60 - 90</t>
  </si>
  <si>
    <t>180 - 280</t>
  </si>
  <si>
    <t>130 - 180</t>
  </si>
  <si>
    <t>250 - 580</t>
  </si>
  <si>
    <t>Landkreis Teltow-Fläming, 
Schule am Waldblick,
Schule mit dem sonderpädagogischen Förderschwerpunkt "Lernen",                                                                                                                                                                                                                                                                                                                                                                                                                           Mahlower Dorfstr. 5,
15831 Blankenfelde-Mahlow</t>
  </si>
  <si>
    <t>250 - 300</t>
  </si>
  <si>
    <t>120 - 170</t>
  </si>
  <si>
    <t>80 - 130</t>
  </si>
  <si>
    <t>160 - 210</t>
  </si>
  <si>
    <t>160 - 260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</si>
</sst>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u/>
      <sz val="14"/>
      <name val="Arial"/>
      <family val="2"/>
    </font>
    <font>
      <b/>
      <i/>
      <sz val="11"/>
      <color rgb="FFFF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 applyProtection="1">
      <alignment horizontal="left" vertical="center" readingOrder="1"/>
      <protection locked="0"/>
    </xf>
    <xf numFmtId="2" fontId="8" fillId="3" borderId="2" xfId="1" applyNumberFormat="1" applyFont="1" applyFill="1" applyBorder="1" applyAlignment="1" applyProtection="1">
      <alignment horizontal="center" vertical="center" wrapText="1"/>
      <protection locked="0"/>
    </xf>
    <xf numFmtId="2" fontId="2" fillId="2" borderId="2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0" fillId="7" borderId="0" xfId="0" applyFill="1"/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0" fontId="4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15" fillId="0" borderId="0" xfId="0" applyFont="1"/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4" fontId="8" fillId="2" borderId="2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2" fillId="0" borderId="2" xfId="0" applyFont="1" applyBorder="1" applyAlignment="1">
      <alignment vertical="center" wrapText="1"/>
    </xf>
    <xf numFmtId="0" fontId="11" fillId="8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2" fontId="2" fillId="8" borderId="2" xfId="0" applyNumberFormat="1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2" fontId="8" fillId="8" borderId="2" xfId="1" applyNumberFormat="1" applyFont="1" applyFill="1" applyBorder="1" applyAlignment="1" applyProtection="1">
      <alignment horizontal="center" vertical="center" wrapText="1"/>
      <protection locked="0"/>
    </xf>
    <xf numFmtId="164" fontId="8" fillId="8" borderId="2" xfId="0" applyNumberFormat="1" applyFont="1" applyFill="1" applyBorder="1" applyAlignment="1" applyProtection="1">
      <alignment horizontal="left" vertical="center" readingOrder="1"/>
      <protection locked="0"/>
    </xf>
    <xf numFmtId="4" fontId="11" fillId="8" borderId="2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8" fillId="0" borderId="2" xfId="0" applyFont="1" applyBorder="1"/>
    <xf numFmtId="4" fontId="5" fillId="0" borderId="4" xfId="0" applyNumberFormat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vertical="top" wrapText="1"/>
    </xf>
    <xf numFmtId="0" fontId="3" fillId="5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/>
    </xf>
    <xf numFmtId="2" fontId="2" fillId="5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/>
    <xf numFmtId="2" fontId="8" fillId="5" borderId="2" xfId="1" applyNumberFormat="1" applyFont="1" applyFill="1" applyBorder="1" applyAlignment="1" applyProtection="1">
      <alignment horizontal="center" vertical="center" wrapText="1"/>
      <protection locked="0"/>
    </xf>
    <xf numFmtId="164" fontId="8" fillId="5" borderId="2" xfId="0" applyNumberFormat="1" applyFont="1" applyFill="1" applyBorder="1" applyAlignment="1" applyProtection="1">
      <alignment horizontal="left" vertical="center" readingOrder="1"/>
      <protection locked="0"/>
    </xf>
    <xf numFmtId="4" fontId="11" fillId="5" borderId="2" xfId="0" applyNumberFormat="1" applyFont="1" applyFill="1" applyBorder="1" applyAlignment="1">
      <alignment horizontal="right" vertical="center" wrapText="1"/>
    </xf>
    <xf numFmtId="0" fontId="11" fillId="7" borderId="2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2" fontId="2" fillId="7" borderId="2" xfId="0" applyNumberFormat="1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left" vertical="center"/>
    </xf>
    <xf numFmtId="0" fontId="0" fillId="7" borderId="0" xfId="0" applyFont="1" applyFill="1"/>
    <xf numFmtId="0" fontId="2" fillId="7" borderId="2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vertical="center" wrapText="1"/>
    </xf>
    <xf numFmtId="0" fontId="2" fillId="9" borderId="2" xfId="0" applyFont="1" applyFill="1" applyBorder="1" applyAlignment="1">
      <alignment vertical="center" wrapText="1"/>
    </xf>
    <xf numFmtId="2" fontId="2" fillId="9" borderId="2" xfId="0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2" fontId="8" fillId="9" borderId="2" xfId="1" applyNumberFormat="1" applyFont="1" applyFill="1" applyBorder="1" applyAlignment="1" applyProtection="1">
      <alignment horizontal="center" vertical="center" wrapText="1"/>
      <protection locked="0"/>
    </xf>
    <xf numFmtId="164" fontId="8" fillId="9" borderId="2" xfId="0" applyNumberFormat="1" applyFont="1" applyFill="1" applyBorder="1" applyAlignment="1" applyProtection="1">
      <alignment horizontal="left" vertical="center" readingOrder="1"/>
      <protection locked="0"/>
    </xf>
    <xf numFmtId="4" fontId="11" fillId="9" borderId="2" xfId="0" applyNumberFormat="1" applyFont="1" applyFill="1" applyBorder="1" applyAlignment="1">
      <alignment horizontal="right" vertical="center" wrapText="1"/>
    </xf>
    <xf numFmtId="2" fontId="0" fillId="0" borderId="0" xfId="0" applyNumberFormat="1" applyFill="1"/>
    <xf numFmtId="2" fontId="0" fillId="0" borderId="0" xfId="0" applyNumberFormat="1"/>
    <xf numFmtId="2" fontId="3" fillId="5" borderId="2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/>
    <xf numFmtId="2" fontId="12" fillId="6" borderId="2" xfId="1" applyNumberFormat="1" applyFont="1" applyFill="1" applyBorder="1" applyAlignment="1" applyProtection="1">
      <alignment horizontal="center" vertical="center" wrapText="1"/>
    </xf>
    <xf numFmtId="2" fontId="12" fillId="6" borderId="2" xfId="0" applyNumberFormat="1" applyFont="1" applyFill="1" applyBorder="1" applyAlignment="1" applyProtection="1">
      <alignment horizontal="center" vertical="center" wrapText="1"/>
    </xf>
    <xf numFmtId="2" fontId="12" fillId="5" borderId="2" xfId="1" applyNumberFormat="1" applyFont="1" applyFill="1" applyBorder="1" applyAlignment="1" applyProtection="1">
      <alignment horizontal="center" vertical="center" wrapText="1"/>
    </xf>
    <xf numFmtId="2" fontId="12" fillId="5" borderId="2" xfId="0" applyNumberFormat="1" applyFont="1" applyFill="1" applyBorder="1" applyAlignment="1" applyProtection="1">
      <alignment horizontal="center" vertical="center" wrapText="1"/>
    </xf>
    <xf numFmtId="2" fontId="12" fillId="8" borderId="2" xfId="1" applyNumberFormat="1" applyFont="1" applyFill="1" applyBorder="1" applyAlignment="1" applyProtection="1">
      <alignment horizontal="center" vertical="center" wrapText="1"/>
    </xf>
    <xf numFmtId="2" fontId="12" fillId="8" borderId="2" xfId="0" applyNumberFormat="1" applyFont="1" applyFill="1" applyBorder="1" applyAlignment="1" applyProtection="1">
      <alignment horizontal="center" vertical="center" wrapText="1"/>
    </xf>
    <xf numFmtId="2" fontId="12" fillId="9" borderId="2" xfId="1" applyNumberFormat="1" applyFont="1" applyFill="1" applyBorder="1" applyAlignment="1" applyProtection="1">
      <alignment horizontal="center" vertical="center" wrapText="1"/>
    </xf>
    <xf numFmtId="2" fontId="12" fillId="9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49" fontId="3" fillId="9" borderId="5" xfId="0" applyNumberFormat="1" applyFont="1" applyFill="1" applyBorder="1" applyAlignment="1">
      <alignment horizontal="left" vertical="center" wrapText="1"/>
    </xf>
    <xf numFmtId="49" fontId="3" fillId="9" borderId="6" xfId="0" applyNumberFormat="1" applyFont="1" applyFill="1" applyBorder="1" applyAlignment="1">
      <alignment horizontal="left" vertical="center" wrapText="1"/>
    </xf>
    <xf numFmtId="49" fontId="3" fillId="9" borderId="7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5" fillId="4" borderId="10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4" fontId="6" fillId="0" borderId="2" xfId="0" applyNumberFormat="1" applyFont="1" applyBorder="1" applyAlignment="1">
      <alignment horizontal="right" vertical="center" wrapText="1"/>
    </xf>
    <xf numFmtId="164" fontId="6" fillId="6" borderId="2" xfId="1" applyNumberFormat="1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top" wrapText="1"/>
    </xf>
    <xf numFmtId="0" fontId="3" fillId="5" borderId="5" xfId="0" applyFont="1" applyFill="1" applyBorder="1" applyAlignment="1">
      <alignment horizontal="left" vertical="top" wrapText="1"/>
    </xf>
    <xf numFmtId="0" fontId="3" fillId="5" borderId="6" xfId="0" applyFont="1" applyFill="1" applyBorder="1" applyAlignment="1">
      <alignment horizontal="left" vertical="top" wrapText="1"/>
    </xf>
    <xf numFmtId="0" fontId="3" fillId="5" borderId="7" xfId="0" applyFont="1" applyFill="1" applyBorder="1" applyAlignment="1">
      <alignment horizontal="left" vertical="top" wrapText="1"/>
    </xf>
    <xf numFmtId="0" fontId="3" fillId="8" borderId="5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3" fillId="8" borderId="7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left" vertical="center"/>
    </xf>
    <xf numFmtId="0" fontId="3" fillId="8" borderId="6" xfId="0" applyFont="1" applyFill="1" applyBorder="1" applyAlignment="1">
      <alignment horizontal="left" vertical="center"/>
    </xf>
    <xf numFmtId="0" fontId="3" fillId="8" borderId="7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2" borderId="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64" fontId="5" fillId="6" borderId="2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3"/>
  <sheetViews>
    <sheetView tabSelected="1" zoomScale="106" zoomScaleNormal="106" workbookViewId="0">
      <selection sqref="A1:P2"/>
    </sheetView>
  </sheetViews>
  <sheetFormatPr baseColWidth="10" defaultRowHeight="15" x14ac:dyDescent="0.25"/>
  <cols>
    <col min="1" max="1" width="6.42578125" customWidth="1"/>
    <col min="2" max="2" width="12.140625" customWidth="1"/>
    <col min="3" max="3" width="10" customWidth="1"/>
    <col min="4" max="4" width="22.5703125" customWidth="1"/>
    <col min="5" max="5" width="13.7109375" customWidth="1"/>
    <col min="6" max="6" width="14.140625" customWidth="1"/>
    <col min="7" max="7" width="6.42578125" customWidth="1"/>
    <col min="8" max="8" width="12.85546875" customWidth="1"/>
    <col min="9" max="9" width="16.42578125" customWidth="1"/>
    <col min="10" max="10" width="15.7109375" customWidth="1"/>
    <col min="11" max="11" width="15.42578125" customWidth="1"/>
    <col min="12" max="12" width="11.42578125" customWidth="1"/>
    <col min="13" max="13" width="12.85546875" customWidth="1"/>
    <col min="14" max="14" width="13" style="103" customWidth="1"/>
    <col min="15" max="15" width="10" style="103" customWidth="1"/>
    <col min="16" max="16" width="12.7109375" style="103" customWidth="1"/>
  </cols>
  <sheetData>
    <row r="1" spans="1:22" s="50" customFormat="1" ht="53.25" customHeight="1" x14ac:dyDescent="0.3">
      <c r="A1" s="115" t="s">
        <v>158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22" ht="23.25" customHeight="1" x14ac:dyDescent="0.2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2" ht="30" customHeight="1" x14ac:dyDescent="0.25">
      <c r="A3" s="132" t="s">
        <v>32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44"/>
      <c r="N3" s="102"/>
      <c r="O3" s="102"/>
      <c r="P3" s="105" t="s">
        <v>28</v>
      </c>
    </row>
    <row r="4" spans="1:22" ht="20.25" customHeight="1" x14ac:dyDescent="0.25">
      <c r="A4" s="14"/>
      <c r="B4" s="14"/>
      <c r="C4" s="14"/>
      <c r="D4" s="14"/>
      <c r="E4" s="14"/>
      <c r="F4" s="15"/>
      <c r="G4" s="16"/>
      <c r="H4" s="17"/>
      <c r="I4" s="17"/>
      <c r="J4" s="17"/>
      <c r="K4" s="15"/>
      <c r="L4" s="15"/>
      <c r="M4" s="15"/>
      <c r="N4" s="102"/>
      <c r="O4" s="102"/>
      <c r="P4" s="102"/>
    </row>
    <row r="5" spans="1:22" ht="27" customHeight="1" x14ac:dyDescent="0.25">
      <c r="A5" s="134" t="s">
        <v>12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45"/>
      <c r="N5" s="102"/>
      <c r="O5" s="102"/>
      <c r="P5" s="102"/>
    </row>
    <row r="6" spans="1:22" ht="8.25" customHeight="1" x14ac:dyDescent="0.25">
      <c r="A6" s="10"/>
      <c r="B6" s="12"/>
      <c r="C6" s="12"/>
      <c r="D6" s="11"/>
      <c r="E6" s="10"/>
      <c r="F6" s="7"/>
      <c r="G6" s="7"/>
      <c r="H6" s="13"/>
      <c r="I6" s="13"/>
      <c r="J6" s="13"/>
      <c r="K6" s="7"/>
      <c r="L6" s="7"/>
      <c r="M6" s="38"/>
      <c r="N6" s="102"/>
      <c r="O6" s="102"/>
      <c r="P6" s="102"/>
    </row>
    <row r="7" spans="1:22" ht="26.25" customHeight="1" x14ac:dyDescent="0.25">
      <c r="A7" s="135" t="s">
        <v>10</v>
      </c>
      <c r="B7" s="136"/>
      <c r="C7" s="137"/>
      <c r="D7" s="138"/>
      <c r="E7" s="138"/>
      <c r="F7" s="138"/>
      <c r="G7" s="138"/>
      <c r="H7" s="138"/>
      <c r="I7" s="138"/>
      <c r="J7" s="138"/>
      <c r="K7" s="138"/>
      <c r="L7" s="138"/>
      <c r="M7" s="43"/>
      <c r="N7" s="102"/>
      <c r="O7" s="102"/>
      <c r="P7" s="102"/>
      <c r="Q7" s="37"/>
      <c r="R7" s="37"/>
      <c r="S7" s="37"/>
      <c r="T7" s="37"/>
      <c r="U7" s="37"/>
      <c r="V7" s="37"/>
    </row>
    <row r="8" spans="1:22" s="33" customFormat="1" ht="9.75" customHeight="1" x14ac:dyDescent="0.25">
      <c r="A8" s="40"/>
      <c r="B8" s="40"/>
      <c r="C8" s="39"/>
      <c r="D8" s="39"/>
      <c r="E8" s="39"/>
      <c r="F8" s="39"/>
      <c r="G8" s="39"/>
      <c r="H8" s="39"/>
      <c r="I8" s="39"/>
      <c r="J8" s="39"/>
      <c r="K8" s="41"/>
      <c r="L8" s="41"/>
      <c r="M8" s="39"/>
      <c r="N8" s="102"/>
      <c r="O8" s="102"/>
      <c r="P8" s="102"/>
      <c r="Q8" s="37"/>
      <c r="R8" s="37"/>
      <c r="S8" s="37"/>
      <c r="T8" s="37"/>
      <c r="U8" s="37"/>
      <c r="V8" s="37"/>
    </row>
    <row r="9" spans="1:22" ht="19.5" customHeight="1" x14ac:dyDescent="0.25">
      <c r="A9" s="8"/>
      <c r="B9" s="9"/>
      <c r="C9" s="9"/>
      <c r="D9" s="9"/>
      <c r="E9" s="9"/>
      <c r="F9" s="9"/>
      <c r="G9" s="9"/>
      <c r="H9" s="42"/>
      <c r="I9" s="42"/>
      <c r="J9" s="42"/>
      <c r="K9" s="48" t="s">
        <v>30</v>
      </c>
      <c r="L9" s="27"/>
      <c r="M9" s="28"/>
      <c r="N9" s="149"/>
      <c r="O9" s="150"/>
      <c r="P9" s="151"/>
      <c r="Q9" s="37"/>
      <c r="R9" s="37"/>
      <c r="S9" s="37"/>
      <c r="T9" s="37"/>
      <c r="U9" s="37"/>
      <c r="V9" s="37"/>
    </row>
    <row r="10" spans="1:22" ht="19.5" customHeight="1" x14ac:dyDescent="0.25">
      <c r="A10" s="124" t="s">
        <v>9</v>
      </c>
      <c r="B10" s="125"/>
      <c r="C10" s="125"/>
      <c r="D10" s="125"/>
      <c r="E10" s="125"/>
      <c r="F10" s="125"/>
      <c r="G10" s="126"/>
      <c r="H10" s="42"/>
      <c r="I10" s="42"/>
      <c r="J10" s="42"/>
      <c r="K10" s="31" t="s">
        <v>0</v>
      </c>
      <c r="L10" s="31"/>
      <c r="M10" s="29"/>
      <c r="N10" s="130">
        <f>SUM(M18:M93)</f>
        <v>267510.89</v>
      </c>
      <c r="O10" s="130"/>
      <c r="P10" s="130"/>
    </row>
    <row r="11" spans="1:22" ht="21" customHeight="1" x14ac:dyDescent="0.25">
      <c r="A11" s="127"/>
      <c r="B11" s="128"/>
      <c r="C11" s="128"/>
      <c r="D11" s="128"/>
      <c r="E11" s="128"/>
      <c r="F11" s="128"/>
      <c r="G11" s="129"/>
      <c r="H11" s="42"/>
      <c r="I11" s="42"/>
      <c r="J11" s="42"/>
      <c r="K11" s="32" t="s">
        <v>1</v>
      </c>
      <c r="L11" s="32"/>
      <c r="M11" s="30"/>
      <c r="N11" s="131">
        <f>SUM(N18:N93)</f>
        <v>0</v>
      </c>
      <c r="O11" s="131"/>
      <c r="P11" s="131"/>
    </row>
    <row r="12" spans="1:22" ht="19.5" customHeight="1" x14ac:dyDescent="0.25">
      <c r="A12" s="152" t="s">
        <v>2</v>
      </c>
      <c r="B12" s="152"/>
      <c r="C12" s="152"/>
      <c r="D12" s="152"/>
      <c r="E12" s="153"/>
      <c r="F12" s="72">
        <f>SUM(F18:F93)</f>
        <v>1856.53</v>
      </c>
      <c r="G12" s="8"/>
      <c r="H12" s="42"/>
      <c r="I12" s="42"/>
      <c r="J12" s="42"/>
      <c r="K12" s="32" t="s">
        <v>3</v>
      </c>
      <c r="L12" s="32"/>
      <c r="M12" s="30"/>
      <c r="N12" s="154">
        <f>SUM(O18:O93)</f>
        <v>0</v>
      </c>
      <c r="O12" s="154"/>
      <c r="P12" s="154"/>
    </row>
    <row r="13" spans="1:22" ht="13.5" customHeight="1" x14ac:dyDescent="0.25">
      <c r="A13" s="6"/>
      <c r="B13" s="1"/>
      <c r="C13" s="1"/>
      <c r="D13" s="2"/>
      <c r="E13" s="3"/>
      <c r="F13" s="4"/>
      <c r="G13" s="3"/>
      <c r="H13" s="5"/>
      <c r="I13" s="5"/>
      <c r="J13" s="5"/>
      <c r="K13" s="4"/>
      <c r="L13" s="4"/>
      <c r="M13" s="4"/>
    </row>
    <row r="14" spans="1:22" ht="47.25" customHeight="1" x14ac:dyDescent="0.25">
      <c r="A14" s="123" t="s">
        <v>4</v>
      </c>
      <c r="B14" s="123" t="s">
        <v>5</v>
      </c>
      <c r="C14" s="123" t="s">
        <v>8</v>
      </c>
      <c r="D14" s="156" t="s">
        <v>14</v>
      </c>
      <c r="E14" s="123" t="s">
        <v>24</v>
      </c>
      <c r="F14" s="123" t="s">
        <v>7</v>
      </c>
      <c r="G14" s="156" t="s">
        <v>6</v>
      </c>
      <c r="H14" s="123" t="s">
        <v>15</v>
      </c>
      <c r="I14" s="123" t="s">
        <v>13</v>
      </c>
      <c r="J14" s="123" t="s">
        <v>31</v>
      </c>
      <c r="K14" s="114" t="s">
        <v>11</v>
      </c>
      <c r="L14" s="114" t="s">
        <v>27</v>
      </c>
      <c r="M14" s="114" t="s">
        <v>16</v>
      </c>
      <c r="N14" s="139" t="s">
        <v>17</v>
      </c>
      <c r="O14" s="139" t="s">
        <v>18</v>
      </c>
      <c r="P14" s="139" t="s">
        <v>19</v>
      </c>
    </row>
    <row r="15" spans="1:22" ht="15" customHeight="1" x14ac:dyDescent="0.25">
      <c r="A15" s="123"/>
      <c r="B15" s="123"/>
      <c r="C15" s="123"/>
      <c r="D15" s="156"/>
      <c r="E15" s="123"/>
      <c r="F15" s="123"/>
      <c r="G15" s="156"/>
      <c r="H15" s="123"/>
      <c r="I15" s="123"/>
      <c r="J15" s="123"/>
      <c r="K15" s="114"/>
      <c r="L15" s="114"/>
      <c r="M15" s="114"/>
      <c r="N15" s="139"/>
      <c r="O15" s="139"/>
      <c r="P15" s="139"/>
    </row>
    <row r="16" spans="1:22" ht="15.75" customHeight="1" x14ac:dyDescent="0.25">
      <c r="A16" s="155"/>
      <c r="B16" s="155"/>
      <c r="C16" s="155"/>
      <c r="D16" s="156"/>
      <c r="E16" s="123"/>
      <c r="F16" s="123"/>
      <c r="G16" s="156"/>
      <c r="H16" s="123"/>
      <c r="I16" s="123"/>
      <c r="J16" s="123"/>
      <c r="K16" s="114"/>
      <c r="L16" s="114"/>
      <c r="M16" s="114"/>
      <c r="N16" s="139"/>
      <c r="O16" s="139"/>
      <c r="P16" s="139"/>
    </row>
    <row r="17" spans="1:16" ht="15.75" customHeight="1" x14ac:dyDescent="0.25">
      <c r="A17" s="140" t="s">
        <v>40</v>
      </c>
      <c r="B17" s="141"/>
      <c r="C17" s="142"/>
      <c r="D17" s="73"/>
      <c r="E17" s="74"/>
      <c r="F17" s="74"/>
      <c r="G17" s="73"/>
      <c r="H17" s="74"/>
      <c r="I17" s="74"/>
      <c r="J17" s="74"/>
      <c r="K17" s="74"/>
      <c r="L17" s="74"/>
      <c r="M17" s="74"/>
      <c r="N17" s="104"/>
      <c r="O17" s="104"/>
      <c r="P17" s="104"/>
    </row>
    <row r="18" spans="1:16" ht="26.25" customHeight="1" x14ac:dyDescent="0.25">
      <c r="A18" s="35">
        <v>1</v>
      </c>
      <c r="B18" s="35" t="s">
        <v>47</v>
      </c>
      <c r="C18" s="35"/>
      <c r="D18" s="59" t="s">
        <v>48</v>
      </c>
      <c r="E18" s="46" t="s">
        <v>33</v>
      </c>
      <c r="F18" s="47">
        <v>10.81</v>
      </c>
      <c r="G18" s="35" t="s">
        <v>42</v>
      </c>
      <c r="H18" s="35">
        <v>9.7200000000000006</v>
      </c>
      <c r="I18" s="34"/>
      <c r="J18" s="35" t="s">
        <v>159</v>
      </c>
      <c r="K18" s="25"/>
      <c r="L18" s="24"/>
      <c r="M18" s="22">
        <f>F18*H18</f>
        <v>105.07</v>
      </c>
      <c r="N18" s="106" t="str">
        <f>IF(K18="","",M18/L18)</f>
        <v/>
      </c>
      <c r="O18" s="107" t="str">
        <f>IF(N18="","",K18*N18)</f>
        <v/>
      </c>
      <c r="P18" s="107" t="str">
        <f>IF(O18="","",O18/H18)</f>
        <v/>
      </c>
    </row>
    <row r="19" spans="1:16" ht="26.25" customHeight="1" x14ac:dyDescent="0.25">
      <c r="A19" s="117" t="s">
        <v>105</v>
      </c>
      <c r="B19" s="118"/>
      <c r="C19" s="119"/>
      <c r="D19" s="76"/>
      <c r="E19" s="77"/>
      <c r="F19" s="78"/>
      <c r="G19" s="79"/>
      <c r="H19" s="79"/>
      <c r="I19" s="80"/>
      <c r="J19" s="79"/>
      <c r="K19" s="81"/>
      <c r="L19" s="82"/>
      <c r="M19" s="83"/>
      <c r="N19" s="108"/>
      <c r="O19" s="109"/>
      <c r="P19" s="109"/>
    </row>
    <row r="20" spans="1:16" ht="26.25" customHeight="1" x14ac:dyDescent="0.25">
      <c r="A20" s="35">
        <v>2</v>
      </c>
      <c r="B20" s="35" t="s">
        <v>49</v>
      </c>
      <c r="C20" s="35" t="s">
        <v>52</v>
      </c>
      <c r="D20" s="59" t="s">
        <v>50</v>
      </c>
      <c r="E20" s="46" t="s">
        <v>20</v>
      </c>
      <c r="F20" s="47">
        <v>29.39</v>
      </c>
      <c r="G20" s="35" t="s">
        <v>149</v>
      </c>
      <c r="H20" s="35">
        <v>195</v>
      </c>
      <c r="I20" s="34"/>
      <c r="J20" s="35" t="s">
        <v>160</v>
      </c>
      <c r="K20" s="25"/>
      <c r="L20" s="24"/>
      <c r="M20" s="22">
        <f t="shared" ref="M20:M29" si="0">F20*H20</f>
        <v>5731.05</v>
      </c>
      <c r="N20" s="106" t="str">
        <f>IF(K20="","",M20/L20)</f>
        <v/>
      </c>
      <c r="O20" s="107" t="str">
        <f>IF(N20="","",K20*N20)</f>
        <v/>
      </c>
      <c r="P20" s="107" t="str">
        <f>IF(O20="","",O20/H20)</f>
        <v/>
      </c>
    </row>
    <row r="21" spans="1:16" ht="26.25" customHeight="1" x14ac:dyDescent="0.25">
      <c r="A21" s="35">
        <v>3</v>
      </c>
      <c r="B21" s="35" t="s">
        <v>49</v>
      </c>
      <c r="C21" s="35" t="s">
        <v>53</v>
      </c>
      <c r="D21" s="59" t="s">
        <v>51</v>
      </c>
      <c r="E21" s="46" t="s">
        <v>20</v>
      </c>
      <c r="F21" s="47">
        <v>7.32</v>
      </c>
      <c r="G21" s="35" t="s">
        <v>150</v>
      </c>
      <c r="H21" s="35">
        <v>195</v>
      </c>
      <c r="I21" s="34"/>
      <c r="J21" s="35" t="s">
        <v>161</v>
      </c>
      <c r="K21" s="25"/>
      <c r="L21" s="24"/>
      <c r="M21" s="22">
        <f t="shared" si="0"/>
        <v>1427.4</v>
      </c>
      <c r="N21" s="106" t="str">
        <f t="shared" ref="N21:N56" si="1">IF(K21="","",M21/L21)</f>
        <v/>
      </c>
      <c r="O21" s="107" t="str">
        <f t="shared" ref="O21:O87" si="2">IF(N21="","",K21*N21)</f>
        <v/>
      </c>
      <c r="P21" s="107" t="str">
        <f>IF(O21="","",O21/H21)</f>
        <v/>
      </c>
    </row>
    <row r="22" spans="1:16" ht="26.25" customHeight="1" x14ac:dyDescent="0.25">
      <c r="A22" s="35">
        <v>4</v>
      </c>
      <c r="B22" s="35" t="s">
        <v>49</v>
      </c>
      <c r="C22" s="35" t="s">
        <v>54</v>
      </c>
      <c r="D22" s="59" t="s">
        <v>55</v>
      </c>
      <c r="E22" s="46" t="s">
        <v>29</v>
      </c>
      <c r="F22" s="47">
        <v>6.97</v>
      </c>
      <c r="G22" s="35" t="s">
        <v>44</v>
      </c>
      <c r="H22" s="35">
        <v>195</v>
      </c>
      <c r="I22" s="34"/>
      <c r="J22" s="35" t="s">
        <v>154</v>
      </c>
      <c r="K22" s="25"/>
      <c r="L22" s="24"/>
      <c r="M22" s="22">
        <f t="shared" si="0"/>
        <v>1359.15</v>
      </c>
      <c r="N22" s="106" t="str">
        <f t="shared" si="1"/>
        <v/>
      </c>
      <c r="O22" s="107" t="str">
        <f t="shared" si="2"/>
        <v/>
      </c>
      <c r="P22" s="107" t="str">
        <f t="shared" ref="P22:P87" si="3">IF(O22="","",O22/H22)</f>
        <v/>
      </c>
    </row>
    <row r="23" spans="1:16" ht="26.25" customHeight="1" x14ac:dyDescent="0.25">
      <c r="A23" s="35">
        <v>5</v>
      </c>
      <c r="B23" s="35" t="s">
        <v>49</v>
      </c>
      <c r="C23" s="35" t="s">
        <v>56</v>
      </c>
      <c r="D23" s="59" t="s">
        <v>22</v>
      </c>
      <c r="E23" s="46" t="s">
        <v>29</v>
      </c>
      <c r="F23" s="47">
        <v>10.199999999999999</v>
      </c>
      <c r="G23" s="35" t="s">
        <v>42</v>
      </c>
      <c r="H23" s="35">
        <v>195</v>
      </c>
      <c r="I23" s="34"/>
      <c r="J23" s="35" t="s">
        <v>159</v>
      </c>
      <c r="K23" s="25"/>
      <c r="L23" s="24"/>
      <c r="M23" s="22">
        <f t="shared" si="0"/>
        <v>1989</v>
      </c>
      <c r="N23" s="106" t="str">
        <f>IF(K23="","",M23/L23)</f>
        <v/>
      </c>
      <c r="O23" s="107" t="str">
        <f>IF(N23="","",K23*N23)</f>
        <v/>
      </c>
      <c r="P23" s="107" t="str">
        <f>IF(O23="","",O23/H23)</f>
        <v/>
      </c>
    </row>
    <row r="24" spans="1:16" ht="26.25" customHeight="1" x14ac:dyDescent="0.25">
      <c r="A24" s="35">
        <v>6</v>
      </c>
      <c r="B24" s="35" t="s">
        <v>49</v>
      </c>
      <c r="C24" s="35" t="s">
        <v>57</v>
      </c>
      <c r="D24" s="59" t="s">
        <v>58</v>
      </c>
      <c r="E24" s="59" t="s">
        <v>29</v>
      </c>
      <c r="F24" s="47">
        <v>6.7</v>
      </c>
      <c r="G24" s="35" t="s">
        <v>44</v>
      </c>
      <c r="H24" s="35">
        <v>195</v>
      </c>
      <c r="I24" s="34"/>
      <c r="J24" s="35" t="s">
        <v>154</v>
      </c>
      <c r="K24" s="25"/>
      <c r="L24" s="24"/>
      <c r="M24" s="22">
        <f t="shared" si="0"/>
        <v>1306.5</v>
      </c>
      <c r="N24" s="106" t="str">
        <f t="shared" si="1"/>
        <v/>
      </c>
      <c r="O24" s="107" t="str">
        <f t="shared" si="2"/>
        <v/>
      </c>
      <c r="P24" s="107" t="str">
        <f t="shared" si="3"/>
        <v/>
      </c>
    </row>
    <row r="25" spans="1:16" ht="26.25" customHeight="1" x14ac:dyDescent="0.25">
      <c r="A25" s="35">
        <v>7</v>
      </c>
      <c r="B25" s="35" t="s">
        <v>49</v>
      </c>
      <c r="C25" s="35" t="s">
        <v>59</v>
      </c>
      <c r="D25" s="59" t="s">
        <v>60</v>
      </c>
      <c r="E25" s="46" t="s">
        <v>29</v>
      </c>
      <c r="F25" s="47">
        <v>7.61</v>
      </c>
      <c r="G25" s="35" t="s">
        <v>44</v>
      </c>
      <c r="H25" s="35">
        <v>195</v>
      </c>
      <c r="I25" s="71"/>
      <c r="J25" s="35" t="s">
        <v>154</v>
      </c>
      <c r="K25" s="25"/>
      <c r="L25" s="24"/>
      <c r="M25" s="22">
        <f t="shared" si="0"/>
        <v>1483.95</v>
      </c>
      <c r="N25" s="106" t="str">
        <f t="shared" si="1"/>
        <v/>
      </c>
      <c r="O25" s="107" t="str">
        <f t="shared" si="2"/>
        <v/>
      </c>
      <c r="P25" s="107" t="str">
        <f t="shared" si="3"/>
        <v/>
      </c>
    </row>
    <row r="26" spans="1:16" ht="26.25" customHeight="1" x14ac:dyDescent="0.25">
      <c r="A26" s="35">
        <v>8</v>
      </c>
      <c r="B26" s="35" t="s">
        <v>49</v>
      </c>
      <c r="C26" s="35" t="s">
        <v>61</v>
      </c>
      <c r="D26" s="59" t="s">
        <v>62</v>
      </c>
      <c r="E26" s="46" t="s">
        <v>20</v>
      </c>
      <c r="F26" s="47">
        <v>15.3</v>
      </c>
      <c r="G26" s="35" t="s">
        <v>147</v>
      </c>
      <c r="H26" s="35">
        <v>97.56</v>
      </c>
      <c r="I26" s="71"/>
      <c r="J26" s="35" t="s">
        <v>162</v>
      </c>
      <c r="K26" s="25"/>
      <c r="L26" s="24"/>
      <c r="M26" s="22">
        <f t="shared" si="0"/>
        <v>1492.67</v>
      </c>
      <c r="N26" s="106" t="str">
        <f t="shared" si="1"/>
        <v/>
      </c>
      <c r="O26" s="107" t="str">
        <f t="shared" si="2"/>
        <v/>
      </c>
      <c r="P26" s="107" t="str">
        <f t="shared" si="3"/>
        <v/>
      </c>
    </row>
    <row r="27" spans="1:16" ht="26.25" customHeight="1" x14ac:dyDescent="0.25">
      <c r="A27" s="35">
        <v>9</v>
      </c>
      <c r="B27" s="35" t="s">
        <v>49</v>
      </c>
      <c r="C27" s="35" t="s">
        <v>63</v>
      </c>
      <c r="D27" s="59" t="s">
        <v>21</v>
      </c>
      <c r="E27" s="46" t="s">
        <v>20</v>
      </c>
      <c r="F27" s="47">
        <v>48.7</v>
      </c>
      <c r="G27" s="35" t="s">
        <v>41</v>
      </c>
      <c r="H27" s="35">
        <v>97.56</v>
      </c>
      <c r="I27" s="34"/>
      <c r="J27" s="35" t="s">
        <v>155</v>
      </c>
      <c r="K27" s="25"/>
      <c r="L27" s="24"/>
      <c r="M27" s="22">
        <f t="shared" si="0"/>
        <v>4751.17</v>
      </c>
      <c r="N27" s="106" t="str">
        <f t="shared" si="1"/>
        <v/>
      </c>
      <c r="O27" s="107" t="str">
        <f t="shared" si="2"/>
        <v/>
      </c>
      <c r="P27" s="107" t="str">
        <f t="shared" si="3"/>
        <v/>
      </c>
    </row>
    <row r="28" spans="1:16" ht="26.25" customHeight="1" x14ac:dyDescent="0.25">
      <c r="A28" s="35">
        <v>10</v>
      </c>
      <c r="B28" s="35" t="s">
        <v>49</v>
      </c>
      <c r="C28" s="35" t="s">
        <v>64</v>
      </c>
      <c r="D28" s="59" t="s">
        <v>21</v>
      </c>
      <c r="E28" s="46" t="s">
        <v>20</v>
      </c>
      <c r="F28" s="47">
        <v>38.76</v>
      </c>
      <c r="G28" s="35" t="s">
        <v>41</v>
      </c>
      <c r="H28" s="35">
        <v>97.56</v>
      </c>
      <c r="I28" s="34"/>
      <c r="J28" s="35" t="s">
        <v>155</v>
      </c>
      <c r="K28" s="25"/>
      <c r="L28" s="24"/>
      <c r="M28" s="22">
        <f t="shared" si="0"/>
        <v>3781.43</v>
      </c>
      <c r="N28" s="106" t="str">
        <f t="shared" si="1"/>
        <v/>
      </c>
      <c r="O28" s="107" t="str">
        <f t="shared" si="2"/>
        <v/>
      </c>
      <c r="P28" s="107" t="str">
        <f t="shared" si="3"/>
        <v/>
      </c>
    </row>
    <row r="29" spans="1:16" ht="26.25" customHeight="1" x14ac:dyDescent="0.25">
      <c r="A29" s="35">
        <v>11</v>
      </c>
      <c r="B29" s="35" t="s">
        <v>49</v>
      </c>
      <c r="C29" s="35" t="s">
        <v>65</v>
      </c>
      <c r="D29" s="59" t="s">
        <v>38</v>
      </c>
      <c r="E29" s="46" t="s">
        <v>20</v>
      </c>
      <c r="F29" s="47">
        <v>10.24</v>
      </c>
      <c r="G29" s="35" t="s">
        <v>43</v>
      </c>
      <c r="H29" s="35">
        <v>195</v>
      </c>
      <c r="I29" s="34"/>
      <c r="J29" s="35" t="s">
        <v>154</v>
      </c>
      <c r="K29" s="25"/>
      <c r="L29" s="24"/>
      <c r="M29" s="22">
        <f t="shared" si="0"/>
        <v>1996.8</v>
      </c>
      <c r="N29" s="106" t="str">
        <f t="shared" si="1"/>
        <v/>
      </c>
      <c r="O29" s="107" t="str">
        <f t="shared" si="2"/>
        <v/>
      </c>
      <c r="P29" s="107" t="str">
        <f t="shared" si="3"/>
        <v/>
      </c>
    </row>
    <row r="30" spans="1:16" ht="26.25" customHeight="1" x14ac:dyDescent="0.25">
      <c r="A30" s="35">
        <v>12</v>
      </c>
      <c r="B30" s="35" t="s">
        <v>49</v>
      </c>
      <c r="C30" s="35"/>
      <c r="D30" s="59" t="s">
        <v>66</v>
      </c>
      <c r="E30" s="46" t="s">
        <v>29</v>
      </c>
      <c r="F30" s="47">
        <v>52.03</v>
      </c>
      <c r="G30" s="35" t="s">
        <v>42</v>
      </c>
      <c r="H30" s="35">
        <v>195</v>
      </c>
      <c r="I30" s="34"/>
      <c r="J30" s="35" t="s">
        <v>156</v>
      </c>
      <c r="K30" s="25"/>
      <c r="L30" s="24"/>
      <c r="M30" s="22">
        <f>F30*H30</f>
        <v>10145.85</v>
      </c>
      <c r="N30" s="106" t="str">
        <f t="shared" si="1"/>
        <v/>
      </c>
      <c r="O30" s="107" t="str">
        <f t="shared" si="2"/>
        <v/>
      </c>
      <c r="P30" s="107" t="str">
        <f t="shared" si="3"/>
        <v/>
      </c>
    </row>
    <row r="31" spans="1:16" ht="26.25" customHeight="1" x14ac:dyDescent="0.25">
      <c r="A31" s="35">
        <v>13</v>
      </c>
      <c r="B31" s="70" t="s">
        <v>49</v>
      </c>
      <c r="C31" s="69" t="s">
        <v>67</v>
      </c>
      <c r="D31" s="59" t="s">
        <v>36</v>
      </c>
      <c r="E31" s="46" t="s">
        <v>20</v>
      </c>
      <c r="F31" s="47">
        <v>6.45</v>
      </c>
      <c r="G31" s="35" t="s">
        <v>148</v>
      </c>
      <c r="H31" s="35">
        <v>39</v>
      </c>
      <c r="I31" s="34"/>
      <c r="J31" s="35" t="s">
        <v>153</v>
      </c>
      <c r="K31" s="25"/>
      <c r="L31" s="24"/>
      <c r="M31" s="22">
        <f t="shared" ref="M31:M37" si="4">F31*H31</f>
        <v>251.55</v>
      </c>
      <c r="N31" s="106" t="str">
        <f t="shared" si="1"/>
        <v/>
      </c>
      <c r="O31" s="107" t="str">
        <f t="shared" si="2"/>
        <v/>
      </c>
      <c r="P31" s="107" t="str">
        <f t="shared" si="3"/>
        <v/>
      </c>
    </row>
    <row r="32" spans="1:16" ht="26.25" customHeight="1" x14ac:dyDescent="0.25">
      <c r="A32" s="35">
        <v>14</v>
      </c>
      <c r="B32" s="70" t="s">
        <v>49</v>
      </c>
      <c r="C32" s="69" t="s">
        <v>68</v>
      </c>
      <c r="D32" s="59" t="s">
        <v>23</v>
      </c>
      <c r="E32" s="46" t="s">
        <v>20</v>
      </c>
      <c r="F32" s="47">
        <v>13.91</v>
      </c>
      <c r="G32" s="35" t="s">
        <v>147</v>
      </c>
      <c r="H32" s="35">
        <v>97.56</v>
      </c>
      <c r="I32" s="34"/>
      <c r="J32" s="35" t="s">
        <v>162</v>
      </c>
      <c r="K32" s="25"/>
      <c r="L32" s="24"/>
      <c r="M32" s="22">
        <f t="shared" ref="M32:M35" si="5">F32*H32</f>
        <v>1357.06</v>
      </c>
      <c r="N32" s="106" t="str">
        <f t="shared" si="1"/>
        <v/>
      </c>
      <c r="O32" s="107" t="str">
        <f t="shared" si="2"/>
        <v/>
      </c>
      <c r="P32" s="107" t="str">
        <f t="shared" si="3"/>
        <v/>
      </c>
    </row>
    <row r="33" spans="1:16" ht="26.25" customHeight="1" x14ac:dyDescent="0.25">
      <c r="A33" s="35">
        <v>15</v>
      </c>
      <c r="B33" s="70" t="s">
        <v>49</v>
      </c>
      <c r="C33" s="69" t="s">
        <v>69</v>
      </c>
      <c r="D33" s="59" t="s">
        <v>25</v>
      </c>
      <c r="E33" s="46" t="s">
        <v>20</v>
      </c>
      <c r="F33" s="47">
        <v>26.11</v>
      </c>
      <c r="G33" s="35" t="s">
        <v>147</v>
      </c>
      <c r="H33" s="35">
        <v>97.56</v>
      </c>
      <c r="I33" s="34"/>
      <c r="J33" s="35" t="s">
        <v>162</v>
      </c>
      <c r="K33" s="25"/>
      <c r="L33" s="24"/>
      <c r="M33" s="22">
        <f t="shared" si="5"/>
        <v>2547.29</v>
      </c>
      <c r="N33" s="106" t="str">
        <f t="shared" si="1"/>
        <v/>
      </c>
      <c r="O33" s="107" t="str">
        <f t="shared" si="2"/>
        <v/>
      </c>
      <c r="P33" s="107" t="str">
        <f t="shared" si="3"/>
        <v/>
      </c>
    </row>
    <row r="34" spans="1:16" ht="26.25" customHeight="1" x14ac:dyDescent="0.25">
      <c r="A34" s="35">
        <v>16</v>
      </c>
      <c r="B34" s="70" t="s">
        <v>49</v>
      </c>
      <c r="C34" s="69" t="s">
        <v>70</v>
      </c>
      <c r="D34" s="59" t="s">
        <v>22</v>
      </c>
      <c r="E34" s="46" t="s">
        <v>20</v>
      </c>
      <c r="F34" s="47">
        <v>36.97</v>
      </c>
      <c r="G34" s="35" t="s">
        <v>42</v>
      </c>
      <c r="H34" s="35">
        <v>195</v>
      </c>
      <c r="I34" s="34"/>
      <c r="J34" s="35" t="s">
        <v>159</v>
      </c>
      <c r="K34" s="25"/>
      <c r="L34" s="24"/>
      <c r="M34" s="22">
        <f t="shared" si="5"/>
        <v>7209.15</v>
      </c>
      <c r="N34" s="106" t="str">
        <f t="shared" si="1"/>
        <v/>
      </c>
      <c r="O34" s="107" t="str">
        <f t="shared" si="2"/>
        <v/>
      </c>
      <c r="P34" s="107" t="str">
        <f t="shared" si="3"/>
        <v/>
      </c>
    </row>
    <row r="35" spans="1:16" ht="26.25" customHeight="1" x14ac:dyDescent="0.25">
      <c r="A35" s="35">
        <v>17</v>
      </c>
      <c r="B35" s="70" t="s">
        <v>49</v>
      </c>
      <c r="C35" s="69"/>
      <c r="D35" s="59" t="s">
        <v>71</v>
      </c>
      <c r="E35" s="46" t="s">
        <v>29</v>
      </c>
      <c r="F35" s="47">
        <v>81</v>
      </c>
      <c r="G35" s="35" t="s">
        <v>42</v>
      </c>
      <c r="H35" s="35">
        <v>195</v>
      </c>
      <c r="I35" s="34"/>
      <c r="J35" s="35" t="s">
        <v>159</v>
      </c>
      <c r="K35" s="25"/>
      <c r="L35" s="24"/>
      <c r="M35" s="22">
        <f t="shared" si="5"/>
        <v>15795</v>
      </c>
      <c r="N35" s="106" t="str">
        <f t="shared" si="1"/>
        <v/>
      </c>
      <c r="O35" s="107" t="str">
        <f t="shared" si="2"/>
        <v/>
      </c>
      <c r="P35" s="107" t="str">
        <f t="shared" si="3"/>
        <v/>
      </c>
    </row>
    <row r="36" spans="1:16" ht="26.25" customHeight="1" x14ac:dyDescent="0.25">
      <c r="A36" s="35">
        <v>18</v>
      </c>
      <c r="B36" s="70" t="s">
        <v>72</v>
      </c>
      <c r="C36" s="69" t="s">
        <v>73</v>
      </c>
      <c r="D36" s="59" t="s">
        <v>74</v>
      </c>
      <c r="E36" s="46" t="s">
        <v>20</v>
      </c>
      <c r="F36" s="47">
        <v>59.29</v>
      </c>
      <c r="G36" s="35" t="s">
        <v>41</v>
      </c>
      <c r="H36" s="35">
        <v>97.56</v>
      </c>
      <c r="I36" s="34"/>
      <c r="J36" s="35" t="s">
        <v>155</v>
      </c>
      <c r="K36" s="25"/>
      <c r="L36" s="24"/>
      <c r="M36" s="22">
        <f t="shared" si="4"/>
        <v>5784.33</v>
      </c>
      <c r="N36" s="106" t="str">
        <f t="shared" si="1"/>
        <v/>
      </c>
      <c r="O36" s="107" t="str">
        <f t="shared" si="2"/>
        <v/>
      </c>
      <c r="P36" s="107" t="str">
        <f t="shared" si="3"/>
        <v/>
      </c>
    </row>
    <row r="37" spans="1:16" ht="26.25" customHeight="1" x14ac:dyDescent="0.25">
      <c r="A37" s="35">
        <v>19</v>
      </c>
      <c r="B37" s="35" t="s">
        <v>72</v>
      </c>
      <c r="C37" s="75" t="s">
        <v>76</v>
      </c>
      <c r="D37" s="59" t="s">
        <v>75</v>
      </c>
      <c r="E37" s="46" t="s">
        <v>20</v>
      </c>
      <c r="F37" s="47">
        <v>22.1</v>
      </c>
      <c r="G37" s="35" t="s">
        <v>148</v>
      </c>
      <c r="H37" s="35">
        <v>39</v>
      </c>
      <c r="I37" s="34"/>
      <c r="J37" s="35" t="s">
        <v>155</v>
      </c>
      <c r="K37" s="25"/>
      <c r="L37" s="24"/>
      <c r="M37" s="22">
        <f t="shared" si="4"/>
        <v>861.9</v>
      </c>
      <c r="N37" s="106" t="str">
        <f t="shared" si="1"/>
        <v/>
      </c>
      <c r="O37" s="107" t="str">
        <f t="shared" si="2"/>
        <v/>
      </c>
      <c r="P37" s="107" t="str">
        <f t="shared" si="3"/>
        <v/>
      </c>
    </row>
    <row r="38" spans="1:16" ht="26.25" customHeight="1" x14ac:dyDescent="0.25">
      <c r="A38" s="35">
        <v>20</v>
      </c>
      <c r="B38" s="35" t="s">
        <v>72</v>
      </c>
      <c r="C38" s="35" t="s">
        <v>77</v>
      </c>
      <c r="D38" s="59" t="s">
        <v>78</v>
      </c>
      <c r="E38" s="46" t="s">
        <v>29</v>
      </c>
      <c r="F38" s="47">
        <v>18.72</v>
      </c>
      <c r="G38" s="35" t="s">
        <v>42</v>
      </c>
      <c r="H38" s="35">
        <v>195</v>
      </c>
      <c r="I38" s="34"/>
      <c r="J38" s="35" t="s">
        <v>157</v>
      </c>
      <c r="K38" s="25"/>
      <c r="L38" s="24"/>
      <c r="M38" s="22">
        <f>F38*H38</f>
        <v>3650.4</v>
      </c>
      <c r="N38" s="106" t="str">
        <f t="shared" si="1"/>
        <v/>
      </c>
      <c r="O38" s="107" t="str">
        <f t="shared" si="2"/>
        <v/>
      </c>
      <c r="P38" s="107" t="str">
        <f t="shared" si="3"/>
        <v/>
      </c>
    </row>
    <row r="39" spans="1:16" ht="21" customHeight="1" x14ac:dyDescent="0.25">
      <c r="A39" s="35">
        <v>21</v>
      </c>
      <c r="B39" s="18" t="s">
        <v>72</v>
      </c>
      <c r="C39" s="19"/>
      <c r="D39" s="20" t="s">
        <v>79</v>
      </c>
      <c r="E39" s="21" t="s">
        <v>20</v>
      </c>
      <c r="F39" s="26">
        <v>17.88</v>
      </c>
      <c r="G39" s="36" t="s">
        <v>42</v>
      </c>
      <c r="H39" s="23">
        <v>195</v>
      </c>
      <c r="I39" s="23"/>
      <c r="J39" s="35" t="s">
        <v>159</v>
      </c>
      <c r="K39" s="25"/>
      <c r="L39" s="24"/>
      <c r="M39" s="22">
        <f>F39*H39</f>
        <v>3486.6</v>
      </c>
      <c r="N39" s="106" t="str">
        <f t="shared" si="1"/>
        <v/>
      </c>
      <c r="O39" s="107" t="str">
        <f t="shared" si="2"/>
        <v/>
      </c>
      <c r="P39" s="107" t="str">
        <f t="shared" si="3"/>
        <v/>
      </c>
    </row>
    <row r="40" spans="1:16" ht="21" customHeight="1" x14ac:dyDescent="0.25">
      <c r="A40" s="35">
        <v>22</v>
      </c>
      <c r="B40" s="18" t="s">
        <v>72</v>
      </c>
      <c r="C40" s="19" t="s">
        <v>80</v>
      </c>
      <c r="D40" s="20" t="s">
        <v>81</v>
      </c>
      <c r="E40" s="21" t="s">
        <v>20</v>
      </c>
      <c r="F40" s="26">
        <v>17.39</v>
      </c>
      <c r="G40" s="36" t="s">
        <v>152</v>
      </c>
      <c r="H40" s="23">
        <v>9.7200000000000006</v>
      </c>
      <c r="I40" s="23"/>
      <c r="J40" s="35" t="s">
        <v>153</v>
      </c>
      <c r="K40" s="25"/>
      <c r="L40" s="24"/>
      <c r="M40" s="22">
        <f t="shared" ref="M40:M41" si="6">F40*H40</f>
        <v>169.03</v>
      </c>
      <c r="N40" s="106" t="str">
        <f t="shared" si="1"/>
        <v/>
      </c>
      <c r="O40" s="107" t="str">
        <f t="shared" si="2"/>
        <v/>
      </c>
      <c r="P40" s="107" t="str">
        <f t="shared" si="3"/>
        <v/>
      </c>
    </row>
    <row r="41" spans="1:16" ht="21" customHeight="1" x14ac:dyDescent="0.25">
      <c r="A41" s="35">
        <v>23</v>
      </c>
      <c r="B41" s="18" t="s">
        <v>72</v>
      </c>
      <c r="C41" s="19" t="s">
        <v>82</v>
      </c>
      <c r="D41" s="20" t="s">
        <v>83</v>
      </c>
      <c r="E41" s="21" t="s">
        <v>20</v>
      </c>
      <c r="F41" s="26">
        <v>148.16</v>
      </c>
      <c r="G41" s="36" t="s">
        <v>152</v>
      </c>
      <c r="H41" s="23">
        <v>195</v>
      </c>
      <c r="I41" s="23"/>
      <c r="J41" s="35" t="s">
        <v>155</v>
      </c>
      <c r="K41" s="25"/>
      <c r="L41" s="24"/>
      <c r="M41" s="22">
        <f t="shared" si="6"/>
        <v>28891.200000000001</v>
      </c>
      <c r="N41" s="106" t="str">
        <f t="shared" si="1"/>
        <v/>
      </c>
      <c r="O41" s="107" t="str">
        <f t="shared" si="2"/>
        <v/>
      </c>
      <c r="P41" s="107" t="str">
        <f t="shared" si="3"/>
        <v/>
      </c>
    </row>
    <row r="42" spans="1:16" ht="28.5" x14ac:dyDescent="0.25">
      <c r="A42" s="35">
        <v>24</v>
      </c>
      <c r="B42" s="18" t="s">
        <v>72</v>
      </c>
      <c r="C42" s="19" t="s">
        <v>84</v>
      </c>
      <c r="D42" s="20" t="s">
        <v>86</v>
      </c>
      <c r="E42" s="21" t="s">
        <v>20</v>
      </c>
      <c r="F42" s="26">
        <v>1.97</v>
      </c>
      <c r="G42" s="36" t="s">
        <v>44</v>
      </c>
      <c r="H42" s="23">
        <v>195</v>
      </c>
      <c r="I42" s="23"/>
      <c r="J42" s="18" t="s">
        <v>163</v>
      </c>
      <c r="K42" s="25"/>
      <c r="L42" s="24"/>
      <c r="M42" s="22">
        <f t="shared" ref="M42:M83" si="7">F42*H42</f>
        <v>384.15</v>
      </c>
      <c r="N42" s="106" t="str">
        <f t="shared" si="1"/>
        <v/>
      </c>
      <c r="O42" s="107" t="str">
        <f t="shared" si="2"/>
        <v/>
      </c>
      <c r="P42" s="107" t="str">
        <f t="shared" si="3"/>
        <v/>
      </c>
    </row>
    <row r="43" spans="1:16" ht="21" customHeight="1" x14ac:dyDescent="0.25">
      <c r="A43" s="35">
        <v>25</v>
      </c>
      <c r="B43" s="18" t="s">
        <v>72</v>
      </c>
      <c r="C43" s="19" t="s">
        <v>84</v>
      </c>
      <c r="D43" s="20" t="s">
        <v>85</v>
      </c>
      <c r="E43" s="21" t="s">
        <v>29</v>
      </c>
      <c r="F43" s="26">
        <v>20.059999999999999</v>
      </c>
      <c r="G43" s="36" t="s">
        <v>43</v>
      </c>
      <c r="H43" s="23">
        <v>195</v>
      </c>
      <c r="I43" s="23"/>
      <c r="J43" s="18" t="s">
        <v>163</v>
      </c>
      <c r="K43" s="25"/>
      <c r="L43" s="24"/>
      <c r="M43" s="22">
        <f t="shared" si="7"/>
        <v>3911.7</v>
      </c>
      <c r="N43" s="106" t="str">
        <f t="shared" si="1"/>
        <v/>
      </c>
      <c r="O43" s="107" t="str">
        <f t="shared" si="2"/>
        <v/>
      </c>
      <c r="P43" s="107" t="str">
        <f t="shared" si="3"/>
        <v/>
      </c>
    </row>
    <row r="44" spans="1:16" ht="21" customHeight="1" x14ac:dyDescent="0.25">
      <c r="A44" s="35">
        <v>26</v>
      </c>
      <c r="B44" s="18" t="s">
        <v>72</v>
      </c>
      <c r="C44" s="19" t="s">
        <v>87</v>
      </c>
      <c r="D44" s="20" t="s">
        <v>88</v>
      </c>
      <c r="E44" s="21" t="s">
        <v>29</v>
      </c>
      <c r="F44" s="26">
        <v>7.83</v>
      </c>
      <c r="G44" s="36" t="s">
        <v>44</v>
      </c>
      <c r="H44" s="23">
        <v>195</v>
      </c>
      <c r="I44" s="23"/>
      <c r="J44" s="35" t="s">
        <v>154</v>
      </c>
      <c r="K44" s="25"/>
      <c r="L44" s="24"/>
      <c r="M44" s="22">
        <f t="shared" si="7"/>
        <v>1526.85</v>
      </c>
      <c r="N44" s="106" t="str">
        <f t="shared" si="1"/>
        <v/>
      </c>
      <c r="O44" s="107" t="str">
        <f t="shared" si="2"/>
        <v/>
      </c>
      <c r="P44" s="107" t="str">
        <f t="shared" si="3"/>
        <v/>
      </c>
    </row>
    <row r="45" spans="1:16" ht="25.5" customHeight="1" x14ac:dyDescent="0.25">
      <c r="A45" s="35">
        <v>27</v>
      </c>
      <c r="B45" s="18" t="s">
        <v>72</v>
      </c>
      <c r="C45" s="19" t="s">
        <v>89</v>
      </c>
      <c r="D45" s="20" t="s">
        <v>90</v>
      </c>
      <c r="E45" s="21" t="s">
        <v>20</v>
      </c>
      <c r="F45" s="26">
        <v>1.97</v>
      </c>
      <c r="G45" s="36" t="s">
        <v>44</v>
      </c>
      <c r="H45" s="23">
        <v>195</v>
      </c>
      <c r="I45" s="23"/>
      <c r="J45" s="18" t="s">
        <v>163</v>
      </c>
      <c r="K45" s="25"/>
      <c r="L45" s="24"/>
      <c r="M45" s="22">
        <f t="shared" si="7"/>
        <v>384.15</v>
      </c>
      <c r="N45" s="106" t="str">
        <f t="shared" si="1"/>
        <v/>
      </c>
      <c r="O45" s="107" t="str">
        <f t="shared" si="2"/>
        <v/>
      </c>
      <c r="P45" s="107" t="str">
        <f t="shared" si="3"/>
        <v/>
      </c>
    </row>
    <row r="46" spans="1:16" ht="27.75" customHeight="1" x14ac:dyDescent="0.25">
      <c r="A46" s="35">
        <v>28</v>
      </c>
      <c r="B46" s="18" t="s">
        <v>72</v>
      </c>
      <c r="C46" s="19" t="s">
        <v>89</v>
      </c>
      <c r="D46" s="20" t="s">
        <v>91</v>
      </c>
      <c r="E46" s="21" t="s">
        <v>29</v>
      </c>
      <c r="F46" s="26">
        <v>19.440000000000001</v>
      </c>
      <c r="G46" s="36" t="s">
        <v>43</v>
      </c>
      <c r="H46" s="23">
        <v>195</v>
      </c>
      <c r="I46" s="23"/>
      <c r="J46" s="18" t="s">
        <v>163</v>
      </c>
      <c r="K46" s="25"/>
      <c r="L46" s="24"/>
      <c r="M46" s="22">
        <f t="shared" si="7"/>
        <v>3790.8</v>
      </c>
      <c r="N46" s="106" t="str">
        <f t="shared" si="1"/>
        <v/>
      </c>
      <c r="O46" s="107" t="str">
        <f t="shared" si="2"/>
        <v/>
      </c>
      <c r="P46" s="107" t="str">
        <f t="shared" si="3"/>
        <v/>
      </c>
    </row>
    <row r="47" spans="1:16" ht="21" customHeight="1" x14ac:dyDescent="0.25">
      <c r="A47" s="35">
        <v>29</v>
      </c>
      <c r="B47" s="18" t="s">
        <v>72</v>
      </c>
      <c r="C47" s="19" t="s">
        <v>92</v>
      </c>
      <c r="D47" s="20" t="s">
        <v>93</v>
      </c>
      <c r="E47" s="21" t="s">
        <v>29</v>
      </c>
      <c r="F47" s="26">
        <v>7.83</v>
      </c>
      <c r="G47" s="36" t="s">
        <v>44</v>
      </c>
      <c r="H47" s="23">
        <v>195</v>
      </c>
      <c r="I47" s="23"/>
      <c r="J47" s="35" t="s">
        <v>154</v>
      </c>
      <c r="K47" s="25"/>
      <c r="L47" s="24"/>
      <c r="M47" s="22">
        <f t="shared" si="7"/>
        <v>1526.85</v>
      </c>
      <c r="N47" s="106" t="str">
        <f t="shared" si="1"/>
        <v/>
      </c>
      <c r="O47" s="107" t="str">
        <f t="shared" si="2"/>
        <v/>
      </c>
      <c r="P47" s="107" t="str">
        <f t="shared" si="3"/>
        <v/>
      </c>
    </row>
    <row r="48" spans="1:16" ht="21" customHeight="1" x14ac:dyDescent="0.25">
      <c r="A48" s="35">
        <v>30</v>
      </c>
      <c r="B48" s="18" t="s">
        <v>72</v>
      </c>
      <c r="C48" s="19" t="s">
        <v>94</v>
      </c>
      <c r="D48" s="20" t="s">
        <v>95</v>
      </c>
      <c r="E48" s="21" t="s">
        <v>29</v>
      </c>
      <c r="F48" s="26">
        <v>2.84</v>
      </c>
      <c r="G48" s="36" t="s">
        <v>44</v>
      </c>
      <c r="H48" s="23">
        <v>195</v>
      </c>
      <c r="I48" s="23"/>
      <c r="J48" s="35" t="s">
        <v>154</v>
      </c>
      <c r="K48" s="25"/>
      <c r="L48" s="24"/>
      <c r="M48" s="22">
        <f t="shared" si="7"/>
        <v>553.79999999999995</v>
      </c>
      <c r="N48" s="106" t="str">
        <f t="shared" si="1"/>
        <v/>
      </c>
      <c r="O48" s="107" t="str">
        <f t="shared" si="2"/>
        <v/>
      </c>
      <c r="P48" s="107" t="str">
        <f>IF(O48="","",O48/H48)</f>
        <v/>
      </c>
    </row>
    <row r="49" spans="1:16" ht="21" customHeight="1" x14ac:dyDescent="0.25">
      <c r="A49" s="35">
        <v>31</v>
      </c>
      <c r="B49" s="18" t="s">
        <v>72</v>
      </c>
      <c r="C49" s="19" t="s">
        <v>96</v>
      </c>
      <c r="D49" s="20" t="s">
        <v>58</v>
      </c>
      <c r="E49" s="21" t="s">
        <v>29</v>
      </c>
      <c r="F49" s="26">
        <v>12.61</v>
      </c>
      <c r="G49" s="36" t="s">
        <v>44</v>
      </c>
      <c r="H49" s="23">
        <v>195</v>
      </c>
      <c r="I49" s="23"/>
      <c r="J49" s="35" t="s">
        <v>154</v>
      </c>
      <c r="K49" s="25"/>
      <c r="L49" s="24"/>
      <c r="M49" s="22">
        <f t="shared" si="7"/>
        <v>2458.9499999999998</v>
      </c>
      <c r="N49" s="106" t="str">
        <f t="shared" si="1"/>
        <v/>
      </c>
      <c r="O49" s="107" t="str">
        <f t="shared" si="2"/>
        <v/>
      </c>
      <c r="P49" s="107" t="str">
        <f t="shared" si="3"/>
        <v/>
      </c>
    </row>
    <row r="50" spans="1:16" ht="26.25" customHeight="1" x14ac:dyDescent="0.25">
      <c r="A50" s="35">
        <v>32</v>
      </c>
      <c r="B50" s="18" t="s">
        <v>72</v>
      </c>
      <c r="C50" s="19" t="s">
        <v>97</v>
      </c>
      <c r="D50" s="20" t="s">
        <v>98</v>
      </c>
      <c r="E50" s="21" t="s">
        <v>29</v>
      </c>
      <c r="F50" s="26">
        <v>2.84</v>
      </c>
      <c r="G50" s="36" t="s">
        <v>44</v>
      </c>
      <c r="H50" s="51">
        <v>195</v>
      </c>
      <c r="I50" s="51"/>
      <c r="J50" s="35" t="s">
        <v>154</v>
      </c>
      <c r="K50" s="25"/>
      <c r="L50" s="24"/>
      <c r="M50" s="22">
        <f t="shared" si="7"/>
        <v>553.79999999999995</v>
      </c>
      <c r="N50" s="106" t="str">
        <f t="shared" si="1"/>
        <v/>
      </c>
      <c r="O50" s="107" t="str">
        <f t="shared" si="2"/>
        <v/>
      </c>
      <c r="P50" s="107" t="str">
        <f t="shared" si="3"/>
        <v/>
      </c>
    </row>
    <row r="51" spans="1:16" ht="21" customHeight="1" x14ac:dyDescent="0.25">
      <c r="A51" s="35">
        <v>33</v>
      </c>
      <c r="B51" s="18" t="s">
        <v>72</v>
      </c>
      <c r="C51" s="19" t="s">
        <v>99</v>
      </c>
      <c r="D51" s="20" t="s">
        <v>55</v>
      </c>
      <c r="E51" s="21" t="s">
        <v>29</v>
      </c>
      <c r="F51" s="26">
        <v>12.42</v>
      </c>
      <c r="G51" s="36" t="s">
        <v>44</v>
      </c>
      <c r="H51" s="23">
        <v>195</v>
      </c>
      <c r="I51" s="23"/>
      <c r="J51" s="35" t="s">
        <v>154</v>
      </c>
      <c r="K51" s="25"/>
      <c r="L51" s="24"/>
      <c r="M51" s="22">
        <f t="shared" si="7"/>
        <v>2421.9</v>
      </c>
      <c r="N51" s="106" t="str">
        <f t="shared" si="1"/>
        <v/>
      </c>
      <c r="O51" s="107" t="str">
        <f t="shared" si="2"/>
        <v/>
      </c>
      <c r="P51" s="107" t="str">
        <f t="shared" si="3"/>
        <v/>
      </c>
    </row>
    <row r="52" spans="1:16" ht="21" customHeight="1" x14ac:dyDescent="0.25">
      <c r="A52" s="35">
        <v>34</v>
      </c>
      <c r="B52" s="18" t="s">
        <v>72</v>
      </c>
      <c r="C52" s="19" t="s">
        <v>77</v>
      </c>
      <c r="D52" s="20" t="s">
        <v>22</v>
      </c>
      <c r="E52" s="21" t="s">
        <v>20</v>
      </c>
      <c r="F52" s="26">
        <v>37.380000000000003</v>
      </c>
      <c r="G52" s="36" t="s">
        <v>42</v>
      </c>
      <c r="H52" s="51">
        <v>195</v>
      </c>
      <c r="I52" s="53"/>
      <c r="J52" s="18" t="s">
        <v>159</v>
      </c>
      <c r="K52" s="25"/>
      <c r="L52" s="24"/>
      <c r="M52" s="22">
        <f t="shared" si="7"/>
        <v>7289.1</v>
      </c>
      <c r="N52" s="106" t="str">
        <f t="shared" si="1"/>
        <v/>
      </c>
      <c r="O52" s="107" t="str">
        <f t="shared" si="2"/>
        <v/>
      </c>
      <c r="P52" s="107" t="str">
        <f t="shared" si="3"/>
        <v/>
      </c>
    </row>
    <row r="53" spans="1:16" ht="21" customHeight="1" x14ac:dyDescent="0.25">
      <c r="A53" s="35">
        <v>35</v>
      </c>
      <c r="B53" s="18" t="s">
        <v>72</v>
      </c>
      <c r="C53" s="19" t="s">
        <v>100</v>
      </c>
      <c r="D53" s="20" t="s">
        <v>35</v>
      </c>
      <c r="E53" s="21" t="s">
        <v>29</v>
      </c>
      <c r="F53" s="26">
        <v>4.54</v>
      </c>
      <c r="G53" s="36" t="s">
        <v>44</v>
      </c>
      <c r="H53" s="23">
        <v>195</v>
      </c>
      <c r="I53" s="23"/>
      <c r="J53" s="35" t="s">
        <v>154</v>
      </c>
      <c r="K53" s="25"/>
      <c r="L53" s="24"/>
      <c r="M53" s="22">
        <f t="shared" si="7"/>
        <v>885.3</v>
      </c>
      <c r="N53" s="106" t="str">
        <f t="shared" si="1"/>
        <v/>
      </c>
      <c r="O53" s="107" t="str">
        <f t="shared" si="2"/>
        <v/>
      </c>
      <c r="P53" s="107" t="str">
        <f t="shared" si="3"/>
        <v/>
      </c>
    </row>
    <row r="54" spans="1:16" s="58" customFormat="1" ht="21" customHeight="1" x14ac:dyDescent="0.25">
      <c r="A54" s="35">
        <v>36</v>
      </c>
      <c r="B54" s="51" t="s">
        <v>72</v>
      </c>
      <c r="C54" s="52" t="s">
        <v>101</v>
      </c>
      <c r="D54" s="53" t="s">
        <v>102</v>
      </c>
      <c r="E54" s="53" t="s">
        <v>20</v>
      </c>
      <c r="F54" s="54">
        <v>2.37</v>
      </c>
      <c r="G54" s="55" t="s">
        <v>45</v>
      </c>
      <c r="H54" s="51">
        <v>9.7200000000000006</v>
      </c>
      <c r="I54" s="51"/>
      <c r="J54" s="51" t="s">
        <v>153</v>
      </c>
      <c r="K54" s="25"/>
      <c r="L54" s="24"/>
      <c r="M54" s="57">
        <f t="shared" si="7"/>
        <v>23.04</v>
      </c>
      <c r="N54" s="106" t="str">
        <f t="shared" si="1"/>
        <v/>
      </c>
      <c r="O54" s="107" t="str">
        <f t="shared" si="2"/>
        <v/>
      </c>
      <c r="P54" s="107" t="str">
        <f t="shared" si="3"/>
        <v/>
      </c>
    </row>
    <row r="55" spans="1:16" ht="21" customHeight="1" x14ac:dyDescent="0.25">
      <c r="A55" s="35">
        <v>37</v>
      </c>
      <c r="B55" s="18" t="s">
        <v>72</v>
      </c>
      <c r="C55" s="19"/>
      <c r="D55" s="20" t="s">
        <v>81</v>
      </c>
      <c r="E55" s="21" t="s">
        <v>20</v>
      </c>
      <c r="F55" s="26">
        <v>2.25</v>
      </c>
      <c r="G55" s="36" t="s">
        <v>46</v>
      </c>
      <c r="H55" s="23">
        <v>9.7200000000000006</v>
      </c>
      <c r="I55" s="23"/>
      <c r="J55" s="18" t="s">
        <v>153</v>
      </c>
      <c r="K55" s="25"/>
      <c r="L55" s="24"/>
      <c r="M55" s="22">
        <f t="shared" si="7"/>
        <v>21.87</v>
      </c>
      <c r="N55" s="106" t="str">
        <f t="shared" si="1"/>
        <v/>
      </c>
      <c r="O55" s="107" t="str">
        <f t="shared" si="2"/>
        <v/>
      </c>
      <c r="P55" s="107" t="str">
        <f t="shared" si="3"/>
        <v/>
      </c>
    </row>
    <row r="56" spans="1:16" ht="21" customHeight="1" x14ac:dyDescent="0.25">
      <c r="A56" s="35">
        <v>38</v>
      </c>
      <c r="B56" s="18" t="s">
        <v>72</v>
      </c>
      <c r="C56" s="19" t="s">
        <v>103</v>
      </c>
      <c r="D56" s="20" t="s">
        <v>104</v>
      </c>
      <c r="E56" s="21" t="s">
        <v>29</v>
      </c>
      <c r="F56" s="26">
        <v>4.2</v>
      </c>
      <c r="G56" s="36" t="s">
        <v>43</v>
      </c>
      <c r="H56" s="23">
        <v>195</v>
      </c>
      <c r="I56" s="23"/>
      <c r="J56" s="18" t="s">
        <v>163</v>
      </c>
      <c r="K56" s="25"/>
      <c r="L56" s="24"/>
      <c r="M56" s="22">
        <f t="shared" si="7"/>
        <v>819</v>
      </c>
      <c r="N56" s="106" t="str">
        <f t="shared" si="1"/>
        <v/>
      </c>
      <c r="O56" s="107" t="str">
        <f t="shared" si="2"/>
        <v/>
      </c>
      <c r="P56" s="107" t="str">
        <f t="shared" si="3"/>
        <v/>
      </c>
    </row>
    <row r="57" spans="1:16" ht="21" customHeight="1" x14ac:dyDescent="0.25">
      <c r="A57" s="146" t="s">
        <v>34</v>
      </c>
      <c r="B57" s="147"/>
      <c r="C57" s="148"/>
      <c r="D57" s="60"/>
      <c r="E57" s="61"/>
      <c r="F57" s="62"/>
      <c r="G57" s="63"/>
      <c r="H57" s="64"/>
      <c r="I57" s="64"/>
      <c r="J57" s="65"/>
      <c r="K57" s="66"/>
      <c r="L57" s="67"/>
      <c r="M57" s="68"/>
      <c r="N57" s="110"/>
      <c r="O57" s="111"/>
      <c r="P57" s="111"/>
    </row>
    <row r="58" spans="1:16" s="91" customFormat="1" ht="28.5" x14ac:dyDescent="0.25">
      <c r="A58" s="92">
        <v>39</v>
      </c>
      <c r="B58" s="89" t="s">
        <v>106</v>
      </c>
      <c r="C58" s="90"/>
      <c r="D58" s="84" t="s">
        <v>66</v>
      </c>
      <c r="E58" s="85" t="s">
        <v>20</v>
      </c>
      <c r="F58" s="86">
        <v>14.67</v>
      </c>
      <c r="G58" s="87" t="s">
        <v>42</v>
      </c>
      <c r="H58" s="88">
        <v>195</v>
      </c>
      <c r="I58" s="88"/>
      <c r="J58" s="89" t="s">
        <v>156</v>
      </c>
      <c r="K58" s="25"/>
      <c r="L58" s="24"/>
      <c r="M58" s="22">
        <f>F58*H58</f>
        <v>2860.65</v>
      </c>
      <c r="N58" s="106" t="str">
        <f>IF(K58="","",M58/L58)</f>
        <v/>
      </c>
      <c r="O58" s="107" t="str">
        <f t="shared" si="2"/>
        <v/>
      </c>
      <c r="P58" s="107" t="str">
        <f t="shared" si="3"/>
        <v/>
      </c>
    </row>
    <row r="59" spans="1:16" ht="26.25" customHeight="1" x14ac:dyDescent="0.25">
      <c r="A59" s="35">
        <v>39</v>
      </c>
      <c r="B59" s="18" t="s">
        <v>106</v>
      </c>
      <c r="C59" s="19" t="s">
        <v>107</v>
      </c>
      <c r="D59" s="20" t="s">
        <v>21</v>
      </c>
      <c r="E59" s="21" t="s">
        <v>20</v>
      </c>
      <c r="F59" s="26">
        <v>40.01</v>
      </c>
      <c r="G59" s="36" t="s">
        <v>41</v>
      </c>
      <c r="H59" s="23">
        <v>97.56</v>
      </c>
      <c r="I59" s="23"/>
      <c r="J59" s="35" t="s">
        <v>155</v>
      </c>
      <c r="K59" s="25"/>
      <c r="L59" s="24"/>
      <c r="M59" s="22">
        <f>F59*H59</f>
        <v>3903.38</v>
      </c>
      <c r="N59" s="106" t="str">
        <f t="shared" ref="N59:N80" si="8">IF(K59="","",M59/L59)</f>
        <v/>
      </c>
      <c r="O59" s="107" t="str">
        <f t="shared" si="2"/>
        <v/>
      </c>
      <c r="P59" s="107" t="str">
        <f t="shared" si="3"/>
        <v/>
      </c>
    </row>
    <row r="60" spans="1:16" ht="28.5" x14ac:dyDescent="0.25">
      <c r="A60" s="35">
        <v>40</v>
      </c>
      <c r="B60" s="18" t="s">
        <v>106</v>
      </c>
      <c r="C60" s="19" t="s">
        <v>108</v>
      </c>
      <c r="D60" s="20" t="s">
        <v>21</v>
      </c>
      <c r="E60" s="21" t="s">
        <v>20</v>
      </c>
      <c r="F60" s="26">
        <v>28.52</v>
      </c>
      <c r="G60" s="36" t="s">
        <v>41</v>
      </c>
      <c r="H60" s="23">
        <v>97.56</v>
      </c>
      <c r="I60" s="23"/>
      <c r="J60" s="35" t="s">
        <v>155</v>
      </c>
      <c r="K60" s="25"/>
      <c r="L60" s="24"/>
      <c r="M60" s="22">
        <f t="shared" si="7"/>
        <v>2782.41</v>
      </c>
      <c r="N60" s="106" t="str">
        <f t="shared" si="8"/>
        <v/>
      </c>
      <c r="O60" s="107" t="str">
        <f t="shared" si="2"/>
        <v/>
      </c>
      <c r="P60" s="107" t="str">
        <f t="shared" si="3"/>
        <v/>
      </c>
    </row>
    <row r="61" spans="1:16" s="58" customFormat="1" ht="26.1" customHeight="1" x14ac:dyDescent="0.25">
      <c r="A61" s="35">
        <f t="shared" ref="A61:A84" si="9">A60+1</f>
        <v>41</v>
      </c>
      <c r="B61" s="51" t="s">
        <v>106</v>
      </c>
      <c r="C61" s="52" t="s">
        <v>109</v>
      </c>
      <c r="D61" s="53" t="s">
        <v>21</v>
      </c>
      <c r="E61" s="53" t="s">
        <v>20</v>
      </c>
      <c r="F61" s="54">
        <v>35.979999999999997</v>
      </c>
      <c r="G61" s="55" t="s">
        <v>41</v>
      </c>
      <c r="H61" s="56">
        <v>97.56</v>
      </c>
      <c r="I61" s="51"/>
      <c r="J61" s="35" t="s">
        <v>155</v>
      </c>
      <c r="K61" s="25"/>
      <c r="L61" s="24"/>
      <c r="M61" s="57">
        <f t="shared" si="7"/>
        <v>3510.21</v>
      </c>
      <c r="N61" s="106" t="str">
        <f t="shared" si="8"/>
        <v/>
      </c>
      <c r="O61" s="107" t="str">
        <f t="shared" si="2"/>
        <v/>
      </c>
      <c r="P61" s="107" t="str">
        <f t="shared" si="3"/>
        <v/>
      </c>
    </row>
    <row r="62" spans="1:16" ht="28.5" x14ac:dyDescent="0.25">
      <c r="A62" s="35">
        <f t="shared" si="9"/>
        <v>42</v>
      </c>
      <c r="B62" s="18" t="s">
        <v>106</v>
      </c>
      <c r="C62" s="19" t="s">
        <v>114</v>
      </c>
      <c r="D62" s="20" t="s">
        <v>113</v>
      </c>
      <c r="E62" s="21" t="s">
        <v>20</v>
      </c>
      <c r="F62" s="26">
        <v>55.16</v>
      </c>
      <c r="G62" s="36" t="s">
        <v>42</v>
      </c>
      <c r="H62" s="23">
        <v>195</v>
      </c>
      <c r="I62" s="23"/>
      <c r="J62" s="35" t="s">
        <v>159</v>
      </c>
      <c r="K62" s="25"/>
      <c r="L62" s="24"/>
      <c r="M62" s="22">
        <f t="shared" si="7"/>
        <v>10756.2</v>
      </c>
      <c r="N62" s="106" t="str">
        <f t="shared" si="8"/>
        <v/>
      </c>
      <c r="O62" s="107" t="str">
        <f t="shared" si="2"/>
        <v/>
      </c>
      <c r="P62" s="107" t="str">
        <f t="shared" si="3"/>
        <v/>
      </c>
    </row>
    <row r="63" spans="1:16" ht="28.5" x14ac:dyDescent="0.25">
      <c r="A63" s="35">
        <f t="shared" si="9"/>
        <v>43</v>
      </c>
      <c r="B63" s="18" t="s">
        <v>106</v>
      </c>
      <c r="C63" s="19" t="s">
        <v>110</v>
      </c>
      <c r="D63" s="20" t="s">
        <v>21</v>
      </c>
      <c r="E63" s="21" t="s">
        <v>20</v>
      </c>
      <c r="F63" s="26">
        <v>40.96</v>
      </c>
      <c r="G63" s="36" t="s">
        <v>41</v>
      </c>
      <c r="H63" s="23">
        <v>97.56</v>
      </c>
      <c r="I63" s="23"/>
      <c r="J63" s="35" t="s">
        <v>155</v>
      </c>
      <c r="K63" s="25"/>
      <c r="L63" s="24"/>
      <c r="M63" s="22">
        <f t="shared" si="7"/>
        <v>3996.06</v>
      </c>
      <c r="N63" s="106" t="str">
        <f t="shared" si="8"/>
        <v/>
      </c>
      <c r="O63" s="107" t="str">
        <f t="shared" si="2"/>
        <v/>
      </c>
      <c r="P63" s="107" t="str">
        <f t="shared" si="3"/>
        <v/>
      </c>
    </row>
    <row r="64" spans="1:16" ht="27.75" customHeight="1" x14ac:dyDescent="0.25">
      <c r="A64" s="35">
        <f t="shared" si="9"/>
        <v>44</v>
      </c>
      <c r="B64" s="18" t="s">
        <v>106</v>
      </c>
      <c r="C64" s="19" t="s">
        <v>111</v>
      </c>
      <c r="D64" s="20" t="s">
        <v>21</v>
      </c>
      <c r="E64" s="21" t="s">
        <v>20</v>
      </c>
      <c r="F64" s="26">
        <v>41.47</v>
      </c>
      <c r="G64" s="36" t="s">
        <v>41</v>
      </c>
      <c r="H64" s="23">
        <v>97.56</v>
      </c>
      <c r="I64" s="23"/>
      <c r="J64" s="35" t="s">
        <v>155</v>
      </c>
      <c r="K64" s="25"/>
      <c r="L64" s="24"/>
      <c r="M64" s="22">
        <f t="shared" si="7"/>
        <v>4045.81</v>
      </c>
      <c r="N64" s="106" t="str">
        <f t="shared" si="8"/>
        <v/>
      </c>
      <c r="O64" s="107" t="str">
        <f t="shared" si="2"/>
        <v/>
      </c>
      <c r="P64" s="107" t="str">
        <f t="shared" si="3"/>
        <v/>
      </c>
    </row>
    <row r="65" spans="1:18" ht="28.5" x14ac:dyDescent="0.25">
      <c r="A65" s="35">
        <f t="shared" si="9"/>
        <v>45</v>
      </c>
      <c r="B65" s="18" t="s">
        <v>106</v>
      </c>
      <c r="C65" s="19" t="s">
        <v>112</v>
      </c>
      <c r="D65" s="20" t="s">
        <v>22</v>
      </c>
      <c r="E65" s="21" t="s">
        <v>20</v>
      </c>
      <c r="F65" s="26">
        <v>43.24</v>
      </c>
      <c r="G65" s="36" t="s">
        <v>42</v>
      </c>
      <c r="H65" s="23">
        <v>195</v>
      </c>
      <c r="I65" s="23"/>
      <c r="J65" s="35" t="s">
        <v>159</v>
      </c>
      <c r="K65" s="25"/>
      <c r="L65" s="24"/>
      <c r="M65" s="22">
        <f t="shared" si="7"/>
        <v>8431.7999999999993</v>
      </c>
      <c r="N65" s="106" t="str">
        <f t="shared" si="8"/>
        <v/>
      </c>
      <c r="O65" s="107" t="str">
        <f t="shared" si="2"/>
        <v/>
      </c>
      <c r="P65" s="107" t="str">
        <f t="shared" si="3"/>
        <v/>
      </c>
    </row>
    <row r="66" spans="1:18" ht="27" customHeight="1" x14ac:dyDescent="0.25">
      <c r="A66" s="35">
        <f t="shared" si="9"/>
        <v>46</v>
      </c>
      <c r="B66" s="18" t="s">
        <v>115</v>
      </c>
      <c r="C66" s="19" t="s">
        <v>116</v>
      </c>
      <c r="D66" s="20" t="s">
        <v>21</v>
      </c>
      <c r="E66" s="21" t="s">
        <v>20</v>
      </c>
      <c r="F66" s="26">
        <v>39.29</v>
      </c>
      <c r="G66" s="36" t="s">
        <v>41</v>
      </c>
      <c r="H66" s="23">
        <v>97.56</v>
      </c>
      <c r="I66" s="23"/>
      <c r="J66" s="35" t="s">
        <v>155</v>
      </c>
      <c r="K66" s="25"/>
      <c r="L66" s="24"/>
      <c r="M66" s="22">
        <f t="shared" si="7"/>
        <v>3833.13</v>
      </c>
      <c r="N66" s="106" t="str">
        <f t="shared" si="8"/>
        <v/>
      </c>
      <c r="O66" s="107" t="str">
        <f t="shared" si="2"/>
        <v/>
      </c>
      <c r="P66" s="107" t="str">
        <f t="shared" si="3"/>
        <v/>
      </c>
    </row>
    <row r="67" spans="1:18" ht="27" customHeight="1" x14ac:dyDescent="0.25">
      <c r="A67" s="35">
        <f t="shared" si="9"/>
        <v>47</v>
      </c>
      <c r="B67" s="18" t="s">
        <v>115</v>
      </c>
      <c r="C67" s="19" t="s">
        <v>117</v>
      </c>
      <c r="D67" s="20" t="s">
        <v>26</v>
      </c>
      <c r="E67" s="21" t="s">
        <v>20</v>
      </c>
      <c r="F67" s="26">
        <v>40.58</v>
      </c>
      <c r="G67" s="36" t="s">
        <v>147</v>
      </c>
      <c r="H67" s="23">
        <v>97.56</v>
      </c>
      <c r="I67" s="23"/>
      <c r="J67" s="35" t="s">
        <v>162</v>
      </c>
      <c r="K67" s="25"/>
      <c r="L67" s="24"/>
      <c r="M67" s="22">
        <f t="shared" si="7"/>
        <v>3958.98</v>
      </c>
      <c r="N67" s="106" t="str">
        <f t="shared" si="8"/>
        <v/>
      </c>
      <c r="O67" s="107" t="str">
        <f t="shared" si="2"/>
        <v/>
      </c>
      <c r="P67" s="107" t="str">
        <f t="shared" si="3"/>
        <v/>
      </c>
    </row>
    <row r="68" spans="1:18" ht="28.5" x14ac:dyDescent="0.25">
      <c r="A68" s="35">
        <f t="shared" si="9"/>
        <v>48</v>
      </c>
      <c r="B68" s="18" t="s">
        <v>115</v>
      </c>
      <c r="C68" s="19"/>
      <c r="D68" s="20" t="s">
        <v>118</v>
      </c>
      <c r="E68" s="21" t="s">
        <v>119</v>
      </c>
      <c r="F68" s="26">
        <v>13.75</v>
      </c>
      <c r="G68" s="36" t="s">
        <v>42</v>
      </c>
      <c r="H68" s="23">
        <v>195</v>
      </c>
      <c r="I68" s="23"/>
      <c r="J68" s="18" t="s">
        <v>153</v>
      </c>
      <c r="K68" s="25"/>
      <c r="L68" s="24"/>
      <c r="M68" s="22">
        <f t="shared" si="7"/>
        <v>2681.25</v>
      </c>
      <c r="N68" s="106" t="str">
        <f t="shared" si="8"/>
        <v/>
      </c>
      <c r="O68" s="107" t="str">
        <f t="shared" si="2"/>
        <v/>
      </c>
      <c r="P68" s="107" t="str">
        <f t="shared" si="3"/>
        <v/>
      </c>
    </row>
    <row r="69" spans="1:18" ht="27" customHeight="1" x14ac:dyDescent="0.25">
      <c r="A69" s="35">
        <f t="shared" si="9"/>
        <v>49</v>
      </c>
      <c r="B69" s="18" t="s">
        <v>115</v>
      </c>
      <c r="C69" s="19" t="s">
        <v>120</v>
      </c>
      <c r="D69" s="20" t="s">
        <v>121</v>
      </c>
      <c r="E69" s="21" t="s">
        <v>20</v>
      </c>
      <c r="F69" s="26">
        <v>17.63</v>
      </c>
      <c r="G69" s="36" t="s">
        <v>148</v>
      </c>
      <c r="H69" s="23">
        <v>39</v>
      </c>
      <c r="I69" s="23"/>
      <c r="J69" s="35" t="s">
        <v>155</v>
      </c>
      <c r="K69" s="25"/>
      <c r="L69" s="24"/>
      <c r="M69" s="22">
        <f t="shared" si="7"/>
        <v>687.57</v>
      </c>
      <c r="N69" s="106" t="str">
        <f t="shared" si="8"/>
        <v/>
      </c>
      <c r="O69" s="107" t="str">
        <f t="shared" si="2"/>
        <v/>
      </c>
      <c r="P69" s="107" t="str">
        <f t="shared" si="3"/>
        <v/>
      </c>
    </row>
    <row r="70" spans="1:18" ht="28.5" x14ac:dyDescent="0.25">
      <c r="A70" s="35">
        <f t="shared" si="9"/>
        <v>50</v>
      </c>
      <c r="B70" s="18" t="s">
        <v>115</v>
      </c>
      <c r="C70" s="19"/>
      <c r="D70" s="20" t="s">
        <v>22</v>
      </c>
      <c r="E70" s="21" t="s">
        <v>20</v>
      </c>
      <c r="F70" s="26">
        <v>4.3</v>
      </c>
      <c r="G70" s="36" t="s">
        <v>42</v>
      </c>
      <c r="H70" s="23">
        <v>195</v>
      </c>
      <c r="I70" s="23"/>
      <c r="J70" s="35" t="s">
        <v>159</v>
      </c>
      <c r="K70" s="25"/>
      <c r="L70" s="24"/>
      <c r="M70" s="22">
        <f t="shared" si="7"/>
        <v>838.5</v>
      </c>
      <c r="N70" s="106" t="str">
        <f t="shared" si="8"/>
        <v/>
      </c>
      <c r="O70" s="107" t="str">
        <f t="shared" si="2"/>
        <v/>
      </c>
      <c r="P70" s="107" t="str">
        <f t="shared" si="3"/>
        <v/>
      </c>
    </row>
    <row r="71" spans="1:18" ht="30" customHeight="1" x14ac:dyDescent="0.25">
      <c r="A71" s="35">
        <f t="shared" si="9"/>
        <v>51</v>
      </c>
      <c r="B71" s="18" t="s">
        <v>115</v>
      </c>
      <c r="C71" s="19" t="s">
        <v>122</v>
      </c>
      <c r="D71" s="20" t="s">
        <v>123</v>
      </c>
      <c r="E71" s="21" t="s">
        <v>20</v>
      </c>
      <c r="F71" s="26">
        <v>57.66</v>
      </c>
      <c r="G71" s="36" t="s">
        <v>41</v>
      </c>
      <c r="H71" s="23">
        <v>97.56</v>
      </c>
      <c r="I71" s="23"/>
      <c r="J71" s="35" t="s">
        <v>155</v>
      </c>
      <c r="K71" s="25"/>
      <c r="L71" s="24"/>
      <c r="M71" s="22">
        <f t="shared" si="7"/>
        <v>5625.31</v>
      </c>
      <c r="N71" s="106" t="str">
        <f t="shared" si="8"/>
        <v/>
      </c>
      <c r="O71" s="107" t="str">
        <f t="shared" si="2"/>
        <v/>
      </c>
      <c r="P71" s="107" t="str">
        <f t="shared" si="3"/>
        <v/>
      </c>
    </row>
    <row r="72" spans="1:18" ht="28.5" x14ac:dyDescent="0.25">
      <c r="A72" s="35">
        <f t="shared" si="9"/>
        <v>52</v>
      </c>
      <c r="B72" s="18" t="s">
        <v>115</v>
      </c>
      <c r="C72" s="19" t="s">
        <v>124</v>
      </c>
      <c r="D72" s="20" t="s">
        <v>125</v>
      </c>
      <c r="E72" s="21" t="s">
        <v>20</v>
      </c>
      <c r="F72" s="26">
        <v>90.19</v>
      </c>
      <c r="G72" s="36" t="s">
        <v>151</v>
      </c>
      <c r="H72" s="23">
        <v>195</v>
      </c>
      <c r="I72" s="23"/>
      <c r="J72" s="35" t="s">
        <v>155</v>
      </c>
      <c r="K72" s="25"/>
      <c r="L72" s="24"/>
      <c r="M72" s="22">
        <f t="shared" si="7"/>
        <v>17587.05</v>
      </c>
      <c r="N72" s="106" t="str">
        <f t="shared" si="8"/>
        <v/>
      </c>
      <c r="O72" s="107" t="str">
        <f t="shared" si="2"/>
        <v/>
      </c>
      <c r="P72" s="107" t="str">
        <f t="shared" si="3"/>
        <v/>
      </c>
    </row>
    <row r="73" spans="1:18" ht="28.5" customHeight="1" x14ac:dyDescent="0.25">
      <c r="A73" s="35">
        <f t="shared" si="9"/>
        <v>53</v>
      </c>
      <c r="B73" s="18" t="s">
        <v>115</v>
      </c>
      <c r="C73" s="19" t="s">
        <v>126</v>
      </c>
      <c r="D73" s="20" t="s">
        <v>127</v>
      </c>
      <c r="E73" s="21" t="s">
        <v>20</v>
      </c>
      <c r="F73" s="26">
        <v>20.440000000000001</v>
      </c>
      <c r="G73" s="36" t="s">
        <v>43</v>
      </c>
      <c r="H73" s="23">
        <v>195</v>
      </c>
      <c r="I73" s="23"/>
      <c r="J73" s="18" t="s">
        <v>161</v>
      </c>
      <c r="K73" s="25"/>
      <c r="L73" s="24"/>
      <c r="M73" s="22">
        <f t="shared" si="7"/>
        <v>3985.8</v>
      </c>
      <c r="N73" s="106" t="str">
        <f t="shared" si="8"/>
        <v/>
      </c>
      <c r="O73" s="107" t="str">
        <f t="shared" si="2"/>
        <v/>
      </c>
      <c r="P73" s="107" t="str">
        <f t="shared" si="3"/>
        <v/>
      </c>
    </row>
    <row r="74" spans="1:18" ht="28.5" x14ac:dyDescent="0.25">
      <c r="A74" s="35">
        <f t="shared" si="9"/>
        <v>54</v>
      </c>
      <c r="B74" s="18" t="s">
        <v>115</v>
      </c>
      <c r="C74" s="19" t="s">
        <v>128</v>
      </c>
      <c r="D74" s="20" t="s">
        <v>129</v>
      </c>
      <c r="E74" s="21" t="s">
        <v>20</v>
      </c>
      <c r="F74" s="26">
        <v>40.44</v>
      </c>
      <c r="G74" s="36" t="s">
        <v>41</v>
      </c>
      <c r="H74" s="23">
        <v>97.56</v>
      </c>
      <c r="I74" s="23"/>
      <c r="J74" s="35" t="s">
        <v>155</v>
      </c>
      <c r="K74" s="25"/>
      <c r="L74" s="24"/>
      <c r="M74" s="22">
        <f t="shared" si="7"/>
        <v>3945.33</v>
      </c>
      <c r="N74" s="106" t="str">
        <f t="shared" si="8"/>
        <v/>
      </c>
      <c r="O74" s="107" t="str">
        <f t="shared" si="2"/>
        <v/>
      </c>
      <c r="P74" s="107" t="str">
        <f t="shared" si="3"/>
        <v/>
      </c>
    </row>
    <row r="75" spans="1:18" ht="28.5" x14ac:dyDescent="0.25">
      <c r="A75" s="35">
        <f t="shared" si="9"/>
        <v>55</v>
      </c>
      <c r="B75" s="18" t="s">
        <v>115</v>
      </c>
      <c r="C75" s="19" t="s">
        <v>130</v>
      </c>
      <c r="D75" s="20" t="s">
        <v>131</v>
      </c>
      <c r="E75" s="21" t="s">
        <v>29</v>
      </c>
      <c r="F75" s="26">
        <v>2.84</v>
      </c>
      <c r="G75" s="36" t="s">
        <v>44</v>
      </c>
      <c r="H75" s="23">
        <v>195</v>
      </c>
      <c r="I75" s="23"/>
      <c r="J75" s="35" t="s">
        <v>154</v>
      </c>
      <c r="K75" s="25"/>
      <c r="L75" s="24"/>
      <c r="M75" s="22">
        <f t="shared" si="7"/>
        <v>553.79999999999995</v>
      </c>
      <c r="N75" s="106" t="str">
        <f t="shared" si="8"/>
        <v/>
      </c>
      <c r="O75" s="107" t="str">
        <f t="shared" si="2"/>
        <v/>
      </c>
      <c r="P75" s="107" t="str">
        <f t="shared" si="3"/>
        <v/>
      </c>
      <c r="R75" s="49"/>
    </row>
    <row r="76" spans="1:18" ht="28.5" x14ac:dyDescent="0.25">
      <c r="A76" s="35">
        <f t="shared" si="9"/>
        <v>56</v>
      </c>
      <c r="B76" s="18" t="s">
        <v>115</v>
      </c>
      <c r="C76" s="19" t="s">
        <v>132</v>
      </c>
      <c r="D76" s="20" t="s">
        <v>133</v>
      </c>
      <c r="E76" s="21" t="s">
        <v>29</v>
      </c>
      <c r="F76" s="26">
        <v>13.06</v>
      </c>
      <c r="G76" s="36" t="s">
        <v>44</v>
      </c>
      <c r="H76" s="23">
        <v>195</v>
      </c>
      <c r="I76" s="23"/>
      <c r="J76" s="35" t="s">
        <v>154</v>
      </c>
      <c r="K76" s="25"/>
      <c r="L76" s="24"/>
      <c r="M76" s="22">
        <f t="shared" si="7"/>
        <v>2546.6999999999998</v>
      </c>
      <c r="N76" s="106" t="str">
        <f t="shared" si="8"/>
        <v/>
      </c>
      <c r="O76" s="107" t="str">
        <f t="shared" si="2"/>
        <v/>
      </c>
      <c r="P76" s="107" t="str">
        <f t="shared" si="3"/>
        <v/>
      </c>
    </row>
    <row r="77" spans="1:18" ht="28.5" x14ac:dyDescent="0.25">
      <c r="A77" s="35">
        <f t="shared" si="9"/>
        <v>57</v>
      </c>
      <c r="B77" s="18" t="s">
        <v>115</v>
      </c>
      <c r="C77" s="19" t="s">
        <v>134</v>
      </c>
      <c r="D77" s="20" t="s">
        <v>135</v>
      </c>
      <c r="E77" s="21" t="s">
        <v>29</v>
      </c>
      <c r="F77" s="26">
        <v>2.84</v>
      </c>
      <c r="G77" s="36" t="s">
        <v>44</v>
      </c>
      <c r="H77" s="23">
        <v>195</v>
      </c>
      <c r="I77" s="23"/>
      <c r="J77" s="35" t="s">
        <v>154</v>
      </c>
      <c r="K77" s="25"/>
      <c r="L77" s="24"/>
      <c r="M77" s="22">
        <f t="shared" si="7"/>
        <v>553.79999999999995</v>
      </c>
      <c r="N77" s="106" t="str">
        <f t="shared" si="8"/>
        <v/>
      </c>
      <c r="O77" s="107" t="str">
        <f t="shared" si="2"/>
        <v/>
      </c>
      <c r="P77" s="107" t="str">
        <f t="shared" si="3"/>
        <v/>
      </c>
    </row>
    <row r="78" spans="1:18" ht="27.75" customHeight="1" x14ac:dyDescent="0.25">
      <c r="A78" s="35">
        <f t="shared" si="9"/>
        <v>58</v>
      </c>
      <c r="B78" s="18" t="s">
        <v>115</v>
      </c>
      <c r="C78" s="19" t="s">
        <v>136</v>
      </c>
      <c r="D78" s="20" t="s">
        <v>137</v>
      </c>
      <c r="E78" s="21" t="s">
        <v>29</v>
      </c>
      <c r="F78" s="26">
        <v>10.49</v>
      </c>
      <c r="G78" s="36" t="s">
        <v>44</v>
      </c>
      <c r="H78" s="23">
        <v>195</v>
      </c>
      <c r="I78" s="23"/>
      <c r="J78" s="35" t="s">
        <v>154</v>
      </c>
      <c r="K78" s="25"/>
      <c r="L78" s="24"/>
      <c r="M78" s="22">
        <f t="shared" si="7"/>
        <v>2045.55</v>
      </c>
      <c r="N78" s="106" t="str">
        <f t="shared" si="8"/>
        <v/>
      </c>
      <c r="O78" s="107" t="str">
        <f t="shared" si="2"/>
        <v/>
      </c>
      <c r="P78" s="107" t="str">
        <f t="shared" si="3"/>
        <v/>
      </c>
    </row>
    <row r="79" spans="1:18" ht="28.5" x14ac:dyDescent="0.25">
      <c r="A79" s="35">
        <f t="shared" si="9"/>
        <v>59</v>
      </c>
      <c r="B79" s="18" t="s">
        <v>115</v>
      </c>
      <c r="C79" s="19" t="s">
        <v>138</v>
      </c>
      <c r="D79" s="20" t="s">
        <v>21</v>
      </c>
      <c r="E79" s="21" t="s">
        <v>20</v>
      </c>
      <c r="F79" s="26">
        <v>42.1</v>
      </c>
      <c r="G79" s="36" t="s">
        <v>41</v>
      </c>
      <c r="H79" s="23">
        <v>97.56</v>
      </c>
      <c r="I79" s="23"/>
      <c r="J79" s="35" t="s">
        <v>155</v>
      </c>
      <c r="K79" s="25"/>
      <c r="L79" s="24"/>
      <c r="M79" s="22">
        <f t="shared" si="7"/>
        <v>4107.28</v>
      </c>
      <c r="N79" s="106" t="str">
        <f t="shared" si="8"/>
        <v/>
      </c>
      <c r="O79" s="107" t="str">
        <f t="shared" si="2"/>
        <v/>
      </c>
      <c r="P79" s="107" t="str">
        <f t="shared" si="3"/>
        <v/>
      </c>
    </row>
    <row r="80" spans="1:18" ht="28.5" x14ac:dyDescent="0.25">
      <c r="A80" s="35">
        <f t="shared" si="9"/>
        <v>60</v>
      </c>
      <c r="B80" s="18" t="s">
        <v>115</v>
      </c>
      <c r="C80" s="19"/>
      <c r="D80" s="20" t="s">
        <v>22</v>
      </c>
      <c r="E80" s="21" t="s">
        <v>20</v>
      </c>
      <c r="F80" s="26">
        <v>37.53</v>
      </c>
      <c r="G80" s="36" t="s">
        <v>42</v>
      </c>
      <c r="H80" s="23">
        <v>195</v>
      </c>
      <c r="I80" s="23"/>
      <c r="J80" s="35" t="s">
        <v>159</v>
      </c>
      <c r="K80" s="25"/>
      <c r="L80" s="24"/>
      <c r="M80" s="22">
        <f t="shared" si="7"/>
        <v>7318.35</v>
      </c>
      <c r="N80" s="106" t="str">
        <f t="shared" si="8"/>
        <v/>
      </c>
      <c r="O80" s="107" t="str">
        <f t="shared" si="2"/>
        <v/>
      </c>
      <c r="P80" s="107" t="str">
        <f t="shared" si="3"/>
        <v/>
      </c>
    </row>
    <row r="81" spans="1:16" ht="21" customHeight="1" x14ac:dyDescent="0.25">
      <c r="A81" s="120" t="s">
        <v>39</v>
      </c>
      <c r="B81" s="121"/>
      <c r="C81" s="122"/>
      <c r="D81" s="93"/>
      <c r="E81" s="94"/>
      <c r="F81" s="95"/>
      <c r="G81" s="96"/>
      <c r="H81" s="97"/>
      <c r="I81" s="97"/>
      <c r="J81" s="98"/>
      <c r="K81" s="99"/>
      <c r="L81" s="100"/>
      <c r="M81" s="101"/>
      <c r="N81" s="112"/>
      <c r="O81" s="113"/>
      <c r="P81" s="113"/>
    </row>
    <row r="82" spans="1:16" ht="21" customHeight="1" x14ac:dyDescent="0.25">
      <c r="A82" s="35">
        <f>A80+1</f>
        <v>61</v>
      </c>
      <c r="B82" s="18" t="s">
        <v>139</v>
      </c>
      <c r="C82" s="19"/>
      <c r="D82" s="20" t="s">
        <v>22</v>
      </c>
      <c r="E82" s="21" t="s">
        <v>20</v>
      </c>
      <c r="F82" s="26">
        <v>9.69</v>
      </c>
      <c r="G82" s="36" t="s">
        <v>42</v>
      </c>
      <c r="H82" s="23">
        <v>39</v>
      </c>
      <c r="I82" s="23"/>
      <c r="J82" s="35" t="s">
        <v>159</v>
      </c>
      <c r="K82" s="25"/>
      <c r="L82" s="24"/>
      <c r="M82" s="22">
        <f t="shared" si="7"/>
        <v>377.91</v>
      </c>
      <c r="N82" s="106" t="str">
        <f>IF(K82="","",M82/L82)</f>
        <v/>
      </c>
      <c r="O82" s="107" t="str">
        <f t="shared" si="2"/>
        <v/>
      </c>
      <c r="P82" s="107" t="str">
        <f t="shared" si="3"/>
        <v/>
      </c>
    </row>
    <row r="83" spans="1:16" ht="21" customHeight="1" x14ac:dyDescent="0.25">
      <c r="A83" s="35">
        <f t="shared" si="9"/>
        <v>62</v>
      </c>
      <c r="B83" s="18" t="s">
        <v>139</v>
      </c>
      <c r="C83" s="19"/>
      <c r="D83" s="20" t="s">
        <v>60</v>
      </c>
      <c r="E83" s="21" t="s">
        <v>29</v>
      </c>
      <c r="F83" s="26">
        <v>2.68</v>
      </c>
      <c r="G83" s="36" t="s">
        <v>44</v>
      </c>
      <c r="H83" s="23">
        <v>117</v>
      </c>
      <c r="I83" s="23"/>
      <c r="J83" s="35" t="s">
        <v>154</v>
      </c>
      <c r="K83" s="25"/>
      <c r="L83" s="24"/>
      <c r="M83" s="22">
        <f t="shared" si="7"/>
        <v>313.56</v>
      </c>
      <c r="N83" s="106" t="str">
        <f t="shared" ref="N83:N86" si="10">IF(K83="","",M83/L83)</f>
        <v/>
      </c>
      <c r="O83" s="107" t="str">
        <f t="shared" si="2"/>
        <v/>
      </c>
      <c r="P83" s="107" t="str">
        <f t="shared" si="3"/>
        <v/>
      </c>
    </row>
    <row r="84" spans="1:16" ht="21" customHeight="1" x14ac:dyDescent="0.25">
      <c r="A84" s="35">
        <f t="shared" si="9"/>
        <v>63</v>
      </c>
      <c r="B84" s="18" t="s">
        <v>139</v>
      </c>
      <c r="C84" s="19"/>
      <c r="D84" s="20" t="s">
        <v>37</v>
      </c>
      <c r="E84" s="21" t="s">
        <v>20</v>
      </c>
      <c r="F84" s="26">
        <v>9.74</v>
      </c>
      <c r="G84" s="36" t="s">
        <v>43</v>
      </c>
      <c r="H84" s="23">
        <v>117</v>
      </c>
      <c r="I84" s="23"/>
      <c r="J84" s="18" t="s">
        <v>161</v>
      </c>
      <c r="K84" s="25"/>
      <c r="L84" s="24"/>
      <c r="M84" s="22">
        <f>F84*H84</f>
        <v>1139.58</v>
      </c>
      <c r="N84" s="106" t="str">
        <f t="shared" si="10"/>
        <v/>
      </c>
      <c r="O84" s="107" t="str">
        <f t="shared" si="2"/>
        <v/>
      </c>
      <c r="P84" s="107" t="str">
        <f t="shared" si="3"/>
        <v/>
      </c>
    </row>
    <row r="85" spans="1:16" ht="26.25" customHeight="1" x14ac:dyDescent="0.25">
      <c r="A85" s="143" t="s">
        <v>140</v>
      </c>
      <c r="B85" s="144"/>
      <c r="C85" s="145"/>
      <c r="D85" s="60"/>
      <c r="E85" s="61"/>
      <c r="F85" s="62"/>
      <c r="G85" s="63"/>
      <c r="H85" s="64"/>
      <c r="I85" s="64"/>
      <c r="J85" s="65"/>
      <c r="K85" s="66"/>
      <c r="L85" s="67"/>
      <c r="M85" s="101"/>
      <c r="N85" s="112" t="str">
        <f t="shared" ref="N85" si="11">IF(K85="","",M85/L85)</f>
        <v/>
      </c>
      <c r="O85" s="113" t="str">
        <f t="shared" ref="O85" si="12">IF(N85="","",K85*N85)</f>
        <v/>
      </c>
      <c r="P85" s="113" t="str">
        <f t="shared" ref="P85" si="13">IF(O85="","",O85/H85)</f>
        <v/>
      </c>
    </row>
    <row r="86" spans="1:16" ht="28.5" customHeight="1" x14ac:dyDescent="0.25">
      <c r="A86" s="18">
        <v>64</v>
      </c>
      <c r="B86" s="18" t="s">
        <v>141</v>
      </c>
      <c r="C86" s="19"/>
      <c r="D86" s="20" t="s">
        <v>22</v>
      </c>
      <c r="E86" s="21" t="s">
        <v>20</v>
      </c>
      <c r="F86" s="26">
        <v>45.87</v>
      </c>
      <c r="G86" s="36" t="s">
        <v>42</v>
      </c>
      <c r="H86" s="23">
        <v>195</v>
      </c>
      <c r="I86" s="23"/>
      <c r="J86" s="35" t="s">
        <v>159</v>
      </c>
      <c r="K86" s="25"/>
      <c r="L86" s="24"/>
      <c r="M86" s="22">
        <f t="shared" ref="M86:M93" si="14">F86*H86</f>
        <v>8944.65</v>
      </c>
      <c r="N86" s="106" t="str">
        <f t="shared" si="10"/>
        <v/>
      </c>
      <c r="O86" s="107" t="str">
        <f t="shared" si="2"/>
        <v/>
      </c>
      <c r="P86" s="107" t="str">
        <f t="shared" si="3"/>
        <v/>
      </c>
    </row>
    <row r="87" spans="1:16" ht="28.5" x14ac:dyDescent="0.25">
      <c r="A87" s="18">
        <v>65</v>
      </c>
      <c r="B87" s="18" t="s">
        <v>141</v>
      </c>
      <c r="C87" s="19"/>
      <c r="D87" s="20" t="s">
        <v>58</v>
      </c>
      <c r="E87" s="21" t="s">
        <v>29</v>
      </c>
      <c r="F87" s="26">
        <v>10.76</v>
      </c>
      <c r="G87" s="36" t="s">
        <v>44</v>
      </c>
      <c r="H87" s="23">
        <v>195</v>
      </c>
      <c r="I87" s="23"/>
      <c r="J87" s="35" t="s">
        <v>154</v>
      </c>
      <c r="K87" s="25"/>
      <c r="L87" s="24"/>
      <c r="M87" s="22">
        <f t="shared" si="14"/>
        <v>2098.1999999999998</v>
      </c>
      <c r="N87" s="106" t="str">
        <f>IF(K87="","",M87/L87)</f>
        <v/>
      </c>
      <c r="O87" s="107" t="str">
        <f t="shared" si="2"/>
        <v/>
      </c>
      <c r="P87" s="107" t="str">
        <f t="shared" si="3"/>
        <v/>
      </c>
    </row>
    <row r="88" spans="1:16" ht="28.5" x14ac:dyDescent="0.25">
      <c r="A88" s="18">
        <v>66</v>
      </c>
      <c r="B88" s="18" t="s">
        <v>141</v>
      </c>
      <c r="C88" s="19" t="s">
        <v>142</v>
      </c>
      <c r="D88" s="20" t="s">
        <v>21</v>
      </c>
      <c r="E88" s="21" t="s">
        <v>20</v>
      </c>
      <c r="F88" s="26">
        <v>49.35</v>
      </c>
      <c r="G88" s="36" t="s">
        <v>41</v>
      </c>
      <c r="H88" s="23">
        <v>97.56</v>
      </c>
      <c r="I88" s="23"/>
      <c r="J88" s="35" t="s">
        <v>155</v>
      </c>
      <c r="K88" s="25"/>
      <c r="L88" s="24"/>
      <c r="M88" s="22">
        <f t="shared" si="14"/>
        <v>4814.59</v>
      </c>
      <c r="N88" s="106" t="str">
        <f t="shared" ref="N88:N93" si="15">IF(K88="","",M88/L88)</f>
        <v/>
      </c>
      <c r="O88" s="107" t="str">
        <f t="shared" ref="O88:O93" si="16">IF(N88="","",K88*N88)</f>
        <v/>
      </c>
      <c r="P88" s="107" t="str">
        <f t="shared" ref="P88:P93" si="17">IF(O88="","",O88/H88)</f>
        <v/>
      </c>
    </row>
    <row r="89" spans="1:16" ht="27.75" customHeight="1" x14ac:dyDescent="0.25">
      <c r="A89" s="18">
        <v>67</v>
      </c>
      <c r="B89" s="18" t="s">
        <v>141</v>
      </c>
      <c r="C89" s="19" t="s">
        <v>143</v>
      </c>
      <c r="D89" s="20" t="s">
        <v>21</v>
      </c>
      <c r="E89" s="21" t="s">
        <v>20</v>
      </c>
      <c r="F89" s="26">
        <v>49.35</v>
      </c>
      <c r="G89" s="36" t="s">
        <v>41</v>
      </c>
      <c r="H89" s="23">
        <v>97.56</v>
      </c>
      <c r="I89" s="23"/>
      <c r="J89" s="35" t="s">
        <v>155</v>
      </c>
      <c r="K89" s="25"/>
      <c r="L89" s="24"/>
      <c r="M89" s="22">
        <f t="shared" si="14"/>
        <v>4814.59</v>
      </c>
      <c r="N89" s="106" t="str">
        <f t="shared" si="15"/>
        <v/>
      </c>
      <c r="O89" s="107" t="str">
        <f t="shared" si="16"/>
        <v/>
      </c>
      <c r="P89" s="107" t="str">
        <f t="shared" si="17"/>
        <v/>
      </c>
    </row>
    <row r="90" spans="1:16" ht="28.5" customHeight="1" x14ac:dyDescent="0.25">
      <c r="A90" s="18">
        <v>68</v>
      </c>
      <c r="B90" s="18" t="s">
        <v>141</v>
      </c>
      <c r="C90" s="19" t="s">
        <v>144</v>
      </c>
      <c r="D90" s="20" t="s">
        <v>21</v>
      </c>
      <c r="E90" s="21" t="s">
        <v>20</v>
      </c>
      <c r="F90" s="26">
        <v>50.19</v>
      </c>
      <c r="G90" s="36" t="s">
        <v>41</v>
      </c>
      <c r="H90" s="23">
        <v>97.56</v>
      </c>
      <c r="I90" s="23"/>
      <c r="J90" s="35" t="s">
        <v>155</v>
      </c>
      <c r="K90" s="25"/>
      <c r="L90" s="24"/>
      <c r="M90" s="22">
        <f t="shared" si="14"/>
        <v>4896.54</v>
      </c>
      <c r="N90" s="106" t="str">
        <f t="shared" si="15"/>
        <v/>
      </c>
      <c r="O90" s="107" t="str">
        <f t="shared" si="16"/>
        <v/>
      </c>
      <c r="P90" s="107" t="str">
        <f t="shared" si="17"/>
        <v/>
      </c>
    </row>
    <row r="91" spans="1:16" ht="28.5" x14ac:dyDescent="0.25">
      <c r="A91" s="18">
        <v>69</v>
      </c>
      <c r="B91" s="18" t="s">
        <v>141</v>
      </c>
      <c r="C91" s="19" t="s">
        <v>145</v>
      </c>
      <c r="D91" s="20" t="s">
        <v>21</v>
      </c>
      <c r="E91" s="21" t="s">
        <v>20</v>
      </c>
      <c r="F91" s="26">
        <v>50.19</v>
      </c>
      <c r="G91" s="36" t="s">
        <v>41</v>
      </c>
      <c r="H91" s="23">
        <v>97.56</v>
      </c>
      <c r="I91" s="23"/>
      <c r="J91" s="35" t="s">
        <v>155</v>
      </c>
      <c r="K91" s="25"/>
      <c r="L91" s="24"/>
      <c r="M91" s="22">
        <f t="shared" si="14"/>
        <v>4896.54</v>
      </c>
      <c r="N91" s="106" t="str">
        <f t="shared" si="15"/>
        <v/>
      </c>
      <c r="O91" s="107" t="str">
        <f t="shared" si="16"/>
        <v/>
      </c>
      <c r="P91" s="107" t="str">
        <f t="shared" si="17"/>
        <v/>
      </c>
    </row>
    <row r="92" spans="1:16" ht="28.5" x14ac:dyDescent="0.25">
      <c r="A92" s="18">
        <v>70</v>
      </c>
      <c r="B92" s="18" t="s">
        <v>141</v>
      </c>
      <c r="C92" s="19"/>
      <c r="D92" s="20" t="s">
        <v>55</v>
      </c>
      <c r="E92" s="21" t="s">
        <v>29</v>
      </c>
      <c r="F92" s="26">
        <v>10.7</v>
      </c>
      <c r="G92" s="36" t="s">
        <v>44</v>
      </c>
      <c r="H92" s="23">
        <v>195</v>
      </c>
      <c r="I92" s="23"/>
      <c r="J92" s="35" t="s">
        <v>154</v>
      </c>
      <c r="K92" s="25"/>
      <c r="L92" s="24"/>
      <c r="M92" s="22">
        <f t="shared" si="14"/>
        <v>2086.5</v>
      </c>
      <c r="N92" s="106" t="str">
        <f t="shared" si="15"/>
        <v/>
      </c>
      <c r="O92" s="107" t="str">
        <f t="shared" si="16"/>
        <v/>
      </c>
      <c r="P92" s="107" t="str">
        <f t="shared" si="17"/>
        <v/>
      </c>
    </row>
    <row r="93" spans="1:16" ht="28.5" x14ac:dyDescent="0.25">
      <c r="A93" s="18">
        <v>71</v>
      </c>
      <c r="B93" s="18" t="s">
        <v>141</v>
      </c>
      <c r="C93" s="19"/>
      <c r="D93" s="20" t="s">
        <v>146</v>
      </c>
      <c r="E93" s="21" t="s">
        <v>29</v>
      </c>
      <c r="F93" s="26">
        <v>2.2999999999999998</v>
      </c>
      <c r="G93" s="36" t="s">
        <v>44</v>
      </c>
      <c r="H93" s="23">
        <v>195</v>
      </c>
      <c r="I93" s="23"/>
      <c r="J93" s="35" t="s">
        <v>154</v>
      </c>
      <c r="K93" s="25"/>
      <c r="L93" s="24"/>
      <c r="M93" s="22">
        <f t="shared" si="14"/>
        <v>448.5</v>
      </c>
      <c r="N93" s="106" t="str">
        <f t="shared" si="15"/>
        <v/>
      </c>
      <c r="O93" s="107" t="str">
        <f t="shared" si="16"/>
        <v/>
      </c>
      <c r="P93" s="107" t="str">
        <f t="shared" si="17"/>
        <v/>
      </c>
    </row>
  </sheetData>
  <mergeCells count="32">
    <mergeCell ref="P14:P16"/>
    <mergeCell ref="A17:C17"/>
    <mergeCell ref="A85:C85"/>
    <mergeCell ref="A57:C57"/>
    <mergeCell ref="N9:P9"/>
    <mergeCell ref="A12:E12"/>
    <mergeCell ref="N12:P12"/>
    <mergeCell ref="A14:A16"/>
    <mergeCell ref="B14:B16"/>
    <mergeCell ref="C14:C16"/>
    <mergeCell ref="D14:D16"/>
    <mergeCell ref="E14:E16"/>
    <mergeCell ref="F14:F16"/>
    <mergeCell ref="G14:G16"/>
    <mergeCell ref="H14:H16"/>
    <mergeCell ref="O14:O16"/>
    <mergeCell ref="L14:L16"/>
    <mergeCell ref="A1:P2"/>
    <mergeCell ref="A19:C19"/>
    <mergeCell ref="A81:C81"/>
    <mergeCell ref="M14:M16"/>
    <mergeCell ref="I14:I16"/>
    <mergeCell ref="J14:J16"/>
    <mergeCell ref="K14:K16"/>
    <mergeCell ref="A10:G11"/>
    <mergeCell ref="N10:P10"/>
    <mergeCell ref="N11:P11"/>
    <mergeCell ref="A3:L3"/>
    <mergeCell ref="A5:L5"/>
    <mergeCell ref="A7:B7"/>
    <mergeCell ref="C7:L7"/>
    <mergeCell ref="N14:N16"/>
  </mergeCells>
  <pageMargins left="0.19685039370078741" right="0.11811023622047245" top="0.78740157480314965" bottom="0.78740157480314965" header="0.31496062992125984" footer="0.31496062992125984"/>
  <pageSetup paperSize="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ERK UHR </vt:lpstr>
    </vt:vector>
  </TitlesOfParts>
  <Company>Kreisverwaltung Teltow-Fläming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Erdmann, 30, Kreis TF</dc:creator>
  <cp:lastModifiedBy>Erdmann, 30, Kreis TF</cp:lastModifiedBy>
  <cp:lastPrinted>2026-02-09T12:44:28Z</cp:lastPrinted>
  <dcterms:created xsi:type="dcterms:W3CDTF">2020-03-09T12:38:44Z</dcterms:created>
  <dcterms:modified xsi:type="dcterms:W3CDTF">2026-02-10T08:21:18Z</dcterms:modified>
</cp:coreProperties>
</file>