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21262A1D-E29C-4244-A5E5-736AD8DF67DC}" xr6:coauthVersionLast="47" xr6:coauthVersionMax="47" xr10:uidLastSave="{00000000-0000-0000-0000-000000000000}"/>
  <bookViews>
    <workbookView xWindow="-108" yWindow="-108" windowWidth="23256" windowHeight="12456" xr2:uid="{130BE028-0362-4E4A-AB77-89283C19BC4E}"/>
  </bookViews>
  <sheets>
    <sheet name=" Los 13 LB" sheetId="1" r:id="rId1"/>
    <sheet name="Angaben zum Bieter" sheetId="12" r:id="rId2"/>
    <sheet name="Fahrzeugeinsatz" sheetId="8" r:id="rId3"/>
    <sheet name="Kosten Fortschreibung" sheetId="13" r:id="rId4"/>
    <sheet name="Los 13_Fahrt 1" sheetId="3" r:id="rId5"/>
    <sheet name="Los 13_Fahrt 2" sheetId="10" r:id="rId6"/>
    <sheet name="Los 13_Fahrt 3" sheetId="11" r:id="rId7"/>
    <sheet name="Los 13_Fahrt 4" sheetId="9" r:id="rId8"/>
    <sheet name="Los 13_Fahrt 5" sheetId="14" r:id="rId9"/>
    <sheet name="Los 13_Fahrt 6" sheetId="15" r:id="rId10"/>
    <sheet name="Los 13_Fahrt 7" sheetId="16" r:id="rId11"/>
    <sheet name="Los 13_Fahrt 8" sheetId="17" r:id="rId12"/>
    <sheet name="Los 13_Fahrt 9" sheetId="18" r:id="rId13"/>
    <sheet name="Los 13_Fahrt 10" sheetId="19" r:id="rId14"/>
    <sheet name="Los 13_Fahrt 11" sheetId="20" r:id="rId15"/>
    <sheet name="Los 13_Fahrt 12" sheetId="21" r:id="rId16"/>
    <sheet name="Los 13_Fahrt 13" sheetId="22" r:id="rId17"/>
    <sheet name="Los 13_Fahrt 14" sheetId="23" r:id="rId18"/>
    <sheet name="Los 13_Fahrt 15" sheetId="24" r:id="rId19"/>
    <sheet name="Los 13_Fahrt 16" sheetId="25" r:id="rId20"/>
    <sheet name="Los 13_Fahrt 17" sheetId="26" r:id="rId21"/>
    <sheet name="Los 13_Fahrt 18" sheetId="27" r:id="rId22"/>
    <sheet name="Los 13_Fahrt 19" sheetId="28" r:id="rId23"/>
    <sheet name="Los 13_Fahrt 20" sheetId="29" r:id="rId24"/>
    <sheet name="Angebot" sheetId="2" r:id="rId25"/>
  </sheets>
  <definedNames>
    <definedName name="_xlnm.Print_Area" localSheetId="0">' Los 13 LB'!$A$1:$F$116</definedName>
    <definedName name="_xlnm.Print_Area" localSheetId="24">Angebot!$A$1:$N$34</definedName>
    <definedName name="_xlnm.Print_Area" localSheetId="3">'Kosten Fortschreibung'!$A$1:$N$24</definedName>
    <definedName name="_xlnm.Print_Area" localSheetId="4">'Los 13_Fahrt 1'!$A$1:$H$43</definedName>
    <definedName name="_xlnm.Print_Area" localSheetId="15">'Los 13_Fahrt 12'!$A$1:$H$43</definedName>
    <definedName name="_xlnm.Print_Area" localSheetId="20">'Los 13_Fahrt 17'!$A$1:$H$43</definedName>
    <definedName name="_xlnm.Print_Area" localSheetId="10">'Los 13_Fahrt 7'!$A$1:$H$43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2" l="1"/>
  <c r="L39" i="2"/>
  <c r="J39" i="2"/>
  <c r="I39" i="2"/>
  <c r="H39" i="2"/>
  <c r="K39" i="2" s="1"/>
  <c r="G39" i="2"/>
  <c r="F39" i="2"/>
  <c r="E39" i="2"/>
  <c r="D39" i="2"/>
  <c r="C39" i="2"/>
  <c r="B39" i="2"/>
  <c r="A39" i="2"/>
  <c r="L38" i="2"/>
  <c r="J38" i="2"/>
  <c r="I38" i="2"/>
  <c r="H38" i="2"/>
  <c r="G38" i="2"/>
  <c r="F38" i="2"/>
  <c r="E38" i="2"/>
  <c r="D38" i="2"/>
  <c r="C38" i="2"/>
  <c r="B38" i="2"/>
  <c r="A38" i="2"/>
  <c r="L37" i="2"/>
  <c r="J37" i="2"/>
  <c r="I37" i="2"/>
  <c r="H37" i="2"/>
  <c r="K37" i="2" s="1"/>
  <c r="G37" i="2"/>
  <c r="F37" i="2"/>
  <c r="E37" i="2"/>
  <c r="D37" i="2"/>
  <c r="C37" i="2"/>
  <c r="B37" i="2"/>
  <c r="A37" i="2"/>
  <c r="L36" i="2"/>
  <c r="J36" i="2"/>
  <c r="I36" i="2"/>
  <c r="H36" i="2"/>
  <c r="K36" i="2" s="1"/>
  <c r="G36" i="2"/>
  <c r="F36" i="2"/>
  <c r="E36" i="2"/>
  <c r="D36" i="2"/>
  <c r="C36" i="2"/>
  <c r="B36" i="2"/>
  <c r="A36" i="2"/>
  <c r="L35" i="2"/>
  <c r="J35" i="2"/>
  <c r="I35" i="2"/>
  <c r="H35" i="2"/>
  <c r="G35" i="2"/>
  <c r="F35" i="2"/>
  <c r="E35" i="2"/>
  <c r="D35" i="2"/>
  <c r="C35" i="2"/>
  <c r="B35" i="2"/>
  <c r="A35" i="2"/>
  <c r="K35" i="2"/>
  <c r="K38" i="2"/>
  <c r="E33" i="29"/>
  <c r="E39" i="28"/>
  <c r="E41" i="28" s="1"/>
  <c r="E33" i="28"/>
  <c r="E33" i="27"/>
  <c r="E33" i="26"/>
  <c r="E33" i="25"/>
  <c r="M37" i="2" l="1"/>
  <c r="N37" i="2"/>
  <c r="M39" i="2"/>
  <c r="N39" i="2"/>
  <c r="M35" i="2"/>
  <c r="N35" i="2" s="1"/>
  <c r="M38" i="2"/>
  <c r="N38" i="2" s="1"/>
  <c r="M36" i="2"/>
  <c r="N36" i="2"/>
  <c r="E41" i="27"/>
  <c r="E41" i="25"/>
  <c r="E41" i="26"/>
  <c r="E39" i="29"/>
  <c r="E41" i="29" s="1"/>
  <c r="E39" i="26"/>
  <c r="E39" i="27"/>
  <c r="E39" i="25"/>
  <c r="L34" i="2"/>
  <c r="J34" i="2"/>
  <c r="I34" i="2"/>
  <c r="H34" i="2"/>
  <c r="G34" i="2"/>
  <c r="F34" i="2"/>
  <c r="E34" i="2"/>
  <c r="D34" i="2"/>
  <c r="C34" i="2"/>
  <c r="K34" i="2" s="1"/>
  <c r="B34" i="2"/>
  <c r="A34" i="2"/>
  <c r="L33" i="2"/>
  <c r="J33" i="2"/>
  <c r="K33" i="2" s="1"/>
  <c r="I33" i="2"/>
  <c r="H33" i="2"/>
  <c r="G33" i="2"/>
  <c r="F33" i="2"/>
  <c r="E33" i="2"/>
  <c r="D33" i="2"/>
  <c r="C33" i="2"/>
  <c r="B33" i="2"/>
  <c r="A33" i="2"/>
  <c r="L32" i="2"/>
  <c r="J32" i="2"/>
  <c r="I32" i="2"/>
  <c r="H32" i="2"/>
  <c r="K32" i="2" s="1"/>
  <c r="G32" i="2"/>
  <c r="F32" i="2"/>
  <c r="E32" i="2"/>
  <c r="D32" i="2"/>
  <c r="C32" i="2"/>
  <c r="B32" i="2"/>
  <c r="A32" i="2"/>
  <c r="L31" i="2"/>
  <c r="J31" i="2"/>
  <c r="I31" i="2"/>
  <c r="H31" i="2"/>
  <c r="G31" i="2"/>
  <c r="K31" i="2" s="1"/>
  <c r="F31" i="2"/>
  <c r="E31" i="2"/>
  <c r="D31" i="2"/>
  <c r="C31" i="2"/>
  <c r="B31" i="2"/>
  <c r="A31" i="2"/>
  <c r="L30" i="2"/>
  <c r="J30" i="2"/>
  <c r="I30" i="2"/>
  <c r="H30" i="2"/>
  <c r="K30" i="2" s="1"/>
  <c r="G30" i="2"/>
  <c r="F30" i="2"/>
  <c r="E30" i="2"/>
  <c r="D30" i="2"/>
  <c r="C30" i="2"/>
  <c r="B30" i="2"/>
  <c r="A30" i="2"/>
  <c r="E33" i="24"/>
  <c r="E33" i="23"/>
  <c r="E33" i="22"/>
  <c r="E33" i="21"/>
  <c r="E39" i="21" s="1"/>
  <c r="E33" i="20"/>
  <c r="C14" i="2"/>
  <c r="L29" i="2"/>
  <c r="J29" i="2"/>
  <c r="I29" i="2"/>
  <c r="H29" i="2"/>
  <c r="G29" i="2"/>
  <c r="F29" i="2"/>
  <c r="D29" i="2"/>
  <c r="L28" i="2"/>
  <c r="J28" i="2"/>
  <c r="I28" i="2"/>
  <c r="H28" i="2"/>
  <c r="G28" i="2"/>
  <c r="F28" i="2"/>
  <c r="D28" i="2"/>
  <c r="L27" i="2"/>
  <c r="J27" i="2"/>
  <c r="I27" i="2"/>
  <c r="H27" i="2"/>
  <c r="G27" i="2"/>
  <c r="F27" i="2"/>
  <c r="D27" i="2"/>
  <c r="L26" i="2"/>
  <c r="J26" i="2"/>
  <c r="I26" i="2"/>
  <c r="H26" i="2"/>
  <c r="G26" i="2"/>
  <c r="F26" i="2"/>
  <c r="E29" i="2"/>
  <c r="E28" i="2"/>
  <c r="E27" i="2"/>
  <c r="E26" i="2"/>
  <c r="D26" i="2"/>
  <c r="C29" i="2"/>
  <c r="C28" i="2"/>
  <c r="C27" i="2"/>
  <c r="C26" i="2"/>
  <c r="B29" i="2"/>
  <c r="B28" i="2"/>
  <c r="B27" i="2"/>
  <c r="B26" i="2"/>
  <c r="B25" i="2"/>
  <c r="B24" i="2"/>
  <c r="B23" i="2"/>
  <c r="B22" i="2"/>
  <c r="B21" i="2"/>
  <c r="B20" i="2"/>
  <c r="A29" i="2"/>
  <c r="A28" i="2"/>
  <c r="A27" i="2"/>
  <c r="A26" i="2"/>
  <c r="A25" i="2"/>
  <c r="A24" i="2"/>
  <c r="A23" i="2"/>
  <c r="A22" i="2"/>
  <c r="A21" i="2"/>
  <c r="A20" i="2"/>
  <c r="E33" i="19"/>
  <c r="E39" i="19" s="1"/>
  <c r="E33" i="18"/>
  <c r="E33" i="17"/>
  <c r="E33" i="16"/>
  <c r="E39" i="16" s="1"/>
  <c r="E41" i="16" s="1"/>
  <c r="E33" i="15"/>
  <c r="E33" i="14"/>
  <c r="E33" i="9"/>
  <c r="E39" i="9" s="1"/>
  <c r="E33" i="11"/>
  <c r="E39" i="11" s="1"/>
  <c r="E33" i="10"/>
  <c r="E39" i="10" s="1"/>
  <c r="E33" i="3"/>
  <c r="M33" i="2" l="1"/>
  <c r="N33" i="2" s="1"/>
  <c r="M32" i="2"/>
  <c r="N32" i="2" s="1"/>
  <c r="M30" i="2"/>
  <c r="N30" i="2" s="1"/>
  <c r="M34" i="2"/>
  <c r="N34" i="2" s="1"/>
  <c r="M31" i="2"/>
  <c r="N31" i="2" s="1"/>
  <c r="E39" i="22"/>
  <c r="E41" i="22" s="1"/>
  <c r="E39" i="23"/>
  <c r="E41" i="23" s="1"/>
  <c r="E41" i="21"/>
  <c r="E39" i="20"/>
  <c r="E41" i="20" s="1"/>
  <c r="E39" i="24"/>
  <c r="E41" i="24" s="1"/>
  <c r="E41" i="17"/>
  <c r="E39" i="18"/>
  <c r="E41" i="18" s="1"/>
  <c r="E41" i="19"/>
  <c r="E39" i="17"/>
  <c r="E39" i="15"/>
  <c r="E41" i="15" s="1"/>
  <c r="E39" i="14"/>
  <c r="E41" i="14" s="1"/>
  <c r="E41" i="9"/>
  <c r="E41" i="11"/>
  <c r="E41" i="10"/>
  <c r="L25" i="2"/>
  <c r="L24" i="2"/>
  <c r="J25" i="2"/>
  <c r="J24" i="2"/>
  <c r="I25" i="2"/>
  <c r="I24" i="2"/>
  <c r="H25" i="2"/>
  <c r="H24" i="2"/>
  <c r="G25" i="2"/>
  <c r="G24" i="2"/>
  <c r="F25" i="2"/>
  <c r="F24" i="2"/>
  <c r="E25" i="2"/>
  <c r="E24" i="2"/>
  <c r="D25" i="2"/>
  <c r="D24" i="2"/>
  <c r="C25" i="2"/>
  <c r="C24" i="2"/>
  <c r="E19" i="13"/>
  <c r="E9" i="8"/>
  <c r="E8" i="8"/>
  <c r="E7" i="8"/>
  <c r="D8" i="13"/>
  <c r="D6" i="13"/>
  <c r="D5" i="13"/>
  <c r="D4" i="13"/>
  <c r="D3" i="13"/>
  <c r="D2" i="13"/>
  <c r="E10" i="2"/>
  <c r="K24" i="2" l="1"/>
  <c r="M24" i="2" s="1"/>
  <c r="N24" i="2" s="1"/>
  <c r="K25" i="2"/>
  <c r="M25" i="2" s="1"/>
  <c r="N25"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6" i="2"/>
  <c r="M26" i="2" s="1"/>
  <c r="K27" i="2"/>
  <c r="M27" i="2" s="1"/>
  <c r="N27" i="2" s="1"/>
  <c r="K28" i="2"/>
  <c r="M28" i="2" s="1"/>
  <c r="N28" i="2" s="1"/>
  <c r="K29" i="2"/>
  <c r="M29" i="2" s="1"/>
  <c r="K20" i="2" l="1"/>
  <c r="M20" i="2" s="1"/>
  <c r="N20" i="2" s="1"/>
  <c r="K21" i="2"/>
  <c r="M21" i="2" s="1"/>
  <c r="N21" i="2" s="1"/>
  <c r="N26" i="2"/>
  <c r="N23" i="2"/>
  <c r="N29" i="2"/>
  <c r="E39" i="3"/>
  <c r="E41" i="3" s="1"/>
</calcChain>
</file>

<file path=xl/sharedStrings.xml><?xml version="1.0" encoding="utf-8"?>
<sst xmlns="http://schemas.openxmlformats.org/spreadsheetml/2006/main" count="1393" uniqueCount="269">
  <si>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</si>
  <si>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</si>
  <si>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</si>
  <si>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</si>
  <si>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</si>
  <si>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</si>
  <si>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</si>
  <si>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</si>
  <si>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</si>
  <si>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</si>
  <si>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</si>
  <si>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</si>
  <si>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</si>
  <si>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</si>
  <si>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</si>
  <si>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</si>
  <si>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</si>
  <si>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</si>
  <si>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</si>
  <si>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</si>
  <si>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</si>
  <si>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</si>
  <si>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</si>
  <si>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</si>
  <si>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</si>
  <si>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</si>
  <si>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</si>
  <si>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</si>
  <si>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</si>
  <si>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</si>
  <si>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</si>
  <si>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</si>
  <si>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</si>
  <si>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</si>
  <si>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</si>
  <si>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</si>
  <si>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</si>
  <si>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</si>
  <si>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</si>
  <si>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</si>
  <si>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</si>
  <si>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</si>
  <si>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</si>
  <si>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</si>
  <si>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</si>
  <si>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</si>
  <si>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</si>
  <si>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</si>
  <si>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</si>
  <si>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</si>
  <si>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</si>
  <si>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</si>
  <si>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</si>
  <si>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</si>
  <si>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</si>
  <si>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</si>
  <si>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</si>
  <si>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</si>
  <si>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</si>
  <si>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</si>
  <si>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</si>
  <si>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</si>
  <si>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</si>
  <si>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</si>
  <si>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</si>
  <si>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</si>
  <si>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</si>
  <si>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</si>
  <si>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</si>
  <si>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</si>
  <si>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</si>
  <si>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</si>
  <si>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</si>
  <si>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</si>
  <si>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</si>
  <si>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</si>
  <si>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</si>
  <si>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</si>
  <si>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</si>
  <si>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</si>
  <si>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</si>
  <si>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</si>
  <si>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</si>
  <si>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</si>
  <si>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</si>
  <si>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</si>
  <si>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</si>
  <si>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</si>
  <si>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</si>
  <si>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</si>
  <si>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</si>
  <si>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</si>
  <si>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</si>
  <si>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</si>
  <si>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</si>
  <si>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</si>
  <si>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</si>
  <si>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</si>
  <si>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</si>
  <si>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</si>
  <si>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</si>
  <si>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</si>
  <si>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</si>
  <si>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</si>
  <si>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</si>
  <si>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</si>
  <si>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</si>
  <si>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</si>
  <si>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</si>
  <si>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</si>
  <si>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</si>
  <si>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</si>
  <si>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</si>
  <si>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</si>
  <si>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</si>
  <si>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</si>
  <si>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</si>
  <si>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</si>
  <si>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</si>
  <si>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</si>
  <si>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</si>
  <si>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</si>
  <si>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</si>
  <si>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</si>
  <si>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07:45 Uhr</t>
  </si>
  <si>
    <t>Anfallsleiden</t>
  </si>
  <si>
    <t>Bad Belzig</t>
  </si>
  <si>
    <t>Beelitz</t>
  </si>
  <si>
    <t>Fichtenwalde</t>
  </si>
  <si>
    <t>Groß Kreutz (Havel)</t>
  </si>
  <si>
    <t>Kloster Lehnin</t>
  </si>
  <si>
    <t>Damsdorf</t>
  </si>
  <si>
    <t>Lehnin</t>
  </si>
  <si>
    <t>Lütte</t>
  </si>
  <si>
    <t>Görzke</t>
  </si>
  <si>
    <t>08:00 Uhr</t>
  </si>
  <si>
    <t>13</t>
  </si>
  <si>
    <t>Havelschule</t>
  </si>
  <si>
    <t>Magdeburger Landstraße 124</t>
  </si>
  <si>
    <t>14770 Brandenburg</t>
  </si>
  <si>
    <t xml:space="preserve">Brandenburg an der Havel </t>
  </si>
  <si>
    <t>Gerostraße 10</t>
  </si>
  <si>
    <t>Brandenburg an der Havel</t>
  </si>
  <si>
    <t>Gutenbergstraße 37</t>
  </si>
  <si>
    <t>Roskow</t>
  </si>
  <si>
    <t>Dorfstraße 47</t>
  </si>
  <si>
    <t>Rosenau</t>
  </si>
  <si>
    <t>Zitzer Dorfstraße 25</t>
  </si>
  <si>
    <t>Wusterwitz</t>
  </si>
  <si>
    <t>August-Bebel-Straße 22</t>
  </si>
  <si>
    <t>Bahnhofstraße 50</t>
  </si>
  <si>
    <t>Ziesar</t>
  </si>
  <si>
    <t>Wallgraben 2</t>
  </si>
  <si>
    <t>Lehniner Chaussee 21</t>
  </si>
  <si>
    <t>Havelsee</t>
  </si>
  <si>
    <t>Pritzerbe</t>
  </si>
  <si>
    <t>Kietzstraße 17</t>
  </si>
  <si>
    <t>Wiesenburg/Mark</t>
  </si>
  <si>
    <t>Benken</t>
  </si>
  <si>
    <t>Am Spring 1</t>
  </si>
  <si>
    <t>Felsbergstraße 19</t>
  </si>
  <si>
    <t xml:space="preserve">14772 Brandenburg  </t>
  </si>
  <si>
    <t>Johann-Heinrich-Pestlozzi-Schule Brandenburg</t>
  </si>
  <si>
    <t>13:30 Uhr / 14:20 Uhr je nach Stundenplan</t>
  </si>
  <si>
    <t>Berliner Allee 108</t>
  </si>
  <si>
    <t>Schenkenberg</t>
  </si>
  <si>
    <t>Blütenring 57</t>
  </si>
  <si>
    <t>Schmergow</t>
  </si>
  <si>
    <t>Dorfstraße 48</t>
  </si>
  <si>
    <t>Ahornstraße 9</t>
  </si>
  <si>
    <t>Alte Gartenstraße 27</t>
  </si>
  <si>
    <t>Schulweg</t>
  </si>
  <si>
    <t>Ketzin</t>
  </si>
  <si>
    <t>Baustraße 3a</t>
  </si>
  <si>
    <t>Beetzsee</t>
  </si>
  <si>
    <t>Brielow</t>
  </si>
  <si>
    <t>Hohenferchesarer Straße 26 a</t>
  </si>
  <si>
    <t>Seestraße 14a</t>
  </si>
  <si>
    <t>Radewege</t>
  </si>
  <si>
    <t>Am Dorfgraben 33</t>
  </si>
  <si>
    <t>Bergstraße 7a</t>
  </si>
  <si>
    <t>Dorfstraße 3</t>
  </si>
  <si>
    <t>Dorfstraße 37f</t>
  </si>
  <si>
    <t>Dorfstraße 4</t>
  </si>
  <si>
    <t>Dorfstraße 51</t>
  </si>
  <si>
    <t>Beetzseeheide</t>
  </si>
  <si>
    <t>Gortz</t>
  </si>
  <si>
    <t>Gortzer Dorfstraße 16</t>
  </si>
  <si>
    <t>Wenzlow</t>
  </si>
  <si>
    <t>Grüningen</t>
  </si>
  <si>
    <t>Wenzlower Dorfstraße 23</t>
  </si>
  <si>
    <t>Bensdorf</t>
  </si>
  <si>
    <t>Altbensdorf</t>
  </si>
  <si>
    <t>Kleines Feld 15</t>
  </si>
  <si>
    <t>Neubensdorf</t>
  </si>
  <si>
    <t>Genthiner Straße 24</t>
  </si>
  <si>
    <t>Zitz</t>
  </si>
  <si>
    <t>Hauptstraße 93 a</t>
  </si>
  <si>
    <t>Warchauerstraße 83</t>
  </si>
  <si>
    <t>Gartenstraße 11 B</t>
  </si>
  <si>
    <t>Göhlsdorfer Straße 21</t>
  </si>
  <si>
    <t>Grebs</t>
  </si>
  <si>
    <t>Im Wiesengrund 17</t>
  </si>
  <si>
    <t>Gohlitzstraße 23</t>
  </si>
  <si>
    <t>Prützke</t>
  </si>
  <si>
    <t>Altes Dorf 3</t>
  </si>
  <si>
    <t>Pernitzer Straße 15</t>
  </si>
  <si>
    <t>Rietz</t>
  </si>
  <si>
    <t>Lerchenberg 3</t>
  </si>
  <si>
    <t>Krahne</t>
  </si>
  <si>
    <t>Hauptstraße 28</t>
  </si>
  <si>
    <t>Bahnhofsallee 15</t>
  </si>
  <si>
    <t>Fohrde</t>
  </si>
  <si>
    <t>Am See 23</t>
  </si>
  <si>
    <t>Hohenferchesar</t>
  </si>
  <si>
    <t>Heerstraße 2</t>
  </si>
  <si>
    <t>Zum Birkenwäldchen 79</t>
  </si>
  <si>
    <t>Dippmannsdorf</t>
  </si>
  <si>
    <t>Mühlenstraße 28</t>
  </si>
  <si>
    <t>Bruchstraße 3</t>
  </si>
  <si>
    <t>Birkenweg 8</t>
  </si>
  <si>
    <t>Hans-Marchwitza-Straße 10</t>
  </si>
  <si>
    <t>Hans-Marchwitza-Straße 19</t>
  </si>
  <si>
    <t>Niemegker Straße 52</t>
  </si>
  <si>
    <t xml:space="preserve">Bad Belzig </t>
  </si>
  <si>
    <t>Friedrich-Schiller-Straße 42</t>
  </si>
  <si>
    <t>Planetal</t>
  </si>
  <si>
    <t>Mörz</t>
  </si>
  <si>
    <t>Dorfstraße 44</t>
  </si>
  <si>
    <t>Ragösen</t>
  </si>
  <si>
    <t>Kastanienwinkel 13</t>
  </si>
  <si>
    <t>Planebruch</t>
  </si>
  <si>
    <t>Freienthal</t>
  </si>
  <si>
    <t>Chausseestraße 2b</t>
  </si>
  <si>
    <t>Chausseestraße 7b</t>
  </si>
  <si>
    <t>Jeserigerhütten</t>
  </si>
  <si>
    <t>Neue Dorfstraße 2</t>
  </si>
  <si>
    <t>Reetz</t>
  </si>
  <si>
    <t>Reppinicher Straße 1</t>
  </si>
  <si>
    <t>Hermann-Boßdorf-Straße 6</t>
  </si>
  <si>
    <t>Oberhofstraße 262</t>
  </si>
  <si>
    <t>Schule 3:</t>
  </si>
  <si>
    <t>Förderschule Spektrum</t>
  </si>
  <si>
    <t>Große Hagenstraße 3</t>
  </si>
  <si>
    <t>14712 Rathenow</t>
  </si>
  <si>
    <t>13:30 / 14:45 Uhr je nach Stundenplan</t>
  </si>
  <si>
    <t>Pritzerber Straße 52</t>
  </si>
  <si>
    <t>13/1</t>
  </si>
  <si>
    <t>Tourenplan Los 13</t>
  </si>
  <si>
    <t>13/2</t>
  </si>
  <si>
    <t>13/3</t>
  </si>
  <si>
    <t>13/4</t>
  </si>
  <si>
    <t>13/5</t>
  </si>
  <si>
    <t>13/6</t>
  </si>
  <si>
    <t>13/7</t>
  </si>
  <si>
    <t>13/8</t>
  </si>
  <si>
    <t>13/9</t>
  </si>
  <si>
    <t>13/10</t>
  </si>
  <si>
    <t>13/11</t>
  </si>
  <si>
    <t>13/12</t>
  </si>
  <si>
    <t>13/13</t>
  </si>
  <si>
    <t>13/14</t>
  </si>
  <si>
    <t>13/15</t>
  </si>
  <si>
    <t>13/16</t>
  </si>
  <si>
    <t>13/17</t>
  </si>
  <si>
    <t>13/18</t>
  </si>
  <si>
    <t>13/19</t>
  </si>
  <si>
    <t>13/20</t>
  </si>
  <si>
    <t>15:00 Uhr , Freitags 13:00 Uhr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</si>
</sst>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5">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20" fontId="4" fillId="0" borderId="0" xfId="44" applyNumberFormat="1" applyFont="1" applyBorder="1" applyAlignment="1">
      <alignment horizontal="left"/>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49" fontId="5" fillId="2" borderId="0" xfId="3" applyNumberFormat="1" applyFont="1" applyFill="1" applyAlignment="1">
      <alignment horizontal="center"/>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10"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0" fillId="0" borderId="0" xfId="0" applyFont="1" applyAlignment="1">
      <alignment horizontal="left" vertical="center" wrapText="1"/>
    </xf>
    <xf numFmtId="0" fontId="15" fillId="2" borderId="10" xfId="0" applyFont="1" applyFill="1" applyBorder="1" applyAlignment="1">
      <alignment horizontal="center" vertical="center" wrapText="1"/>
    </xf>
    <xf numFmtId="9" fontId="15" fillId="2" borderId="10"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49" fontId="5" fillId="0" borderId="10" xfId="0" applyNumberFormat="1" applyFont="1" applyBorder="1" applyAlignment="1">
      <alignment horizontal="center" vertical="center" wrapText="1"/>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116"/>
  <sheetViews>
    <sheetView showGridLines="0" tabSelected="1" view="pageBreakPreview" zoomScale="85" zoomScaleNormal="100" zoomScaleSheetLayoutView="85" workbookViewId="0">
      <selection activeCell="D17" sqref="D17"/>
    </sheetView>
  </sheetViews>
  <sheetFormatPr baseColWidth="10" defaultColWidth="11.19921875" defaultRowHeight="16.8" x14ac:dyDescent="0.4"/>
  <cols>
    <col min="1" max="1" width="19.19921875" style="1" customWidth="1"/>
    <col min="2" max="2" width="11.19921875" style="1"/>
    <col min="3" max="3" width="18.09765625" style="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61" t="s">
        <v>49</v>
      </c>
      <c r="E2" s="161"/>
      <c r="F2" s="161"/>
    </row>
    <row r="4" spans="1:6" ht="22.95" customHeight="1" x14ac:dyDescent="0.4">
      <c r="A4" s="2" t="s">
        <v>10</v>
      </c>
      <c r="B4" s="2" t="s">
        <v>109</v>
      </c>
    </row>
    <row r="5" spans="1:6" ht="22.95" customHeight="1" x14ac:dyDescent="0.4">
      <c r="A5" s="2" t="s">
        <v>12</v>
      </c>
      <c r="B5" s="88" t="s">
        <v>136</v>
      </c>
    </row>
    <row r="6" spans="1:6" ht="22.95" customHeight="1" x14ac:dyDescent="0.4">
      <c r="A6" s="1" t="s">
        <v>11</v>
      </c>
      <c r="B6" s="89" t="s">
        <v>116</v>
      </c>
    </row>
    <row r="7" spans="1:6" ht="22.95" customHeight="1" x14ac:dyDescent="0.4">
      <c r="A7" s="1" t="s">
        <v>9</v>
      </c>
      <c r="B7" s="4">
        <v>46258</v>
      </c>
    </row>
    <row r="8" spans="1:6" ht="22.95" customHeight="1" x14ac:dyDescent="0.4">
      <c r="A8" s="1" t="s">
        <v>8</v>
      </c>
      <c r="B8" s="4">
        <v>46932</v>
      </c>
    </row>
    <row r="10" spans="1:6" ht="39.6" customHeight="1" x14ac:dyDescent="0.4">
      <c r="A10" s="162" t="s">
        <v>58</v>
      </c>
      <c r="B10" s="162"/>
      <c r="C10" s="162"/>
      <c r="D10" s="162"/>
      <c r="E10" s="162"/>
      <c r="F10" s="162"/>
    </row>
    <row r="11" spans="1:6" ht="49.2" customHeight="1" x14ac:dyDescent="0.4">
      <c r="A11" s="160" t="s">
        <v>110</v>
      </c>
      <c r="B11" s="160"/>
      <c r="C11" s="160"/>
      <c r="D11" s="160"/>
      <c r="E11" s="160"/>
      <c r="F11" s="160"/>
    </row>
    <row r="12" spans="1:6" ht="164.4" customHeight="1" x14ac:dyDescent="0.4">
      <c r="A12" s="159" t="s">
        <v>99</v>
      </c>
      <c r="B12" s="159"/>
      <c r="C12" s="159"/>
      <c r="D12" s="159"/>
      <c r="E12" s="159"/>
      <c r="F12" s="159"/>
    </row>
    <row r="13" spans="1:6" x14ac:dyDescent="0.4">
      <c r="A13" s="148"/>
      <c r="B13" s="149"/>
      <c r="C13" s="150"/>
      <c r="D13" s="150"/>
      <c r="E13" s="150"/>
      <c r="F13" s="149"/>
    </row>
    <row r="14" spans="1:6" x14ac:dyDescent="0.4">
      <c r="A14" s="30" t="s">
        <v>50</v>
      </c>
      <c r="B14" s="31" t="s">
        <v>137</v>
      </c>
      <c r="C14" s="29"/>
    </row>
    <row r="15" spans="1:6" ht="16.95" customHeight="1" x14ac:dyDescent="0.4">
      <c r="A15" s="30"/>
      <c r="B15" s="35" t="s">
        <v>138</v>
      </c>
      <c r="C15" s="34"/>
    </row>
    <row r="16" spans="1:6" x14ac:dyDescent="0.4">
      <c r="A16" s="30"/>
      <c r="B16" s="31" t="s">
        <v>139</v>
      </c>
      <c r="C16" s="29"/>
    </row>
    <row r="17" spans="1:6" x14ac:dyDescent="0.4">
      <c r="A17" s="30"/>
      <c r="B17" s="31"/>
      <c r="C17" s="29"/>
    </row>
    <row r="18" spans="1:6" x14ac:dyDescent="0.4">
      <c r="A18" s="30" t="s">
        <v>122</v>
      </c>
      <c r="B18" s="32" t="s">
        <v>135</v>
      </c>
      <c r="C18" s="29"/>
    </row>
    <row r="19" spans="1:6" x14ac:dyDescent="0.4">
      <c r="A19" s="30" t="s">
        <v>123</v>
      </c>
      <c r="B19" s="152" t="s">
        <v>268</v>
      </c>
      <c r="E19" s="152"/>
    </row>
    <row r="20" spans="1:6" x14ac:dyDescent="0.4">
      <c r="A20" s="30"/>
      <c r="B20" s="33" t="s">
        <v>51</v>
      </c>
      <c r="C20" s="33"/>
      <c r="E20" s="152"/>
    </row>
    <row r="21" spans="1:6" ht="17.399999999999999" thickBot="1" x14ac:dyDescent="0.45">
      <c r="A21" s="30"/>
      <c r="C21" s="29"/>
    </row>
    <row r="22" spans="1:6" ht="17.399999999999999" thickBot="1" x14ac:dyDescent="0.45">
      <c r="A22" s="36" t="s">
        <v>3</v>
      </c>
      <c r="B22" s="36" t="s">
        <v>0</v>
      </c>
      <c r="C22" s="37" t="s">
        <v>4</v>
      </c>
      <c r="D22" s="37" t="s">
        <v>52</v>
      </c>
      <c r="E22" s="37" t="s">
        <v>5</v>
      </c>
      <c r="F22" s="38" t="s">
        <v>53</v>
      </c>
    </row>
    <row r="23" spans="1:6" ht="34.200000000000003" thickBot="1" x14ac:dyDescent="0.45">
      <c r="A23" s="145">
        <v>1</v>
      </c>
      <c r="B23" s="146">
        <v>14770</v>
      </c>
      <c r="C23" s="39" t="s">
        <v>140</v>
      </c>
      <c r="D23" s="39"/>
      <c r="E23" s="39" t="s">
        <v>141</v>
      </c>
      <c r="F23" s="147"/>
    </row>
    <row r="24" spans="1:6" ht="34.200000000000003" thickBot="1" x14ac:dyDescent="0.45">
      <c r="A24" s="145">
        <v>2</v>
      </c>
      <c r="B24" s="146">
        <v>14776</v>
      </c>
      <c r="C24" s="39" t="s">
        <v>142</v>
      </c>
      <c r="D24" s="39"/>
      <c r="E24" s="39" t="s">
        <v>143</v>
      </c>
      <c r="F24" s="147"/>
    </row>
    <row r="25" spans="1:6" ht="17.399999999999999" thickBot="1" x14ac:dyDescent="0.45">
      <c r="A25" s="145">
        <v>3</v>
      </c>
      <c r="B25" s="146">
        <v>14778</v>
      </c>
      <c r="C25" s="39" t="s">
        <v>144</v>
      </c>
      <c r="D25" s="39"/>
      <c r="E25" s="39" t="s">
        <v>145</v>
      </c>
      <c r="F25" s="147"/>
    </row>
    <row r="26" spans="1:6" ht="17.399999999999999" thickBot="1" x14ac:dyDescent="0.45">
      <c r="A26" s="145">
        <v>4</v>
      </c>
      <c r="B26" s="146">
        <v>14789</v>
      </c>
      <c r="C26" s="39" t="s">
        <v>146</v>
      </c>
      <c r="D26" s="39"/>
      <c r="E26" s="39" t="s">
        <v>147</v>
      </c>
      <c r="F26" s="147"/>
    </row>
    <row r="27" spans="1:6" ht="17.399999999999999" thickBot="1" x14ac:dyDescent="0.45">
      <c r="A27" s="145">
        <v>5</v>
      </c>
      <c r="B27" s="146">
        <v>14789</v>
      </c>
      <c r="C27" s="39" t="s">
        <v>148</v>
      </c>
      <c r="D27" s="39"/>
      <c r="E27" s="39" t="s">
        <v>149</v>
      </c>
      <c r="F27" s="147"/>
    </row>
    <row r="28" spans="1:6" ht="17.399999999999999" thickBot="1" x14ac:dyDescent="0.45">
      <c r="A28" s="145">
        <v>6</v>
      </c>
      <c r="B28" s="146">
        <v>14789</v>
      </c>
      <c r="C28" s="39" t="s">
        <v>148</v>
      </c>
      <c r="D28" s="39"/>
      <c r="E28" s="39" t="s">
        <v>150</v>
      </c>
      <c r="F28" s="147"/>
    </row>
    <row r="29" spans="1:6" ht="17.399999999999999" thickBot="1" x14ac:dyDescent="0.45">
      <c r="A29" s="145">
        <v>7</v>
      </c>
      <c r="B29" s="146">
        <v>14793</v>
      </c>
      <c r="C29" s="39" t="s">
        <v>151</v>
      </c>
      <c r="D29" s="39"/>
      <c r="E29" s="39" t="s">
        <v>152</v>
      </c>
      <c r="F29" s="147"/>
    </row>
    <row r="30" spans="1:6" ht="17.399999999999999" thickBot="1" x14ac:dyDescent="0.45">
      <c r="A30" s="145">
        <v>8</v>
      </c>
      <c r="B30" s="146">
        <v>14797</v>
      </c>
      <c r="C30" s="39" t="s">
        <v>130</v>
      </c>
      <c r="D30" s="39"/>
      <c r="E30" s="39" t="s">
        <v>153</v>
      </c>
      <c r="F30" s="147"/>
    </row>
    <row r="31" spans="1:6" ht="17.399999999999999" thickBot="1" x14ac:dyDescent="0.45">
      <c r="A31" s="145">
        <v>9</v>
      </c>
      <c r="B31" s="146">
        <v>14798</v>
      </c>
      <c r="C31" s="39" t="s">
        <v>154</v>
      </c>
      <c r="D31" s="39" t="s">
        <v>155</v>
      </c>
      <c r="E31" s="39" t="s">
        <v>156</v>
      </c>
      <c r="F31" s="147"/>
    </row>
    <row r="32" spans="1:6" ht="17.399999999999999" thickBot="1" x14ac:dyDescent="0.45">
      <c r="A32" s="145">
        <v>10</v>
      </c>
      <c r="B32" s="146">
        <v>14827</v>
      </c>
      <c r="C32" s="39" t="s">
        <v>157</v>
      </c>
      <c r="D32" s="39" t="s">
        <v>158</v>
      </c>
      <c r="E32" s="39" t="s">
        <v>159</v>
      </c>
      <c r="F32" s="147" t="s">
        <v>125</v>
      </c>
    </row>
    <row r="33" spans="1:6" ht="17.399999999999999" thickBot="1" x14ac:dyDescent="0.45">
      <c r="A33" s="145">
        <v>11</v>
      </c>
      <c r="B33" s="146">
        <v>14827</v>
      </c>
      <c r="C33" s="39" t="s">
        <v>157</v>
      </c>
      <c r="D33" s="39" t="s">
        <v>158</v>
      </c>
      <c r="E33" s="39" t="s">
        <v>159</v>
      </c>
      <c r="F33" s="147"/>
    </row>
    <row r="34" spans="1:6" x14ac:dyDescent="0.4">
      <c r="A34" s="148"/>
      <c r="B34" s="149"/>
      <c r="C34" s="150"/>
      <c r="D34" s="150"/>
      <c r="E34" s="150"/>
      <c r="F34" s="149"/>
    </row>
    <row r="35" spans="1:6" x14ac:dyDescent="0.4">
      <c r="A35" s="30" t="s">
        <v>121</v>
      </c>
      <c r="B35" s="31" t="s">
        <v>162</v>
      </c>
      <c r="C35" s="29"/>
    </row>
    <row r="36" spans="1:6" ht="16.95" customHeight="1" x14ac:dyDescent="0.4">
      <c r="A36" s="30"/>
      <c r="B36" s="35" t="s">
        <v>160</v>
      </c>
      <c r="C36" s="34"/>
    </row>
    <row r="37" spans="1:6" x14ac:dyDescent="0.4">
      <c r="A37" s="30"/>
      <c r="B37" s="31" t="s">
        <v>161</v>
      </c>
      <c r="C37" s="29"/>
    </row>
    <row r="38" spans="1:6" x14ac:dyDescent="0.4">
      <c r="A38" s="30"/>
      <c r="B38" s="31"/>
      <c r="C38" s="29"/>
    </row>
    <row r="39" spans="1:6" x14ac:dyDescent="0.4">
      <c r="A39" s="30" t="s">
        <v>122</v>
      </c>
      <c r="B39" s="32" t="s">
        <v>124</v>
      </c>
      <c r="C39" s="29"/>
    </row>
    <row r="40" spans="1:6" x14ac:dyDescent="0.4">
      <c r="A40" s="30" t="s">
        <v>123</v>
      </c>
      <c r="B40" s="152" t="s">
        <v>163</v>
      </c>
      <c r="E40" s="152"/>
    </row>
    <row r="41" spans="1:6" x14ac:dyDescent="0.4">
      <c r="A41" s="30"/>
      <c r="B41" s="33" t="s">
        <v>51</v>
      </c>
      <c r="C41" s="29"/>
    </row>
    <row r="42" spans="1:6" ht="17.399999999999999" thickBot="1" x14ac:dyDescent="0.45">
      <c r="A42" s="30"/>
      <c r="B42" s="33"/>
      <c r="C42" s="29"/>
    </row>
    <row r="43" spans="1:6" ht="17.399999999999999" thickBot="1" x14ac:dyDescent="0.45">
      <c r="A43" s="36" t="s">
        <v>3</v>
      </c>
      <c r="B43" s="36" t="s">
        <v>0</v>
      </c>
      <c r="C43" s="37" t="s">
        <v>4</v>
      </c>
      <c r="D43" s="37" t="s">
        <v>52</v>
      </c>
      <c r="E43" s="37" t="s">
        <v>5</v>
      </c>
      <c r="F43" s="38" t="s">
        <v>53</v>
      </c>
    </row>
    <row r="44" spans="1:6" ht="17.399999999999999" thickBot="1" x14ac:dyDescent="0.45">
      <c r="A44" s="145">
        <v>12</v>
      </c>
      <c r="B44" s="146">
        <v>14547</v>
      </c>
      <c r="C44" s="39" t="s">
        <v>127</v>
      </c>
      <c r="D44" s="39" t="s">
        <v>128</v>
      </c>
      <c r="E44" s="39" t="s">
        <v>164</v>
      </c>
      <c r="F44" s="147"/>
    </row>
    <row r="45" spans="1:6" ht="17.399999999999999" thickBot="1" x14ac:dyDescent="0.45">
      <c r="A45" s="145">
        <v>13</v>
      </c>
      <c r="B45" s="146">
        <v>14550</v>
      </c>
      <c r="C45" s="39" t="s">
        <v>129</v>
      </c>
      <c r="D45" s="39" t="s">
        <v>165</v>
      </c>
      <c r="E45" s="39" t="s">
        <v>166</v>
      </c>
      <c r="F45" s="147"/>
    </row>
    <row r="46" spans="1:6" ht="17.399999999999999" thickBot="1" x14ac:dyDescent="0.45">
      <c r="A46" s="145">
        <v>14</v>
      </c>
      <c r="B46" s="146">
        <v>14550</v>
      </c>
      <c r="C46" s="39" t="s">
        <v>129</v>
      </c>
      <c r="D46" s="39" t="s">
        <v>167</v>
      </c>
      <c r="E46" s="39" t="s">
        <v>168</v>
      </c>
      <c r="F46" s="147"/>
    </row>
    <row r="47" spans="1:6" ht="17.399999999999999" thickBot="1" x14ac:dyDescent="0.45">
      <c r="A47" s="145">
        <v>15</v>
      </c>
      <c r="B47" s="146">
        <v>14550</v>
      </c>
      <c r="C47" s="39" t="s">
        <v>129</v>
      </c>
      <c r="D47" s="39"/>
      <c r="E47" s="39" t="s">
        <v>169</v>
      </c>
      <c r="F47" s="147"/>
    </row>
    <row r="48" spans="1:6" ht="17.399999999999999" thickBot="1" x14ac:dyDescent="0.45">
      <c r="A48" s="145">
        <v>16</v>
      </c>
      <c r="B48" s="146">
        <v>14550</v>
      </c>
      <c r="C48" s="39" t="s">
        <v>129</v>
      </c>
      <c r="D48" s="39"/>
      <c r="E48" s="39" t="s">
        <v>170</v>
      </c>
      <c r="F48" s="147"/>
    </row>
    <row r="49" spans="1:6" ht="17.399999999999999" thickBot="1" x14ac:dyDescent="0.45">
      <c r="A49" s="145">
        <v>17</v>
      </c>
      <c r="B49" s="146">
        <v>14550</v>
      </c>
      <c r="C49" s="39" t="s">
        <v>129</v>
      </c>
      <c r="D49" s="39"/>
      <c r="E49" s="39" t="s">
        <v>171</v>
      </c>
      <c r="F49" s="147"/>
    </row>
    <row r="50" spans="1:6" ht="17.399999999999999" thickBot="1" x14ac:dyDescent="0.45">
      <c r="A50" s="145">
        <v>18</v>
      </c>
      <c r="B50" s="146">
        <v>14669</v>
      </c>
      <c r="C50" s="39" t="s">
        <v>172</v>
      </c>
      <c r="D50" s="39"/>
      <c r="E50" s="39" t="s">
        <v>173</v>
      </c>
      <c r="F50" s="147"/>
    </row>
    <row r="51" spans="1:6" ht="17.399999999999999" thickBot="1" x14ac:dyDescent="0.45">
      <c r="A51" s="145">
        <v>19</v>
      </c>
      <c r="B51" s="146">
        <v>14669</v>
      </c>
      <c r="C51" s="39" t="s">
        <v>172</v>
      </c>
      <c r="D51" s="39"/>
      <c r="E51" s="39" t="s">
        <v>173</v>
      </c>
      <c r="F51" s="147"/>
    </row>
    <row r="52" spans="1:6" ht="17.399999999999999" thickBot="1" x14ac:dyDescent="0.45">
      <c r="A52" s="145">
        <v>20</v>
      </c>
      <c r="B52" s="146">
        <v>14778</v>
      </c>
      <c r="C52" s="39" t="s">
        <v>174</v>
      </c>
      <c r="D52" s="39" t="s">
        <v>175</v>
      </c>
      <c r="E52" s="39" t="s">
        <v>176</v>
      </c>
      <c r="F52" s="147"/>
    </row>
    <row r="53" spans="1:6" ht="17.399999999999999" thickBot="1" x14ac:dyDescent="0.45">
      <c r="A53" s="145">
        <v>21</v>
      </c>
      <c r="B53" s="146">
        <v>14778</v>
      </c>
      <c r="C53" s="39" t="s">
        <v>174</v>
      </c>
      <c r="D53" s="39" t="s">
        <v>175</v>
      </c>
      <c r="E53" s="39" t="s">
        <v>177</v>
      </c>
      <c r="F53" s="147"/>
    </row>
    <row r="54" spans="1:6" ht="17.399999999999999" thickBot="1" x14ac:dyDescent="0.45">
      <c r="A54" s="145">
        <v>22</v>
      </c>
      <c r="B54" s="146">
        <v>14778</v>
      </c>
      <c r="C54" s="39" t="s">
        <v>174</v>
      </c>
      <c r="D54" s="39" t="s">
        <v>178</v>
      </c>
      <c r="E54" s="39" t="s">
        <v>179</v>
      </c>
      <c r="F54" s="147"/>
    </row>
    <row r="55" spans="1:6" ht="17.399999999999999" thickBot="1" x14ac:dyDescent="0.45">
      <c r="A55" s="145">
        <v>23</v>
      </c>
      <c r="B55" s="146">
        <v>14778</v>
      </c>
      <c r="C55" s="39" t="s">
        <v>174</v>
      </c>
      <c r="D55" s="39" t="s">
        <v>178</v>
      </c>
      <c r="E55" s="39" t="s">
        <v>179</v>
      </c>
      <c r="F55" s="147"/>
    </row>
    <row r="56" spans="1:6" ht="17.399999999999999" thickBot="1" x14ac:dyDescent="0.45">
      <c r="A56" s="145">
        <v>24</v>
      </c>
      <c r="B56" s="146">
        <v>14778</v>
      </c>
      <c r="C56" s="39" t="s">
        <v>174</v>
      </c>
      <c r="D56" s="39" t="s">
        <v>178</v>
      </c>
      <c r="E56" s="39" t="s">
        <v>180</v>
      </c>
      <c r="F56" s="147"/>
    </row>
    <row r="57" spans="1:6" ht="17.399999999999999" thickBot="1" x14ac:dyDescent="0.45">
      <c r="A57" s="145">
        <v>25</v>
      </c>
      <c r="B57" s="146">
        <v>14778</v>
      </c>
      <c r="C57" s="39" t="s">
        <v>174</v>
      </c>
      <c r="D57" s="39" t="s">
        <v>178</v>
      </c>
      <c r="E57" s="39" t="s">
        <v>181</v>
      </c>
      <c r="F57" s="147"/>
    </row>
    <row r="58" spans="1:6" ht="17.399999999999999" thickBot="1" x14ac:dyDescent="0.45">
      <c r="A58" s="145">
        <v>26</v>
      </c>
      <c r="B58" s="146">
        <v>14778</v>
      </c>
      <c r="C58" s="39" t="s">
        <v>174</v>
      </c>
      <c r="D58" s="39" t="s">
        <v>178</v>
      </c>
      <c r="E58" s="39" t="s">
        <v>182</v>
      </c>
      <c r="F58" s="147"/>
    </row>
    <row r="59" spans="1:6" ht="17.399999999999999" thickBot="1" x14ac:dyDescent="0.45">
      <c r="A59" s="145">
        <v>27</v>
      </c>
      <c r="B59" s="146">
        <v>14778</v>
      </c>
      <c r="C59" s="39" t="s">
        <v>174</v>
      </c>
      <c r="D59" s="39" t="s">
        <v>178</v>
      </c>
      <c r="E59" s="39" t="s">
        <v>182</v>
      </c>
      <c r="F59" s="147"/>
    </row>
    <row r="60" spans="1:6" ht="17.399999999999999" thickBot="1" x14ac:dyDescent="0.45">
      <c r="A60" s="145">
        <v>28</v>
      </c>
      <c r="B60" s="146">
        <v>14778</v>
      </c>
      <c r="C60" s="39" t="s">
        <v>174</v>
      </c>
      <c r="D60" s="39" t="s">
        <v>178</v>
      </c>
      <c r="E60" s="39" t="s">
        <v>183</v>
      </c>
      <c r="F60" s="147"/>
    </row>
    <row r="61" spans="1:6" ht="17.399999999999999" thickBot="1" x14ac:dyDescent="0.45">
      <c r="A61" s="145">
        <v>29</v>
      </c>
      <c r="B61" s="146">
        <v>14778</v>
      </c>
      <c r="C61" s="39" t="s">
        <v>174</v>
      </c>
      <c r="D61" s="39" t="s">
        <v>178</v>
      </c>
      <c r="E61" s="39" t="s">
        <v>184</v>
      </c>
      <c r="F61" s="147"/>
    </row>
    <row r="62" spans="1:6" ht="17.399999999999999" thickBot="1" x14ac:dyDescent="0.45">
      <c r="A62" s="145">
        <v>30</v>
      </c>
      <c r="B62" s="146">
        <v>14778</v>
      </c>
      <c r="C62" s="39" t="s">
        <v>185</v>
      </c>
      <c r="D62" s="39" t="s">
        <v>186</v>
      </c>
      <c r="E62" s="39" t="s">
        <v>187</v>
      </c>
      <c r="F62" s="147"/>
    </row>
    <row r="63" spans="1:6" ht="17.399999999999999" thickBot="1" x14ac:dyDescent="0.45">
      <c r="A63" s="145">
        <v>31</v>
      </c>
      <c r="B63" s="146">
        <v>14778</v>
      </c>
      <c r="C63" s="39" t="s">
        <v>188</v>
      </c>
      <c r="D63" s="39" t="s">
        <v>189</v>
      </c>
      <c r="E63" s="39" t="s">
        <v>190</v>
      </c>
      <c r="F63" s="147"/>
    </row>
    <row r="64" spans="1:6" ht="17.399999999999999" thickBot="1" x14ac:dyDescent="0.45">
      <c r="A64" s="145">
        <v>32</v>
      </c>
      <c r="B64" s="146">
        <v>14789</v>
      </c>
      <c r="C64" s="39" t="s">
        <v>191</v>
      </c>
      <c r="D64" s="39" t="s">
        <v>192</v>
      </c>
      <c r="E64" s="39" t="s">
        <v>193</v>
      </c>
      <c r="F64" s="147"/>
    </row>
    <row r="65" spans="1:6" ht="17.399999999999999" thickBot="1" x14ac:dyDescent="0.45">
      <c r="A65" s="145">
        <v>33</v>
      </c>
      <c r="B65" s="146">
        <v>14789</v>
      </c>
      <c r="C65" s="39" t="s">
        <v>191</v>
      </c>
      <c r="D65" s="39" t="s">
        <v>194</v>
      </c>
      <c r="E65" s="39" t="s">
        <v>195</v>
      </c>
      <c r="F65" s="147"/>
    </row>
    <row r="66" spans="1:6" ht="17.399999999999999" thickBot="1" x14ac:dyDescent="0.45">
      <c r="A66" s="145">
        <v>34</v>
      </c>
      <c r="B66" s="146">
        <v>14789</v>
      </c>
      <c r="C66" s="39" t="s">
        <v>146</v>
      </c>
      <c r="D66" s="39" t="s">
        <v>196</v>
      </c>
      <c r="E66" s="39" t="s">
        <v>147</v>
      </c>
      <c r="F66" s="147"/>
    </row>
    <row r="67" spans="1:6" ht="17.399999999999999" thickBot="1" x14ac:dyDescent="0.45">
      <c r="A67" s="145">
        <v>35</v>
      </c>
      <c r="B67" s="146">
        <v>14789</v>
      </c>
      <c r="C67" s="39" t="s">
        <v>148</v>
      </c>
      <c r="D67" s="39"/>
      <c r="E67" s="39" t="s">
        <v>197</v>
      </c>
      <c r="F67" s="147"/>
    </row>
    <row r="68" spans="1:6" ht="17.399999999999999" thickBot="1" x14ac:dyDescent="0.45">
      <c r="A68" s="145">
        <v>36</v>
      </c>
      <c r="B68" s="146">
        <v>14789</v>
      </c>
      <c r="C68" s="39" t="s">
        <v>148</v>
      </c>
      <c r="D68" s="39"/>
      <c r="E68" s="39" t="s">
        <v>198</v>
      </c>
      <c r="F68" s="147"/>
    </row>
    <row r="69" spans="1:6" ht="17.399999999999999" thickBot="1" x14ac:dyDescent="0.45">
      <c r="A69" s="145">
        <v>37</v>
      </c>
      <c r="B69" s="146">
        <v>14793</v>
      </c>
      <c r="C69" s="39" t="s">
        <v>151</v>
      </c>
      <c r="D69" s="39"/>
      <c r="E69" s="39" t="s">
        <v>199</v>
      </c>
      <c r="F69" s="147"/>
    </row>
    <row r="70" spans="1:6" ht="17.399999999999999" thickBot="1" x14ac:dyDescent="0.45">
      <c r="A70" s="145">
        <v>38</v>
      </c>
      <c r="B70" s="146">
        <v>14797</v>
      </c>
      <c r="C70" s="39" t="s">
        <v>130</v>
      </c>
      <c r="D70" s="39" t="s">
        <v>131</v>
      </c>
      <c r="E70" s="39" t="s">
        <v>200</v>
      </c>
      <c r="F70" s="147"/>
    </row>
    <row r="71" spans="1:6" ht="17.399999999999999" thickBot="1" x14ac:dyDescent="0.45">
      <c r="A71" s="145">
        <v>39</v>
      </c>
      <c r="B71" s="146">
        <v>14797</v>
      </c>
      <c r="C71" s="39" t="s">
        <v>130</v>
      </c>
      <c r="D71" s="39" t="s">
        <v>201</v>
      </c>
      <c r="E71" s="39" t="s">
        <v>202</v>
      </c>
      <c r="F71" s="147"/>
    </row>
    <row r="72" spans="1:6" ht="17.399999999999999" thickBot="1" x14ac:dyDescent="0.45">
      <c r="A72" s="145">
        <v>40</v>
      </c>
      <c r="B72" s="146">
        <v>14797</v>
      </c>
      <c r="C72" s="39" t="s">
        <v>130</v>
      </c>
      <c r="D72" s="39" t="s">
        <v>132</v>
      </c>
      <c r="E72" s="39" t="s">
        <v>203</v>
      </c>
      <c r="F72" s="147"/>
    </row>
    <row r="73" spans="1:6" ht="17.399999999999999" thickBot="1" x14ac:dyDescent="0.45">
      <c r="A73" s="145">
        <v>41</v>
      </c>
      <c r="B73" s="146">
        <v>14797</v>
      </c>
      <c r="C73" s="39" t="s">
        <v>130</v>
      </c>
      <c r="D73" s="39" t="s">
        <v>132</v>
      </c>
      <c r="E73" s="39" t="s">
        <v>203</v>
      </c>
      <c r="F73" s="147"/>
    </row>
    <row r="74" spans="1:6" ht="17.399999999999999" thickBot="1" x14ac:dyDescent="0.45">
      <c r="A74" s="145">
        <v>42</v>
      </c>
      <c r="B74" s="146">
        <v>14797</v>
      </c>
      <c r="C74" s="39" t="s">
        <v>130</v>
      </c>
      <c r="D74" s="39" t="s">
        <v>132</v>
      </c>
      <c r="E74" s="39" t="s">
        <v>203</v>
      </c>
      <c r="F74" s="147"/>
    </row>
    <row r="75" spans="1:6" ht="17.399999999999999" thickBot="1" x14ac:dyDescent="0.45">
      <c r="A75" s="145">
        <v>43</v>
      </c>
      <c r="B75" s="146">
        <v>14797</v>
      </c>
      <c r="C75" s="39" t="s">
        <v>130</v>
      </c>
      <c r="D75" s="39" t="s">
        <v>132</v>
      </c>
      <c r="E75" s="39" t="s">
        <v>203</v>
      </c>
      <c r="F75" s="147"/>
    </row>
    <row r="76" spans="1:6" ht="17.399999999999999" thickBot="1" x14ac:dyDescent="0.45">
      <c r="A76" s="145">
        <v>44</v>
      </c>
      <c r="B76" s="146">
        <v>14797</v>
      </c>
      <c r="C76" s="39" t="s">
        <v>130</v>
      </c>
      <c r="D76" s="39" t="s">
        <v>132</v>
      </c>
      <c r="E76" s="39" t="s">
        <v>203</v>
      </c>
      <c r="F76" s="147"/>
    </row>
    <row r="77" spans="1:6" ht="17.399999999999999" thickBot="1" x14ac:dyDescent="0.45">
      <c r="A77" s="145">
        <v>45</v>
      </c>
      <c r="B77" s="146">
        <v>14797</v>
      </c>
      <c r="C77" s="39" t="s">
        <v>130</v>
      </c>
      <c r="D77" s="39" t="s">
        <v>204</v>
      </c>
      <c r="E77" s="39" t="s">
        <v>205</v>
      </c>
      <c r="F77" s="147"/>
    </row>
    <row r="78" spans="1:6" ht="17.399999999999999" thickBot="1" x14ac:dyDescent="0.45">
      <c r="A78" s="145">
        <v>46</v>
      </c>
      <c r="B78" s="146">
        <v>14797</v>
      </c>
      <c r="C78" s="39" t="s">
        <v>130</v>
      </c>
      <c r="D78" s="39" t="s">
        <v>204</v>
      </c>
      <c r="E78" s="39" t="s">
        <v>206</v>
      </c>
      <c r="F78" s="147"/>
    </row>
    <row r="79" spans="1:6" ht="17.399999999999999" thickBot="1" x14ac:dyDescent="0.45">
      <c r="A79" s="145">
        <v>47</v>
      </c>
      <c r="B79" s="146">
        <v>14797</v>
      </c>
      <c r="C79" s="39" t="s">
        <v>130</v>
      </c>
      <c r="D79" s="39" t="s">
        <v>207</v>
      </c>
      <c r="E79" s="39" t="s">
        <v>208</v>
      </c>
      <c r="F79" s="147"/>
    </row>
    <row r="80" spans="1:6" ht="17.399999999999999" thickBot="1" x14ac:dyDescent="0.45">
      <c r="A80" s="145">
        <v>48</v>
      </c>
      <c r="B80" s="146">
        <v>14797</v>
      </c>
      <c r="C80" s="39" t="s">
        <v>209</v>
      </c>
      <c r="D80" s="39" t="s">
        <v>209</v>
      </c>
      <c r="E80" s="39" t="s">
        <v>210</v>
      </c>
      <c r="F80" s="147"/>
    </row>
    <row r="81" spans="1:6" ht="17.399999999999999" thickBot="1" x14ac:dyDescent="0.45">
      <c r="A81" s="145">
        <v>49</v>
      </c>
      <c r="B81" s="146">
        <v>14797</v>
      </c>
      <c r="C81" s="39" t="s">
        <v>209</v>
      </c>
      <c r="D81" s="39"/>
      <c r="E81" s="39" t="s">
        <v>211</v>
      </c>
      <c r="F81" s="147"/>
    </row>
    <row r="82" spans="1:6" ht="17.399999999999999" thickBot="1" x14ac:dyDescent="0.45">
      <c r="A82" s="145">
        <v>50</v>
      </c>
      <c r="B82" s="146">
        <v>14798</v>
      </c>
      <c r="C82" s="39" t="s">
        <v>154</v>
      </c>
      <c r="D82" s="39" t="s">
        <v>212</v>
      </c>
      <c r="E82" s="39" t="s">
        <v>213</v>
      </c>
      <c r="F82" s="147"/>
    </row>
    <row r="83" spans="1:6" ht="17.399999999999999" thickBot="1" x14ac:dyDescent="0.45">
      <c r="A83" s="145">
        <v>51</v>
      </c>
      <c r="B83" s="146">
        <v>14798</v>
      </c>
      <c r="C83" s="39" t="s">
        <v>154</v>
      </c>
      <c r="D83" s="39" t="s">
        <v>212</v>
      </c>
      <c r="E83" s="39" t="s">
        <v>213</v>
      </c>
      <c r="F83" s="147"/>
    </row>
    <row r="84" spans="1:6" ht="17.399999999999999" thickBot="1" x14ac:dyDescent="0.45">
      <c r="A84" s="145">
        <v>52</v>
      </c>
      <c r="B84" s="146">
        <v>14798</v>
      </c>
      <c r="C84" s="39" t="s">
        <v>154</v>
      </c>
      <c r="D84" s="39" t="s">
        <v>214</v>
      </c>
      <c r="E84" s="39" t="s">
        <v>215</v>
      </c>
      <c r="F84" s="147"/>
    </row>
    <row r="85" spans="1:6" ht="17.399999999999999" thickBot="1" x14ac:dyDescent="0.45">
      <c r="A85" s="145">
        <v>53</v>
      </c>
      <c r="B85" s="146">
        <v>14798</v>
      </c>
      <c r="C85" s="39" t="s">
        <v>154</v>
      </c>
      <c r="D85" s="39" t="s">
        <v>155</v>
      </c>
      <c r="E85" s="39" t="s">
        <v>216</v>
      </c>
      <c r="F85" s="147"/>
    </row>
    <row r="86" spans="1:6" ht="17.399999999999999" thickBot="1" x14ac:dyDescent="0.45">
      <c r="A86" s="145">
        <v>54</v>
      </c>
      <c r="B86" s="146">
        <v>14806</v>
      </c>
      <c r="C86" s="39" t="s">
        <v>126</v>
      </c>
      <c r="D86" s="39" t="s">
        <v>217</v>
      </c>
      <c r="E86" s="39" t="s">
        <v>218</v>
      </c>
      <c r="F86" s="147"/>
    </row>
    <row r="87" spans="1:6" ht="17.399999999999999" thickBot="1" x14ac:dyDescent="0.45">
      <c r="A87" s="145">
        <v>55</v>
      </c>
      <c r="B87" s="146">
        <v>14806</v>
      </c>
      <c r="C87" s="39" t="s">
        <v>126</v>
      </c>
      <c r="D87" s="39" t="s">
        <v>133</v>
      </c>
      <c r="E87" s="39" t="s">
        <v>219</v>
      </c>
      <c r="F87" s="147"/>
    </row>
    <row r="88" spans="1:6" ht="17.399999999999999" thickBot="1" x14ac:dyDescent="0.45">
      <c r="A88" s="145">
        <v>56</v>
      </c>
      <c r="B88" s="146">
        <v>14806</v>
      </c>
      <c r="C88" s="39" t="s">
        <v>126</v>
      </c>
      <c r="D88" s="39"/>
      <c r="E88" s="39" t="s">
        <v>220</v>
      </c>
      <c r="F88" s="147"/>
    </row>
    <row r="89" spans="1:6" ht="17.399999999999999" thickBot="1" x14ac:dyDescent="0.45">
      <c r="A89" s="145">
        <v>57</v>
      </c>
      <c r="B89" s="146">
        <v>14806</v>
      </c>
      <c r="C89" s="39" t="s">
        <v>126</v>
      </c>
      <c r="D89" s="39"/>
      <c r="E89" s="39" t="s">
        <v>221</v>
      </c>
      <c r="F89" s="147"/>
    </row>
    <row r="90" spans="1:6" ht="17.399999999999999" thickBot="1" x14ac:dyDescent="0.45">
      <c r="A90" s="145">
        <v>58</v>
      </c>
      <c r="B90" s="146">
        <v>14806</v>
      </c>
      <c r="C90" s="39" t="s">
        <v>126</v>
      </c>
      <c r="D90" s="39"/>
      <c r="E90" s="39" t="s">
        <v>221</v>
      </c>
      <c r="F90" s="147"/>
    </row>
    <row r="91" spans="1:6" ht="17.399999999999999" thickBot="1" x14ac:dyDescent="0.45">
      <c r="A91" s="145">
        <v>59</v>
      </c>
      <c r="B91" s="146">
        <v>14806</v>
      </c>
      <c r="C91" s="39" t="s">
        <v>126</v>
      </c>
      <c r="D91" s="39"/>
      <c r="E91" s="39" t="s">
        <v>222</v>
      </c>
      <c r="F91" s="147"/>
    </row>
    <row r="92" spans="1:6" ht="17.399999999999999" thickBot="1" x14ac:dyDescent="0.45">
      <c r="A92" s="145">
        <v>60</v>
      </c>
      <c r="B92" s="146">
        <v>14806</v>
      </c>
      <c r="C92" s="39" t="s">
        <v>126</v>
      </c>
      <c r="D92" s="39"/>
      <c r="E92" s="39" t="s">
        <v>223</v>
      </c>
      <c r="F92" s="147"/>
    </row>
    <row r="93" spans="1:6" ht="17.399999999999999" thickBot="1" x14ac:dyDescent="0.45">
      <c r="A93" s="145">
        <v>61</v>
      </c>
      <c r="B93" s="146">
        <v>14806</v>
      </c>
      <c r="C93" s="39" t="s">
        <v>224</v>
      </c>
      <c r="D93" s="39"/>
      <c r="E93" s="39" t="s">
        <v>225</v>
      </c>
      <c r="F93" s="147"/>
    </row>
    <row r="94" spans="1:6" ht="17.399999999999999" thickBot="1" x14ac:dyDescent="0.45">
      <c r="A94" s="145">
        <v>62</v>
      </c>
      <c r="B94" s="146">
        <v>14806</v>
      </c>
      <c r="C94" s="39" t="s">
        <v>226</v>
      </c>
      <c r="D94" s="39" t="s">
        <v>227</v>
      </c>
      <c r="E94" s="39" t="s">
        <v>228</v>
      </c>
      <c r="F94" s="147"/>
    </row>
    <row r="95" spans="1:6" ht="17.399999999999999" thickBot="1" x14ac:dyDescent="0.45">
      <c r="A95" s="145">
        <v>63</v>
      </c>
      <c r="B95" s="146">
        <v>14806</v>
      </c>
      <c r="C95" s="39" t="s">
        <v>226</v>
      </c>
      <c r="D95" s="39" t="s">
        <v>227</v>
      </c>
      <c r="E95" s="39" t="s">
        <v>228</v>
      </c>
      <c r="F95" s="147"/>
    </row>
    <row r="96" spans="1:6" ht="17.399999999999999" thickBot="1" x14ac:dyDescent="0.45">
      <c r="A96" s="145">
        <v>64</v>
      </c>
      <c r="B96" s="146">
        <v>14806</v>
      </c>
      <c r="C96" s="39" t="s">
        <v>229</v>
      </c>
      <c r="D96" s="39"/>
      <c r="E96" s="39" t="s">
        <v>230</v>
      </c>
      <c r="F96" s="147"/>
    </row>
    <row r="97" spans="1:6" ht="17.399999999999999" thickBot="1" x14ac:dyDescent="0.45">
      <c r="A97" s="145">
        <v>65</v>
      </c>
      <c r="B97" s="146">
        <v>14822</v>
      </c>
      <c r="C97" s="39" t="s">
        <v>231</v>
      </c>
      <c r="D97" s="39" t="s">
        <v>232</v>
      </c>
      <c r="E97" s="39" t="s">
        <v>233</v>
      </c>
      <c r="F97" s="147"/>
    </row>
    <row r="98" spans="1:6" ht="17.399999999999999" thickBot="1" x14ac:dyDescent="0.45">
      <c r="A98" s="145">
        <v>66</v>
      </c>
      <c r="B98" s="146">
        <v>14822</v>
      </c>
      <c r="C98" s="39" t="s">
        <v>231</v>
      </c>
      <c r="D98" s="39" t="s">
        <v>232</v>
      </c>
      <c r="E98" s="39" t="s">
        <v>234</v>
      </c>
      <c r="F98" s="147"/>
    </row>
    <row r="99" spans="1:6" ht="17.399999999999999" thickBot="1" x14ac:dyDescent="0.45">
      <c r="A99" s="145">
        <v>67</v>
      </c>
      <c r="B99" s="146">
        <v>14827</v>
      </c>
      <c r="C99" s="39" t="s">
        <v>157</v>
      </c>
      <c r="D99" s="39" t="s">
        <v>235</v>
      </c>
      <c r="E99" s="39" t="s">
        <v>236</v>
      </c>
      <c r="F99" s="147"/>
    </row>
    <row r="100" spans="1:6" ht="17.399999999999999" thickBot="1" x14ac:dyDescent="0.45">
      <c r="A100" s="145">
        <v>68</v>
      </c>
      <c r="B100" s="146">
        <v>14827</v>
      </c>
      <c r="C100" s="39" t="s">
        <v>157</v>
      </c>
      <c r="D100" s="39" t="s">
        <v>237</v>
      </c>
      <c r="E100" s="39" t="s">
        <v>238</v>
      </c>
      <c r="F100" s="147"/>
    </row>
    <row r="101" spans="1:6" ht="17.399999999999999" thickBot="1" x14ac:dyDescent="0.45">
      <c r="A101" s="145">
        <v>69</v>
      </c>
      <c r="B101" s="146">
        <v>14827</v>
      </c>
      <c r="C101" s="39" t="s">
        <v>157</v>
      </c>
      <c r="D101" s="39" t="s">
        <v>237</v>
      </c>
      <c r="E101" s="39" t="s">
        <v>238</v>
      </c>
      <c r="F101" s="147"/>
    </row>
    <row r="102" spans="1:6" ht="17.399999999999999" thickBot="1" x14ac:dyDescent="0.45">
      <c r="A102" s="145">
        <v>70</v>
      </c>
      <c r="B102" s="146">
        <v>14827</v>
      </c>
      <c r="C102" s="39" t="s">
        <v>157</v>
      </c>
      <c r="D102" s="39"/>
      <c r="E102" s="39" t="s">
        <v>239</v>
      </c>
      <c r="F102" s="147"/>
    </row>
    <row r="103" spans="1:6" ht="17.399999999999999" thickBot="1" x14ac:dyDescent="0.45">
      <c r="A103" s="145">
        <v>71</v>
      </c>
      <c r="B103" s="146">
        <v>14828</v>
      </c>
      <c r="C103" s="39" t="s">
        <v>134</v>
      </c>
      <c r="D103" s="39"/>
      <c r="E103" s="39" t="s">
        <v>240</v>
      </c>
      <c r="F103" s="147"/>
    </row>
    <row r="105" spans="1:6" x14ac:dyDescent="0.4">
      <c r="A105" s="30" t="s">
        <v>241</v>
      </c>
      <c r="B105" s="31" t="s">
        <v>242</v>
      </c>
      <c r="C105" s="29"/>
    </row>
    <row r="106" spans="1:6" ht="16.95" customHeight="1" x14ac:dyDescent="0.4">
      <c r="A106" s="30"/>
      <c r="B106" s="35" t="s">
        <v>243</v>
      </c>
      <c r="C106" s="34"/>
    </row>
    <row r="107" spans="1:6" x14ac:dyDescent="0.4">
      <c r="A107" s="30"/>
      <c r="B107" s="31" t="s">
        <v>244</v>
      </c>
      <c r="C107" s="29"/>
    </row>
    <row r="108" spans="1:6" x14ac:dyDescent="0.4">
      <c r="A108" s="30"/>
      <c r="B108" s="31"/>
      <c r="C108" s="29"/>
    </row>
    <row r="109" spans="1:6" x14ac:dyDescent="0.4">
      <c r="A109" s="30" t="s">
        <v>122</v>
      </c>
      <c r="B109" s="151" t="s">
        <v>124</v>
      </c>
    </row>
    <row r="110" spans="1:6" x14ac:dyDescent="0.4">
      <c r="A110" s="30" t="s">
        <v>123</v>
      </c>
      <c r="B110" s="152" t="s">
        <v>245</v>
      </c>
      <c r="D110" s="152"/>
      <c r="E110" s="152"/>
    </row>
    <row r="111" spans="1:6" x14ac:dyDescent="0.4">
      <c r="A111" s="30"/>
      <c r="B111" s="33" t="s">
        <v>51</v>
      </c>
      <c r="C111" s="29"/>
    </row>
    <row r="112" spans="1:6" ht="17.399999999999999" thickBot="1" x14ac:dyDescent="0.45">
      <c r="A112" s="30"/>
      <c r="B112" s="33"/>
      <c r="C112" s="29"/>
    </row>
    <row r="113" spans="1:6" ht="17.399999999999999" thickBot="1" x14ac:dyDescent="0.45">
      <c r="A113" s="36" t="s">
        <v>3</v>
      </c>
      <c r="B113" s="36" t="s">
        <v>0</v>
      </c>
      <c r="C113" s="37" t="s">
        <v>4</v>
      </c>
      <c r="D113" s="37" t="s">
        <v>52</v>
      </c>
      <c r="E113" s="37" t="s">
        <v>5</v>
      </c>
      <c r="F113" s="38" t="s">
        <v>53</v>
      </c>
    </row>
    <row r="114" spans="1:6" ht="17.399999999999999" thickBot="1" x14ac:dyDescent="0.45">
      <c r="A114" s="145">
        <v>72</v>
      </c>
      <c r="B114" s="146">
        <v>14798</v>
      </c>
      <c r="C114" s="39" t="s">
        <v>154</v>
      </c>
      <c r="D114" s="39" t="s">
        <v>212</v>
      </c>
      <c r="E114" s="39" t="s">
        <v>246</v>
      </c>
      <c r="F114" s="147"/>
    </row>
    <row r="116" spans="1:6" ht="193.95" customHeight="1" x14ac:dyDescent="0.4">
      <c r="A116" s="158" t="s">
        <v>111</v>
      </c>
      <c r="B116" s="158"/>
      <c r="C116" s="158"/>
      <c r="D116" s="158"/>
      <c r="E116" s="158"/>
      <c r="F116" s="158"/>
    </row>
  </sheetData>
  <sheetProtection algorithmName="SHA-512" hashValue="qD1G6MhL62QMruPGheCug+OM36nfideZuWckTOYfjpc3786URqdUOLgDVGcn0hxsgmRhJwbXrev19GoReSuhng==" saltValue="SSkexzT+4wXAIS/WxKiZvw==" spinCount="100000" sheet="1" objects="1" scenarios="1"/>
  <mergeCells count="5">
    <mergeCell ref="A116:F116"/>
    <mergeCell ref="A12:F12"/>
    <mergeCell ref="A11:F11"/>
    <mergeCell ref="D2:F2"/>
    <mergeCell ref="A10:F10"/>
  </mergeCells>
  <pageMargins left="0.70866141732283472" right="0.70866141732283472" top="0.78740157480314965" bottom="0.78740157480314965" header="0.31496062992125984" footer="0.31496062992125984"/>
  <pageSetup paperSize="9" scale="59" orientation="portrait" r:id="rId1"/>
  <headerFooter>
    <oddFooter>&amp;RSeite &amp;P von  &amp;N</oddFooter>
  </headerFooter>
  <rowBreaks count="1" manualBreakCount="1">
    <brk id="55"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56A9-9A4D-4497-BE33-A25D4675E97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253</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g4+ZDcgmLJM4CY0y22df1R95CWZIb+zYB7s/fY9WB+59AUjIRMkz8I9j9g/VnoROPxHKsdLsyP+0Mf4g64KAeg==" saltValue="kfxyusj89uBBSYigXHRb5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24BD-9DF8-4903-B660-5654598024B0}">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254</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yOp4+wigBNqkGWyumo3zUCDgNYrrT7M0sFJIyEARLMKhq5vveeibsI/udHOnLomU98cuB8doV29XwxOmQJh6Pw==" saltValue="inA8gp6uiu353tizLTNfg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CAB8-4989-4110-B226-0A8ACB1015E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255</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XqnazpwNFsLZ8bwBuOVh8/DNhdHH04cjrFOQplmfNfu3GBDHbyMed7NwpeWIVGcoCdgdsDSQffPBnV6tsgyd/Q==" saltValue="BACRC8Y+1DabzJ+lzrp5V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8292-FA1F-45D0-95F3-1DA96D55D46D}">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256</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xTqQck3JfoIn6jY5VLHMAueYPaN6srn9xUxGSNDdwweqtVno6J7XErlU3PUYwqyLHn8N7/1taNRuCM0rtTJAsg==" saltValue="5f/2S3lK5TWwQP017JK5L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037C-CC34-4629-BD46-DE2C6280C817}">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6" t="s">
        <v>248</v>
      </c>
      <c r="B1" s="196"/>
      <c r="C1" s="196"/>
      <c r="D1" s="196"/>
      <c r="E1" s="196"/>
      <c r="F1" s="196"/>
      <c r="G1" s="196"/>
      <c r="H1" s="196"/>
    </row>
    <row r="2" spans="1:8" x14ac:dyDescent="0.4">
      <c r="A2" s="198"/>
      <c r="B2" s="198"/>
      <c r="C2" s="198"/>
      <c r="D2" s="198"/>
      <c r="E2" s="198"/>
      <c r="F2" s="198"/>
      <c r="G2" s="198"/>
      <c r="H2" s="198"/>
    </row>
    <row r="3" spans="1:8" x14ac:dyDescent="0.4">
      <c r="A3" s="114" t="s">
        <v>36</v>
      </c>
      <c r="B3" s="114" t="s">
        <v>257</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117</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4"/>
      <c r="B9" s="122"/>
      <c r="C9" s="123"/>
      <c r="D9" s="123"/>
      <c r="E9" s="124"/>
      <c r="F9" s="108"/>
      <c r="G9" s="121" t="s">
        <v>17</v>
      </c>
      <c r="H9" s="122"/>
    </row>
    <row r="10" spans="1:8" x14ac:dyDescent="0.4">
      <c r="A10" s="155"/>
      <c r="B10" s="125"/>
      <c r="C10" s="126"/>
      <c r="D10" s="126"/>
      <c r="E10" s="126"/>
      <c r="F10" s="111"/>
      <c r="G10" s="127" t="s">
        <v>17</v>
      </c>
      <c r="H10" s="125"/>
    </row>
    <row r="11" spans="1:8" x14ac:dyDescent="0.4">
      <c r="A11" s="155"/>
      <c r="B11" s="125"/>
      <c r="C11" s="126"/>
      <c r="D11" s="126"/>
      <c r="E11" s="126"/>
      <c r="F11" s="111"/>
      <c r="G11" s="127" t="s">
        <v>17</v>
      </c>
      <c r="H11" s="125"/>
    </row>
    <row r="12" spans="1:8" x14ac:dyDescent="0.4">
      <c r="A12" s="155"/>
      <c r="B12" s="125"/>
      <c r="C12" s="126"/>
      <c r="D12" s="126"/>
      <c r="E12" s="126"/>
      <c r="F12" s="111"/>
      <c r="G12" s="127" t="s">
        <v>17</v>
      </c>
      <c r="H12" s="125"/>
    </row>
    <row r="13" spans="1:8" x14ac:dyDescent="0.4">
      <c r="A13" s="156"/>
      <c r="B13" s="125"/>
      <c r="C13" s="126"/>
      <c r="D13" s="126"/>
      <c r="E13" s="126"/>
      <c r="F13" s="111"/>
      <c r="G13" s="127" t="s">
        <v>17</v>
      </c>
      <c r="H13" s="128"/>
    </row>
    <row r="14" spans="1:8" x14ac:dyDescent="0.4">
      <c r="A14" s="155"/>
      <c r="B14" s="125"/>
      <c r="C14" s="126"/>
      <c r="D14" s="126"/>
      <c r="E14" s="126"/>
      <c r="F14" s="111"/>
      <c r="G14" s="127" t="s">
        <v>17</v>
      </c>
      <c r="H14" s="125"/>
    </row>
    <row r="15" spans="1:8" x14ac:dyDescent="0.4">
      <c r="A15" s="156"/>
      <c r="B15" s="125"/>
      <c r="C15" s="126"/>
      <c r="D15" s="126"/>
      <c r="E15" s="126"/>
      <c r="F15" s="111"/>
      <c r="G15" s="127" t="s">
        <v>17</v>
      </c>
      <c r="H15" s="128"/>
    </row>
    <row r="16" spans="1:8" x14ac:dyDescent="0.4">
      <c r="A16" s="156"/>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9" t="s">
        <v>37</v>
      </c>
      <c r="B19" s="199"/>
      <c r="C19" s="199"/>
      <c r="D19" s="199"/>
      <c r="E19" s="199"/>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113</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114</v>
      </c>
      <c r="B30" s="116"/>
      <c r="C30" s="117"/>
      <c r="D30" s="117"/>
      <c r="E30" s="137"/>
      <c r="F30" s="138" t="s">
        <v>26</v>
      </c>
      <c r="G30" s="117"/>
      <c r="H30" s="117"/>
    </row>
    <row r="31" spans="1:8" x14ac:dyDescent="0.4">
      <c r="A31" s="114" t="s">
        <v>54</v>
      </c>
      <c r="B31" s="116"/>
      <c r="C31" s="117"/>
      <c r="D31" s="117"/>
      <c r="E31" s="137"/>
      <c r="F31" s="138"/>
      <c r="G31" s="117"/>
      <c r="H31" s="117"/>
    </row>
    <row r="32" spans="1:8" x14ac:dyDescent="0.4">
      <c r="A32" s="116"/>
      <c r="B32" s="116"/>
      <c r="C32" s="117"/>
      <c r="D32" s="117"/>
      <c r="E32" s="139"/>
      <c r="F32" s="120"/>
      <c r="G32" s="117"/>
      <c r="H32" s="117"/>
    </row>
    <row r="33" spans="1:8" x14ac:dyDescent="0.4">
      <c r="A33" s="114" t="s">
        <v>56</v>
      </c>
      <c r="B33" s="116"/>
      <c r="C33" s="117"/>
      <c r="D33" s="117"/>
      <c r="E33" s="140">
        <f>+((E22*E23*E29)+(E25*E26*E24)+(E29*E30))*E31</f>
        <v>0</v>
      </c>
      <c r="F33" s="138" t="s">
        <v>26</v>
      </c>
      <c r="G33" s="117"/>
      <c r="H33" s="117"/>
    </row>
    <row r="34" spans="1:8" x14ac:dyDescent="0.4">
      <c r="A34" s="116" t="s">
        <v>28</v>
      </c>
      <c r="B34" s="116"/>
      <c r="C34" s="141"/>
      <c r="D34" s="117"/>
      <c r="E34" s="141"/>
      <c r="F34" s="116"/>
      <c r="G34" s="117"/>
      <c r="H34" s="117"/>
    </row>
    <row r="35" spans="1:8" x14ac:dyDescent="0.4">
      <c r="A35" s="116" t="s">
        <v>29</v>
      </c>
      <c r="B35" s="116"/>
      <c r="C35" s="141"/>
      <c r="D35" s="117"/>
      <c r="E35" s="141"/>
      <c r="F35" s="116"/>
      <c r="G35" s="117"/>
      <c r="H35" s="117"/>
    </row>
    <row r="36" spans="1:8" x14ac:dyDescent="0.4">
      <c r="A36" s="116" t="s">
        <v>30</v>
      </c>
      <c r="B36" s="116"/>
      <c r="C36" s="141"/>
      <c r="D36" s="117"/>
      <c r="E36" s="141"/>
      <c r="F36" s="116"/>
      <c r="G36" s="117"/>
      <c r="H36" s="117"/>
    </row>
    <row r="37" spans="1:8" x14ac:dyDescent="0.4">
      <c r="A37" s="116"/>
      <c r="B37" s="116"/>
      <c r="C37" s="141"/>
      <c r="D37" s="117"/>
      <c r="E37" s="141"/>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55</v>
      </c>
      <c r="B41" s="116"/>
      <c r="C41" s="117"/>
      <c r="D41" s="144"/>
      <c r="E41" s="140">
        <f>+E33+E39</f>
        <v>0</v>
      </c>
      <c r="F41" s="138" t="s">
        <v>26</v>
      </c>
      <c r="G41" s="117"/>
      <c r="H41" s="117"/>
    </row>
    <row r="42" spans="1:8" x14ac:dyDescent="0.4">
      <c r="A42" s="129" t="s">
        <v>115</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itacrPfbJzydKuypokrB6tZE9yPvpy1TyO9lNmdyHUcyCnhfyBpu/QSEYPcaQvwjuDlsS0erlwPiSrbPbJNHBg==" saltValue="pY9Msa3TiOipuVtCrmpFT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2A69-9ADC-4238-AF87-5E64BE46091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258</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e4HKMRKbvI3HQyP34//6h2ViONj44tjPZu+JsiTVQ2MjRLcnm066TC1Ysd8XfB+0F4luwxNEDMkLWRC67fpI6Q==" saltValue="3UBQxfEejJpTSs+vcn7dr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A7BE2-98CB-47F1-A13D-FCA97A56CAF4}">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259</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pTvOxRoBV8Xd4no1QHnAc2Js2L9glhU1Ksek40sEewYtf++EQJJPAYZCIrHZXkDiFb39Zwb71miRUG2DVwoNEg==" saltValue="i6tVad7JQiFcjEnFJxHQ0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A7BA-43C8-43C5-AE0F-A9754C4DBFC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260</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DJX/EGewuDYssGdwF/JfK8hqf68oZlUzqIv0mS2t/L8y2xqA/3XSVKCLnEPqxVOXpNFw89O3qf1vS/ECu0mCGw==" saltValue="eTi+7iJLuoKtL4MTwDJod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4DC7-2EF8-4725-B9C9-227790636D7E}">
  <sheetPr>
    <tabColor rgb="FFFF0000"/>
  </sheetPr>
  <dimension ref="A1:H51"/>
  <sheetViews>
    <sheetView showGridLines="0" zoomScaleNormal="100" workbookViewId="0">
      <selection activeCell="H18" sqref="H18"/>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261</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8CgFz6eyJVD5teJNJ/0iRKRNNiFwsgC1hIs9MncYwew6yCYClbz50igb9Idxq3MBgMLHZLceIAnWQq2OApfmKA==" saltValue="FBF9uiFcqUJzaoCPdnHcY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8620-79D8-4AA8-989E-82183DF2E798}">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6" t="s">
        <v>248</v>
      </c>
      <c r="B1" s="196"/>
      <c r="C1" s="196"/>
      <c r="D1" s="196"/>
      <c r="E1" s="196"/>
      <c r="F1" s="196"/>
      <c r="G1" s="196"/>
      <c r="H1" s="196"/>
    </row>
    <row r="2" spans="1:8" x14ac:dyDescent="0.4">
      <c r="A2" s="198"/>
      <c r="B2" s="198"/>
      <c r="C2" s="198"/>
      <c r="D2" s="198"/>
      <c r="E2" s="198"/>
      <c r="F2" s="198"/>
      <c r="G2" s="198"/>
      <c r="H2" s="198"/>
    </row>
    <row r="3" spans="1:8" x14ac:dyDescent="0.4">
      <c r="A3" s="114" t="s">
        <v>36</v>
      </c>
      <c r="B3" s="114" t="s">
        <v>262</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117</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4"/>
      <c r="B9" s="122"/>
      <c r="C9" s="123"/>
      <c r="D9" s="123"/>
      <c r="E9" s="124"/>
      <c r="F9" s="108"/>
      <c r="G9" s="121" t="s">
        <v>17</v>
      </c>
      <c r="H9" s="122"/>
    </row>
    <row r="10" spans="1:8" x14ac:dyDescent="0.4">
      <c r="A10" s="155"/>
      <c r="B10" s="125"/>
      <c r="C10" s="126"/>
      <c r="D10" s="126"/>
      <c r="E10" s="126"/>
      <c r="F10" s="111"/>
      <c r="G10" s="127" t="s">
        <v>17</v>
      </c>
      <c r="H10" s="125"/>
    </row>
    <row r="11" spans="1:8" x14ac:dyDescent="0.4">
      <c r="A11" s="155"/>
      <c r="B11" s="125"/>
      <c r="C11" s="126"/>
      <c r="D11" s="126"/>
      <c r="E11" s="126"/>
      <c r="F11" s="111"/>
      <c r="G11" s="127" t="s">
        <v>17</v>
      </c>
      <c r="H11" s="125"/>
    </row>
    <row r="12" spans="1:8" x14ac:dyDescent="0.4">
      <c r="A12" s="155"/>
      <c r="B12" s="125"/>
      <c r="C12" s="126"/>
      <c r="D12" s="126"/>
      <c r="E12" s="126"/>
      <c r="F12" s="111"/>
      <c r="G12" s="127" t="s">
        <v>17</v>
      </c>
      <c r="H12" s="125"/>
    </row>
    <row r="13" spans="1:8" x14ac:dyDescent="0.4">
      <c r="A13" s="156"/>
      <c r="B13" s="125"/>
      <c r="C13" s="126"/>
      <c r="D13" s="126"/>
      <c r="E13" s="126"/>
      <c r="F13" s="111"/>
      <c r="G13" s="127" t="s">
        <v>17</v>
      </c>
      <c r="H13" s="128"/>
    </row>
    <row r="14" spans="1:8" x14ac:dyDescent="0.4">
      <c r="A14" s="155"/>
      <c r="B14" s="125"/>
      <c r="C14" s="126"/>
      <c r="D14" s="126"/>
      <c r="E14" s="126"/>
      <c r="F14" s="111"/>
      <c r="G14" s="127" t="s">
        <v>17</v>
      </c>
      <c r="H14" s="125"/>
    </row>
    <row r="15" spans="1:8" x14ac:dyDescent="0.4">
      <c r="A15" s="156"/>
      <c r="B15" s="125"/>
      <c r="C15" s="126"/>
      <c r="D15" s="126"/>
      <c r="E15" s="126"/>
      <c r="F15" s="111"/>
      <c r="G15" s="127" t="s">
        <v>17</v>
      </c>
      <c r="H15" s="128"/>
    </row>
    <row r="16" spans="1:8" x14ac:dyDescent="0.4">
      <c r="A16" s="156"/>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9" t="s">
        <v>37</v>
      </c>
      <c r="B19" s="199"/>
      <c r="C19" s="199"/>
      <c r="D19" s="199"/>
      <c r="E19" s="199"/>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113</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114</v>
      </c>
      <c r="B30" s="116"/>
      <c r="C30" s="117"/>
      <c r="D30" s="117"/>
      <c r="E30" s="137"/>
      <c r="F30" s="138" t="s">
        <v>26</v>
      </c>
      <c r="G30" s="117"/>
      <c r="H30" s="117"/>
    </row>
    <row r="31" spans="1:8" x14ac:dyDescent="0.4">
      <c r="A31" s="114" t="s">
        <v>54</v>
      </c>
      <c r="B31" s="116"/>
      <c r="C31" s="117"/>
      <c r="D31" s="117"/>
      <c r="E31" s="137"/>
      <c r="F31" s="138"/>
      <c r="G31" s="117"/>
      <c r="H31" s="117"/>
    </row>
    <row r="32" spans="1:8" x14ac:dyDescent="0.4">
      <c r="A32" s="116"/>
      <c r="B32" s="116"/>
      <c r="C32" s="117"/>
      <c r="D32" s="117"/>
      <c r="E32" s="139"/>
      <c r="F32" s="120"/>
      <c r="G32" s="117"/>
      <c r="H32" s="117"/>
    </row>
    <row r="33" spans="1:8" x14ac:dyDescent="0.4">
      <c r="A33" s="114" t="s">
        <v>56</v>
      </c>
      <c r="B33" s="116"/>
      <c r="C33" s="117"/>
      <c r="D33" s="117"/>
      <c r="E33" s="140">
        <f>+((E22*E23*E29)+(E25*E26*E24)+(E29*E30))*E31</f>
        <v>0</v>
      </c>
      <c r="F33" s="138" t="s">
        <v>26</v>
      </c>
      <c r="G33" s="117"/>
      <c r="H33" s="117"/>
    </row>
    <row r="34" spans="1:8" x14ac:dyDescent="0.4">
      <c r="A34" s="116" t="s">
        <v>28</v>
      </c>
      <c r="B34" s="116"/>
      <c r="C34" s="157"/>
      <c r="D34" s="117"/>
      <c r="E34" s="157"/>
      <c r="F34" s="116"/>
      <c r="G34" s="117"/>
      <c r="H34" s="117"/>
    </row>
    <row r="35" spans="1:8" x14ac:dyDescent="0.4">
      <c r="A35" s="116" t="s">
        <v>29</v>
      </c>
      <c r="B35" s="116"/>
      <c r="C35" s="157"/>
      <c r="D35" s="117"/>
      <c r="E35" s="157"/>
      <c r="F35" s="116"/>
      <c r="G35" s="117"/>
      <c r="H35" s="117"/>
    </row>
    <row r="36" spans="1:8" x14ac:dyDescent="0.4">
      <c r="A36" s="116" t="s">
        <v>30</v>
      </c>
      <c r="B36" s="116"/>
      <c r="C36" s="157"/>
      <c r="D36" s="117"/>
      <c r="E36" s="157"/>
      <c r="F36" s="116"/>
      <c r="G36" s="117"/>
      <c r="H36" s="117"/>
    </row>
    <row r="37" spans="1:8" x14ac:dyDescent="0.4">
      <c r="A37" s="116"/>
      <c r="B37" s="116"/>
      <c r="C37" s="157"/>
      <c r="D37" s="117"/>
      <c r="E37" s="157"/>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55</v>
      </c>
      <c r="B41" s="116"/>
      <c r="C41" s="117"/>
      <c r="D41" s="144"/>
      <c r="E41" s="140">
        <f>+E33+E39</f>
        <v>0</v>
      </c>
      <c r="F41" s="138" t="s">
        <v>26</v>
      </c>
      <c r="G41" s="117"/>
      <c r="H41" s="117"/>
    </row>
    <row r="42" spans="1:8" x14ac:dyDescent="0.4">
      <c r="A42" s="129" t="s">
        <v>115</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trfUpuXoTXtnGm41TgKb/orDDwpOoRBlRXGxuOmd6tcU1Gn1gIETw7xmKDGz76qFdEDicFW/l3DGv5Hvu+FVFw==" saltValue="iTA1eGG0aDcmMB8ggIckg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100</v>
      </c>
    </row>
    <row r="2" spans="1:2" s="80" customFormat="1" ht="19.2" x14ac:dyDescent="0.45"/>
    <row r="3" spans="1:2" s="80" customFormat="1" ht="30.75" customHeight="1" x14ac:dyDescent="0.45">
      <c r="A3" s="81" t="s">
        <v>103</v>
      </c>
      <c r="B3" s="90"/>
    </row>
    <row r="4" spans="1:2" s="80" customFormat="1" ht="30.75" customHeight="1" x14ac:dyDescent="0.45">
      <c r="A4" s="81" t="s">
        <v>5</v>
      </c>
      <c r="B4" s="90"/>
    </row>
    <row r="5" spans="1:2" s="80" customFormat="1" ht="30.75" customHeight="1" x14ac:dyDescent="0.45">
      <c r="A5" s="81" t="s">
        <v>101</v>
      </c>
      <c r="B5" s="90"/>
    </row>
    <row r="6" spans="1:2" ht="30.75" customHeight="1" x14ac:dyDescent="0.45">
      <c r="A6" s="82" t="s">
        <v>104</v>
      </c>
      <c r="B6" s="90"/>
    </row>
    <row r="7" spans="1:2" ht="30.75" customHeight="1" x14ac:dyDescent="0.45">
      <c r="A7" s="82" t="s">
        <v>105</v>
      </c>
      <c r="B7" s="90"/>
    </row>
  </sheetData>
  <sheetProtection algorithmName="SHA-512" hashValue="e3m/zABHA180cLLvqeS7AieJLthiKJVpNcUJVEd6y4WGtwNt97K0JiDlMPKUrFwc0L+xPRMUNRKDZaT8iZo2BA==" saltValue="bIs34fKIYqgFjpR5vMR5Vg==" spinCount="100000" sheet="1" objects="1" scenarios="1"/>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1A6C5-1000-4C78-8D6F-1279C19758DD}">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263</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iDEA4IYofhagblSgOkAM49esUtbnhnR+zjmX6FYUtnAwRUgfCQQcmdamrCkZWd9NSn5yTCFE6QxV/xolI5eX9w==" saltValue="o2m3UZ51ndBd6Ff+f28Qa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2DD8-9808-45AD-912B-B320CAC8FF84}">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264</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fETP39YqOw7oqqgAoS1q/rTgrrbDOh7r+smYPUT5Z4Vj7XUZvw7mXMuTxA54KbLVBDweaqZxBKkMGBs35fEtvw==" saltValue="g5jzBFaYlnUrEYvGuOZvj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3EFA3-331F-4938-B48F-344532084A75}">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265</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bb/3wrAZYJYiwPLUibuyo+Dun+V76Dk9YjjVD4XqoigquKpdA2/pP7zPocruVwsnaEWieL73CCyMr773AQKX9g==" saltValue="7ijiYptY4Lty8EMPnOUgO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8710-8F33-45B4-B815-BDC61E300E3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266</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eYQ2Df/zSX1R67jJJv3OsqpL26sFI30UyygdY3ML0f+ipL3KnhCuQ3vbsBVhe1P2BWxDNdYWTOqhyUF8hV3jRQ==" saltValue="ZgBD3JhFOkSsLCM71i/Sm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6BDA4-ACA9-4C6E-9375-059AA5A253D6}">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6" t="s">
        <v>248</v>
      </c>
      <c r="B1" s="196"/>
      <c r="C1" s="196"/>
      <c r="D1" s="196"/>
      <c r="E1" s="196"/>
      <c r="F1" s="196"/>
      <c r="G1" s="196"/>
      <c r="H1" s="196"/>
    </row>
    <row r="2" spans="1:8" x14ac:dyDescent="0.4">
      <c r="A2" s="198"/>
      <c r="B2" s="198"/>
      <c r="C2" s="198"/>
      <c r="D2" s="198"/>
      <c r="E2" s="198"/>
      <c r="F2" s="198"/>
      <c r="G2" s="198"/>
      <c r="H2" s="198"/>
    </row>
    <row r="3" spans="1:8" x14ac:dyDescent="0.4">
      <c r="A3" s="114" t="s">
        <v>36</v>
      </c>
      <c r="B3" s="114" t="s">
        <v>267</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117</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4"/>
      <c r="B9" s="122"/>
      <c r="C9" s="123"/>
      <c r="D9" s="123"/>
      <c r="E9" s="124"/>
      <c r="F9" s="108"/>
      <c r="G9" s="121" t="s">
        <v>17</v>
      </c>
      <c r="H9" s="122"/>
    </row>
    <row r="10" spans="1:8" x14ac:dyDescent="0.4">
      <c r="A10" s="155"/>
      <c r="B10" s="125"/>
      <c r="C10" s="126"/>
      <c r="D10" s="126"/>
      <c r="E10" s="126"/>
      <c r="F10" s="111"/>
      <c r="G10" s="127" t="s">
        <v>17</v>
      </c>
      <c r="H10" s="125"/>
    </row>
    <row r="11" spans="1:8" x14ac:dyDescent="0.4">
      <c r="A11" s="155"/>
      <c r="B11" s="125"/>
      <c r="C11" s="126"/>
      <c r="D11" s="126"/>
      <c r="E11" s="126"/>
      <c r="F11" s="111"/>
      <c r="G11" s="127" t="s">
        <v>17</v>
      </c>
      <c r="H11" s="125"/>
    </row>
    <row r="12" spans="1:8" x14ac:dyDescent="0.4">
      <c r="A12" s="155"/>
      <c r="B12" s="125"/>
      <c r="C12" s="126"/>
      <c r="D12" s="126"/>
      <c r="E12" s="126"/>
      <c r="F12" s="111"/>
      <c r="G12" s="127" t="s">
        <v>17</v>
      </c>
      <c r="H12" s="125"/>
    </row>
    <row r="13" spans="1:8" x14ac:dyDescent="0.4">
      <c r="A13" s="156"/>
      <c r="B13" s="125"/>
      <c r="C13" s="126"/>
      <c r="D13" s="126"/>
      <c r="E13" s="126"/>
      <c r="F13" s="111"/>
      <c r="G13" s="127" t="s">
        <v>17</v>
      </c>
      <c r="H13" s="128"/>
    </row>
    <row r="14" spans="1:8" x14ac:dyDescent="0.4">
      <c r="A14" s="155"/>
      <c r="B14" s="125"/>
      <c r="C14" s="126"/>
      <c r="D14" s="126"/>
      <c r="E14" s="126"/>
      <c r="F14" s="111"/>
      <c r="G14" s="127" t="s">
        <v>17</v>
      </c>
      <c r="H14" s="125"/>
    </row>
    <row r="15" spans="1:8" x14ac:dyDescent="0.4">
      <c r="A15" s="156"/>
      <c r="B15" s="125"/>
      <c r="C15" s="126"/>
      <c r="D15" s="126"/>
      <c r="E15" s="126"/>
      <c r="F15" s="111"/>
      <c r="G15" s="127" t="s">
        <v>17</v>
      </c>
      <c r="H15" s="128"/>
    </row>
    <row r="16" spans="1:8" x14ac:dyDescent="0.4">
      <c r="A16" s="156"/>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9" t="s">
        <v>37</v>
      </c>
      <c r="B19" s="199"/>
      <c r="C19" s="199"/>
      <c r="D19" s="199"/>
      <c r="E19" s="199"/>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113</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114</v>
      </c>
      <c r="B30" s="116"/>
      <c r="C30" s="117"/>
      <c r="D30" s="117"/>
      <c r="E30" s="137"/>
      <c r="F30" s="138" t="s">
        <v>26</v>
      </c>
      <c r="G30" s="117"/>
      <c r="H30" s="117"/>
    </row>
    <row r="31" spans="1:8" x14ac:dyDescent="0.4">
      <c r="A31" s="114" t="s">
        <v>54</v>
      </c>
      <c r="B31" s="116"/>
      <c r="C31" s="117"/>
      <c r="D31" s="117"/>
      <c r="E31" s="137"/>
      <c r="F31" s="138"/>
      <c r="G31" s="117"/>
      <c r="H31" s="117"/>
    </row>
    <row r="32" spans="1:8" x14ac:dyDescent="0.4">
      <c r="A32" s="116"/>
      <c r="B32" s="116"/>
      <c r="C32" s="117"/>
      <c r="D32" s="117"/>
      <c r="E32" s="139"/>
      <c r="F32" s="120"/>
      <c r="G32" s="117"/>
      <c r="H32" s="117"/>
    </row>
    <row r="33" spans="1:8" x14ac:dyDescent="0.4">
      <c r="A33" s="114" t="s">
        <v>56</v>
      </c>
      <c r="B33" s="116"/>
      <c r="C33" s="117"/>
      <c r="D33" s="117"/>
      <c r="E33" s="140">
        <f>+((E22*E23*E29)+(E25*E26*E24)+(E29*E30))*E31</f>
        <v>0</v>
      </c>
      <c r="F33" s="138" t="s">
        <v>26</v>
      </c>
      <c r="G33" s="117"/>
      <c r="H33" s="117"/>
    </row>
    <row r="34" spans="1:8" x14ac:dyDescent="0.4">
      <c r="A34" s="116" t="s">
        <v>28</v>
      </c>
      <c r="B34" s="116"/>
      <c r="C34" s="157"/>
      <c r="D34" s="117"/>
      <c r="E34" s="157"/>
      <c r="F34" s="116"/>
      <c r="G34" s="117"/>
      <c r="H34" s="117"/>
    </row>
    <row r="35" spans="1:8" x14ac:dyDescent="0.4">
      <c r="A35" s="116" t="s">
        <v>29</v>
      </c>
      <c r="B35" s="116"/>
      <c r="C35" s="157"/>
      <c r="D35" s="117"/>
      <c r="E35" s="157"/>
      <c r="F35" s="116"/>
      <c r="G35" s="117"/>
      <c r="H35" s="117"/>
    </row>
    <row r="36" spans="1:8" x14ac:dyDescent="0.4">
      <c r="A36" s="116" t="s">
        <v>30</v>
      </c>
      <c r="B36" s="116"/>
      <c r="C36" s="157"/>
      <c r="D36" s="117"/>
      <c r="E36" s="157"/>
      <c r="F36" s="116"/>
      <c r="G36" s="117"/>
      <c r="H36" s="117"/>
    </row>
    <row r="37" spans="1:8" x14ac:dyDescent="0.4">
      <c r="A37" s="116"/>
      <c r="B37" s="116"/>
      <c r="C37" s="157"/>
      <c r="D37" s="117"/>
      <c r="E37" s="157"/>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55</v>
      </c>
      <c r="B41" s="116"/>
      <c r="C41" s="117"/>
      <c r="D41" s="144"/>
      <c r="E41" s="140">
        <f>+E33+E39</f>
        <v>0</v>
      </c>
      <c r="F41" s="138" t="s">
        <v>26</v>
      </c>
      <c r="G41" s="117"/>
      <c r="H41" s="117"/>
    </row>
    <row r="42" spans="1:8" x14ac:dyDescent="0.4">
      <c r="A42" s="129" t="s">
        <v>115</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BTO6TI1zVGlixCCwESEWlwpm9WZ9NcKUkkrCXZMXYRTkuC4QHfYBoy2Fhw8rXw5ZFkEOkVeM/OQORdDEIhye/w==" saltValue="hO5FcvXx79slceZOUuPMF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39"/>
  <sheetViews>
    <sheetView showGridLines="0" topLeftCell="A7" zoomScale="70" zoomScaleNormal="70" workbookViewId="0">
      <selection activeCell="N15" sqref="N15"/>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201" t="s">
        <v>84</v>
      </c>
      <c r="B1" s="201"/>
      <c r="C1" s="201"/>
      <c r="D1" s="201"/>
      <c r="E1" s="201"/>
      <c r="F1" s="201"/>
      <c r="G1" s="201"/>
      <c r="H1" s="201"/>
      <c r="I1" s="201"/>
    </row>
    <row r="2" spans="1:15" s="1" customFormat="1" ht="16.95" customHeight="1" x14ac:dyDescent="0.4"/>
    <row r="3" spans="1:15" s="1" customFormat="1" x14ac:dyDescent="0.4">
      <c r="A3" s="2" t="s">
        <v>60</v>
      </c>
      <c r="E3" s="1" t="s">
        <v>61</v>
      </c>
    </row>
    <row r="4" spans="1:15" s="1" customFormat="1" ht="22.95" customHeight="1" x14ac:dyDescent="0.4">
      <c r="A4" s="2" t="s">
        <v>10</v>
      </c>
      <c r="E4" s="2" t="str">
        <f>+' Los 13 LB'!B4</f>
        <v>04-2026 EU</v>
      </c>
    </row>
    <row r="5" spans="1:15" s="1" customFormat="1" ht="22.95" customHeight="1" x14ac:dyDescent="0.4">
      <c r="A5" s="2" t="s">
        <v>12</v>
      </c>
      <c r="E5" s="88" t="str">
        <f>+' Los 13 LB'!B5</f>
        <v>13</v>
      </c>
    </row>
    <row r="6" spans="1:15" s="1" customFormat="1" ht="22.95" customHeight="1" x14ac:dyDescent="0.4">
      <c r="A6" s="1" t="s">
        <v>11</v>
      </c>
      <c r="E6" s="89" t="str">
        <f>+' Los 13 LB'!B6</f>
        <v>Schülerspezialverkehr im Landkreis Potsdam-Mittelmark</v>
      </c>
    </row>
    <row r="7" spans="1:15" s="1" customFormat="1" ht="22.95" customHeight="1" x14ac:dyDescent="0.4">
      <c r="A7" s="1" t="s">
        <v>9</v>
      </c>
      <c r="E7" s="4">
        <f>+' Los 13 LB'!B7</f>
        <v>46258</v>
      </c>
    </row>
    <row r="8" spans="1:15" s="1" customFormat="1" ht="22.95" customHeight="1" x14ac:dyDescent="0.4">
      <c r="A8" s="1" t="s">
        <v>8</v>
      </c>
      <c r="E8" s="4">
        <f>+' Los 13 LB'!B8</f>
        <v>46932</v>
      </c>
    </row>
    <row r="9" spans="1:15" s="1" customFormat="1" x14ac:dyDescent="0.4"/>
    <row r="10" spans="1:15" s="1" customFormat="1" x14ac:dyDescent="0.4">
      <c r="A10" s="2" t="s">
        <v>102</v>
      </c>
      <c r="E10" s="2">
        <f>'Angaben zum Bieter'!B3</f>
        <v>0</v>
      </c>
    </row>
    <row r="11" spans="1:15" s="60" customFormat="1" ht="16.5" customHeight="1" x14ac:dyDescent="0.4">
      <c r="A11" s="194"/>
      <c r="B11" s="194"/>
      <c r="C11" s="194"/>
      <c r="D11" s="57"/>
      <c r="E11" s="58"/>
      <c r="F11" s="58"/>
      <c r="G11" s="58"/>
      <c r="H11" s="58"/>
      <c r="I11" s="59"/>
    </row>
    <row r="12" spans="1:15" ht="23.4" x14ac:dyDescent="0.55000000000000004">
      <c r="A12" s="202" t="s">
        <v>108</v>
      </c>
      <c r="B12" s="202"/>
      <c r="C12" s="202"/>
      <c r="D12" s="202"/>
      <c r="E12" s="202"/>
      <c r="F12" s="202"/>
      <c r="G12" s="202"/>
      <c r="H12" s="202"/>
      <c r="I12" s="202"/>
      <c r="J12" s="202"/>
      <c r="K12" s="202"/>
      <c r="L12" s="202"/>
      <c r="M12" s="202"/>
      <c r="N12" s="202"/>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3" t="str">
        <f>+' Los 13 LB'!B5</f>
        <v>13</v>
      </c>
      <c r="D14" s="52"/>
      <c r="E14" s="52"/>
      <c r="F14" s="52"/>
      <c r="I14" s="3"/>
      <c r="J14" s="3"/>
      <c r="K14" s="204" t="s">
        <v>57</v>
      </c>
      <c r="L14" s="204"/>
      <c r="M14" s="204"/>
      <c r="N14" s="50">
        <f>SUM(N20:N39)</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98</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3" t="s">
        <v>38</v>
      </c>
      <c r="B18" s="200" t="s">
        <v>39</v>
      </c>
      <c r="C18" s="200" t="s">
        <v>40</v>
      </c>
      <c r="D18" s="200" t="s">
        <v>48</v>
      </c>
      <c r="E18" s="200" t="s">
        <v>41</v>
      </c>
      <c r="F18" s="200" t="s">
        <v>42</v>
      </c>
      <c r="G18" s="200" t="s">
        <v>46</v>
      </c>
      <c r="H18" s="200" t="s">
        <v>47</v>
      </c>
      <c r="I18" s="200" t="s">
        <v>43</v>
      </c>
      <c r="J18" s="200" t="s">
        <v>120</v>
      </c>
      <c r="K18" s="200" t="s">
        <v>118</v>
      </c>
      <c r="L18" s="200" t="s">
        <v>44</v>
      </c>
      <c r="M18" s="200" t="s">
        <v>45</v>
      </c>
      <c r="N18" s="200" t="s">
        <v>119</v>
      </c>
    </row>
    <row r="19" spans="1:14" s="3" customFormat="1" ht="81" customHeight="1" x14ac:dyDescent="0.4">
      <c r="A19" s="203"/>
      <c r="B19" s="200"/>
      <c r="C19" s="200"/>
      <c r="D19" s="200"/>
      <c r="E19" s="200"/>
      <c r="F19" s="200"/>
      <c r="G19" s="200"/>
      <c r="H19" s="200"/>
      <c r="I19" s="200"/>
      <c r="J19" s="200"/>
      <c r="K19" s="200"/>
      <c r="L19" s="200"/>
      <c r="M19" s="200"/>
      <c r="N19" s="200"/>
    </row>
    <row r="20" spans="1:14" s="3" customFormat="1" x14ac:dyDescent="0.4">
      <c r="A20" s="43" t="str">
        <f>+'Los 13_Fahrt 1'!B3</f>
        <v>13/1</v>
      </c>
      <c r="B20" s="44">
        <f>+'Los 13_Fahrt 1'!$E$21</f>
        <v>0</v>
      </c>
      <c r="C20" s="44">
        <f>+'Los 13_Fahrt 1'!$E$22</f>
        <v>0</v>
      </c>
      <c r="D20" s="45">
        <f>+'Los 13_Fahrt 1'!$E$23</f>
        <v>0</v>
      </c>
      <c r="E20" s="44">
        <f>+'Los 13_Fahrt 1'!$E$24</f>
        <v>0</v>
      </c>
      <c r="F20" s="46">
        <f>+'Los 13_Fahrt 1'!$E$25</f>
        <v>0</v>
      </c>
      <c r="G20" s="45">
        <f>+'Los 13_Fahrt 1'!$E$26</f>
        <v>0</v>
      </c>
      <c r="H20" s="46">
        <f>+'Los 13_Fahrt 1'!$E$29</f>
        <v>0</v>
      </c>
      <c r="I20" s="45">
        <f>+'Los 13_Fahrt 1'!$E$30</f>
        <v>0</v>
      </c>
      <c r="J20" s="44">
        <f>+'Los 13_Fahrt 1'!$E$31</f>
        <v>0</v>
      </c>
      <c r="K20" s="47">
        <f>+(C20*D20*H20+E20*F20*G20+H20*I20)*J20</f>
        <v>0</v>
      </c>
      <c r="L20" s="48">
        <f>+'Los 13_Fahrt 1'!$E$38</f>
        <v>0</v>
      </c>
      <c r="M20" s="42">
        <f>+K20*L20/100</f>
        <v>0</v>
      </c>
      <c r="N20" s="49">
        <f>+K20+M20</f>
        <v>0</v>
      </c>
    </row>
    <row r="21" spans="1:14" s="3" customFormat="1" x14ac:dyDescent="0.4">
      <c r="A21" s="43" t="str">
        <f>+'Los 13_Fahrt 2'!$B$3</f>
        <v>13/2</v>
      </c>
      <c r="B21" s="44">
        <f>+'Los 13_Fahrt 2'!$E$21</f>
        <v>0</v>
      </c>
      <c r="C21" s="44">
        <f>+'Los 13_Fahrt 2'!$E$22</f>
        <v>0</v>
      </c>
      <c r="D21" s="45">
        <f>+'Los 13_Fahrt 2'!$E$23</f>
        <v>0</v>
      </c>
      <c r="E21" s="44">
        <f>+'Los 13_Fahrt 2'!$E$24</f>
        <v>0</v>
      </c>
      <c r="F21" s="46">
        <f>+'Los 13_Fahrt 2'!$E$25</f>
        <v>0</v>
      </c>
      <c r="G21" s="45">
        <f>+'Los 13_Fahrt 2'!$E$26</f>
        <v>0</v>
      </c>
      <c r="H21" s="46">
        <f>+'Los 13_Fahrt 2'!$E$29</f>
        <v>0</v>
      </c>
      <c r="I21" s="45">
        <f>+'Los 13_Fahrt 2'!$E$30</f>
        <v>0</v>
      </c>
      <c r="J21" s="44">
        <f>+'Los 13_Fahrt 2'!$E$31</f>
        <v>0</v>
      </c>
      <c r="K21" s="47">
        <f t="shared" ref="K21:K29" si="0">+(C21*D21*H21+E21*F21*G21+H21*I21)*J21</f>
        <v>0</v>
      </c>
      <c r="L21" s="48">
        <f>+'Los 13_Fahrt 2'!$E$38</f>
        <v>0</v>
      </c>
      <c r="M21" s="42">
        <f t="shared" ref="M21:M29" si="1">+K21*L21/100</f>
        <v>0</v>
      </c>
      <c r="N21" s="49">
        <f t="shared" ref="N21:N29" si="2">+K21+M21</f>
        <v>0</v>
      </c>
    </row>
    <row r="22" spans="1:14" s="3" customFormat="1" x14ac:dyDescent="0.4">
      <c r="A22" s="43" t="str">
        <f>+'Los 13_Fahrt 3'!$B$3</f>
        <v>13/3</v>
      </c>
      <c r="B22" s="44">
        <f>+'Los 13_Fahrt 3'!$E$21</f>
        <v>0</v>
      </c>
      <c r="C22" s="44">
        <f>+'Los 13_Fahrt 3'!$E$22</f>
        <v>0</v>
      </c>
      <c r="D22" s="45">
        <f>+'Los 13_Fahrt 3'!$E$23</f>
        <v>0</v>
      </c>
      <c r="E22" s="44">
        <f>+'Los 13_Fahrt 3'!$E$24</f>
        <v>0</v>
      </c>
      <c r="F22" s="46">
        <f>+'Los 13_Fahrt 3'!$E$25</f>
        <v>0</v>
      </c>
      <c r="G22" s="45">
        <f>+'Los 13_Fahrt 3'!$E$26</f>
        <v>0</v>
      </c>
      <c r="H22" s="46">
        <f>+'Los 13_Fahrt 3'!$E$29</f>
        <v>0</v>
      </c>
      <c r="I22" s="45">
        <f>+'Los 13_Fahrt 3'!$E$30</f>
        <v>0</v>
      </c>
      <c r="J22" s="44">
        <f>+'Los 13_Fahrt 3'!$E$31</f>
        <v>0</v>
      </c>
      <c r="K22" s="47">
        <f t="shared" si="0"/>
        <v>0</v>
      </c>
      <c r="L22" s="48">
        <f>+'Los 13_Fahrt 3'!$E$38</f>
        <v>0</v>
      </c>
      <c r="M22" s="42">
        <f t="shared" si="1"/>
        <v>0</v>
      </c>
      <c r="N22" s="49">
        <f t="shared" si="2"/>
        <v>0</v>
      </c>
    </row>
    <row r="23" spans="1:14" s="3" customFormat="1" x14ac:dyDescent="0.4">
      <c r="A23" s="43" t="str">
        <f>+'Los 13_Fahrt 4'!$B$3</f>
        <v>13/4</v>
      </c>
      <c r="B23" s="44">
        <f>+'Los 13_Fahrt 4'!$E$21</f>
        <v>0</v>
      </c>
      <c r="C23" s="44">
        <f>+'Los 13_Fahrt 4'!$E$22</f>
        <v>0</v>
      </c>
      <c r="D23" s="45">
        <f>+'Los 13_Fahrt 4'!$E$23</f>
        <v>0</v>
      </c>
      <c r="E23" s="44">
        <f>+'Los 13_Fahrt 4'!$E$24</f>
        <v>0</v>
      </c>
      <c r="F23" s="46">
        <f>+'Los 13_Fahrt 4'!$E$25</f>
        <v>0</v>
      </c>
      <c r="G23" s="45">
        <f>+'Los 13_Fahrt 4'!$E$26</f>
        <v>0</v>
      </c>
      <c r="H23" s="46">
        <f>+'Los 13_Fahrt 4'!$E$29</f>
        <v>0</v>
      </c>
      <c r="I23" s="45">
        <f>+'Los 13_Fahrt 4'!$E$30</f>
        <v>0</v>
      </c>
      <c r="J23" s="44">
        <f>+'Los 13_Fahrt 4'!$E$31</f>
        <v>0</v>
      </c>
      <c r="K23" s="47">
        <f t="shared" si="0"/>
        <v>0</v>
      </c>
      <c r="L23" s="48">
        <f>+'Los 13_Fahrt 4'!$E$38</f>
        <v>0</v>
      </c>
      <c r="M23" s="42">
        <f t="shared" si="1"/>
        <v>0</v>
      </c>
      <c r="N23" s="49">
        <f t="shared" si="2"/>
        <v>0</v>
      </c>
    </row>
    <row r="24" spans="1:14" s="3" customFormat="1" x14ac:dyDescent="0.4">
      <c r="A24" s="43" t="str">
        <f>+'Los 13_Fahrt 5'!$B$3</f>
        <v>13/5</v>
      </c>
      <c r="B24" s="44">
        <f>+'Los 13_Fahrt 5'!$E$21</f>
        <v>0</v>
      </c>
      <c r="C24" s="44">
        <f>+'Los 13_Fahrt 5'!$E$22</f>
        <v>0</v>
      </c>
      <c r="D24" s="45">
        <f>+'Los 13_Fahrt 5'!$E$23</f>
        <v>0</v>
      </c>
      <c r="E24" s="44">
        <f>+'Los 13_Fahrt 5'!$E$24</f>
        <v>0</v>
      </c>
      <c r="F24" s="46">
        <f>+'Los 13_Fahrt 5'!$E$25</f>
        <v>0</v>
      </c>
      <c r="G24" s="45">
        <f>+'Los 13_Fahrt 5'!$E$26</f>
        <v>0</v>
      </c>
      <c r="H24" s="46">
        <f>+'Los 13_Fahrt 5'!$E$29</f>
        <v>0</v>
      </c>
      <c r="I24" s="45">
        <f>+'Los 13_Fahrt 5'!$E$30</f>
        <v>0</v>
      </c>
      <c r="J24" s="44">
        <f>+'Los 13_Fahrt 5'!$E$31</f>
        <v>0</v>
      </c>
      <c r="K24" s="47">
        <f t="shared" ref="K24:K25" si="3">+(C24*D24*H24+E24*F24*G24+H24*I24)*J24</f>
        <v>0</v>
      </c>
      <c r="L24" s="48">
        <f>+'Los 13_Fahrt 5'!$E$38</f>
        <v>0</v>
      </c>
      <c r="M24" s="42">
        <f t="shared" ref="M24:M25" si="4">+K24*L24/100</f>
        <v>0</v>
      </c>
      <c r="N24" s="49">
        <f t="shared" ref="N24:N25" si="5">+K24+M24</f>
        <v>0</v>
      </c>
    </row>
    <row r="25" spans="1:14" s="3" customFormat="1" x14ac:dyDescent="0.4">
      <c r="A25" s="43" t="str">
        <f>+'Los 13_Fahrt 6'!$B$3</f>
        <v>13/6</v>
      </c>
      <c r="B25" s="44">
        <f>+'Los 13_Fahrt 6'!$E$21</f>
        <v>0</v>
      </c>
      <c r="C25" s="44">
        <f>+'Los 13_Fahrt 6'!$E$22</f>
        <v>0</v>
      </c>
      <c r="D25" s="45">
        <f>+'Los 13_Fahrt 6'!$E$23</f>
        <v>0</v>
      </c>
      <c r="E25" s="44">
        <f>+'Los 13_Fahrt 6'!$E$24</f>
        <v>0</v>
      </c>
      <c r="F25" s="46">
        <f>+'Los 13_Fahrt 6'!$E$25</f>
        <v>0</v>
      </c>
      <c r="G25" s="45">
        <f>+'Los 13_Fahrt 6'!$E$26</f>
        <v>0</v>
      </c>
      <c r="H25" s="46">
        <f>+'Los 13_Fahrt 6'!$E$29</f>
        <v>0</v>
      </c>
      <c r="I25" s="45">
        <f>+'Los 13_Fahrt 6'!$E$30</f>
        <v>0</v>
      </c>
      <c r="J25" s="44">
        <f>+'Los 13_Fahrt 6'!$E$31</f>
        <v>0</v>
      </c>
      <c r="K25" s="47">
        <f t="shared" si="3"/>
        <v>0</v>
      </c>
      <c r="L25" s="48">
        <f>+'Los 13_Fahrt 6'!$E$38</f>
        <v>0</v>
      </c>
      <c r="M25" s="42">
        <f t="shared" si="4"/>
        <v>0</v>
      </c>
      <c r="N25" s="49">
        <f t="shared" si="5"/>
        <v>0</v>
      </c>
    </row>
    <row r="26" spans="1:14" s="3" customFormat="1" x14ac:dyDescent="0.4">
      <c r="A26" s="43" t="str">
        <f>+'Los 13_Fahrt 7'!$B$3</f>
        <v>13/7</v>
      </c>
      <c r="B26" s="44">
        <f>+'Los 13_Fahrt 7'!$E$21</f>
        <v>0</v>
      </c>
      <c r="C26" s="44">
        <f>+'Los 13_Fahrt 7'!$E$22</f>
        <v>0</v>
      </c>
      <c r="D26" s="45">
        <f>+'Los 13_Fahrt 7'!$E$23</f>
        <v>0</v>
      </c>
      <c r="E26" s="44">
        <f>+'Los 13_Fahrt 7'!$E$24</f>
        <v>0</v>
      </c>
      <c r="F26" s="46">
        <f>+'Los 13_Fahrt 7'!$E$25</f>
        <v>0</v>
      </c>
      <c r="G26" s="45">
        <f>+'Los 13_Fahrt 7'!$E$26</f>
        <v>0</v>
      </c>
      <c r="H26" s="46">
        <f>+'Los 13_Fahrt 7'!$E$29</f>
        <v>0</v>
      </c>
      <c r="I26" s="45">
        <f>+'Los 13_Fahrt 7'!$E$30</f>
        <v>0</v>
      </c>
      <c r="J26" s="44">
        <f>+'Los 13_Fahrt 7'!$E$31</f>
        <v>0</v>
      </c>
      <c r="K26" s="47">
        <f t="shared" si="0"/>
        <v>0</v>
      </c>
      <c r="L26" s="48">
        <f>+'Los 13_Fahrt 7'!$E$38</f>
        <v>0</v>
      </c>
      <c r="M26" s="42">
        <f t="shared" si="1"/>
        <v>0</v>
      </c>
      <c r="N26" s="49">
        <f t="shared" si="2"/>
        <v>0</v>
      </c>
    </row>
    <row r="27" spans="1:14" s="3" customFormat="1" x14ac:dyDescent="0.4">
      <c r="A27" s="43" t="str">
        <f>+'Los 13_Fahrt 8'!$B$3</f>
        <v>13/8</v>
      </c>
      <c r="B27" s="44">
        <f>+'Los 13_Fahrt 8'!$E$21</f>
        <v>0</v>
      </c>
      <c r="C27" s="44">
        <f>+'Los 13_Fahrt 8'!$E$22</f>
        <v>0</v>
      </c>
      <c r="D27" s="45">
        <f>+'Los 13_Fahrt 8'!$E$23</f>
        <v>0</v>
      </c>
      <c r="E27" s="44">
        <f>+'Los 13_Fahrt 8'!$E$24</f>
        <v>0</v>
      </c>
      <c r="F27" s="46">
        <f>+'Los 13_Fahrt 8'!$E$25</f>
        <v>0</v>
      </c>
      <c r="G27" s="45">
        <f>+'Los 13_Fahrt 8'!$E$26</f>
        <v>0</v>
      </c>
      <c r="H27" s="46">
        <f>+'Los 13_Fahrt 8'!$E$29</f>
        <v>0</v>
      </c>
      <c r="I27" s="45">
        <f>+'Los 13_Fahrt 8'!$E$30</f>
        <v>0</v>
      </c>
      <c r="J27" s="44">
        <f>+'Los 13_Fahrt 8'!$E$31</f>
        <v>0</v>
      </c>
      <c r="K27" s="47">
        <f t="shared" si="0"/>
        <v>0</v>
      </c>
      <c r="L27" s="48">
        <f>+'Los 13_Fahrt 8'!$E$38</f>
        <v>0</v>
      </c>
      <c r="M27" s="42">
        <f t="shared" si="1"/>
        <v>0</v>
      </c>
      <c r="N27" s="49">
        <f t="shared" si="2"/>
        <v>0</v>
      </c>
    </row>
    <row r="28" spans="1:14" s="3" customFormat="1" x14ac:dyDescent="0.4">
      <c r="A28" s="43" t="str">
        <f>+'Los 13_Fahrt 9'!$B$3</f>
        <v>13/9</v>
      </c>
      <c r="B28" s="44">
        <f>+'Los 13_Fahrt 9'!$E$21</f>
        <v>0</v>
      </c>
      <c r="C28" s="44">
        <f>+'Los 13_Fahrt 9'!$E$22</f>
        <v>0</v>
      </c>
      <c r="D28" s="45">
        <f>+'Los 13_Fahrt 9'!$E$23</f>
        <v>0</v>
      </c>
      <c r="E28" s="44">
        <f>+'Los 13_Fahrt 9'!$E$24</f>
        <v>0</v>
      </c>
      <c r="F28" s="46">
        <f>+'Los 13_Fahrt 9'!$E$25</f>
        <v>0</v>
      </c>
      <c r="G28" s="45">
        <f>+'Los 13_Fahrt 9'!$E$26</f>
        <v>0</v>
      </c>
      <c r="H28" s="46">
        <f>+'Los 13_Fahrt 9'!$E$29</f>
        <v>0</v>
      </c>
      <c r="I28" s="45">
        <f>+'Los 13_Fahrt 9'!$E$30</f>
        <v>0</v>
      </c>
      <c r="J28" s="44">
        <f>+'Los 13_Fahrt 9'!$E$31</f>
        <v>0</v>
      </c>
      <c r="K28" s="47">
        <f t="shared" si="0"/>
        <v>0</v>
      </c>
      <c r="L28" s="48">
        <f>+'Los 13_Fahrt 9'!$E$38</f>
        <v>0</v>
      </c>
      <c r="M28" s="42">
        <f t="shared" si="1"/>
        <v>0</v>
      </c>
      <c r="N28" s="49">
        <f t="shared" si="2"/>
        <v>0</v>
      </c>
    </row>
    <row r="29" spans="1:14" s="3" customFormat="1" x14ac:dyDescent="0.4">
      <c r="A29" s="43" t="str">
        <f>+'Los 13_Fahrt 10'!$B$3</f>
        <v>13/10</v>
      </c>
      <c r="B29" s="44">
        <f>+'Los 13_Fahrt 10'!$E$21</f>
        <v>0</v>
      </c>
      <c r="C29" s="44">
        <f>+'Los 13_Fahrt 10'!$E$22</f>
        <v>0</v>
      </c>
      <c r="D29" s="45">
        <f>+'Los 13_Fahrt 10'!$E$23</f>
        <v>0</v>
      </c>
      <c r="E29" s="44">
        <f>+'Los 13_Fahrt 10'!$E$24</f>
        <v>0</v>
      </c>
      <c r="F29" s="46">
        <f>+'Los 13_Fahrt 10'!$E$25</f>
        <v>0</v>
      </c>
      <c r="G29" s="45">
        <f>+'Los 13_Fahrt 10'!$E$26</f>
        <v>0</v>
      </c>
      <c r="H29" s="46">
        <f>+'Los 13_Fahrt 10'!$E$29</f>
        <v>0</v>
      </c>
      <c r="I29" s="45">
        <f>+'Los 13_Fahrt 10'!$E$30</f>
        <v>0</v>
      </c>
      <c r="J29" s="44">
        <f>+'Los 13_Fahrt 10'!$E$31</f>
        <v>0</v>
      </c>
      <c r="K29" s="47">
        <f t="shared" si="0"/>
        <v>0</v>
      </c>
      <c r="L29" s="48">
        <f>+'Los 13_Fahrt 10'!$E$38</f>
        <v>0</v>
      </c>
      <c r="M29" s="42">
        <f t="shared" si="1"/>
        <v>0</v>
      </c>
      <c r="N29" s="49">
        <f t="shared" si="2"/>
        <v>0</v>
      </c>
    </row>
    <row r="30" spans="1:14" s="3" customFormat="1" x14ac:dyDescent="0.4">
      <c r="A30" s="43" t="str">
        <f>+'Los 13_Fahrt 11'!$B$3</f>
        <v>13/11</v>
      </c>
      <c r="B30" s="44">
        <f>+'Los 13_Fahrt 11'!$E$21</f>
        <v>0</v>
      </c>
      <c r="C30" s="44">
        <f>+'Los 13_Fahrt 11'!$E$22</f>
        <v>0</v>
      </c>
      <c r="D30" s="45">
        <f>+'Los 13_Fahrt 11'!$E$23</f>
        <v>0</v>
      </c>
      <c r="E30" s="44">
        <f>+'Los 13_Fahrt 11'!$E$24</f>
        <v>0</v>
      </c>
      <c r="F30" s="46">
        <f>+'Los 13_Fahrt 11'!$E$25</f>
        <v>0</v>
      </c>
      <c r="G30" s="45">
        <f>+'Los 13_Fahrt 11'!$E$26</f>
        <v>0</v>
      </c>
      <c r="H30" s="46">
        <f>+'Los 13_Fahrt 11'!$E$29</f>
        <v>0</v>
      </c>
      <c r="I30" s="45">
        <f>+'Los 13_Fahrt 11'!$E$30</f>
        <v>0</v>
      </c>
      <c r="J30" s="44">
        <f>+'Los 13_Fahrt 11'!$E$31</f>
        <v>0</v>
      </c>
      <c r="K30" s="47">
        <f t="shared" ref="K30:K34" si="6">+(C30*D30*H30+E30*F30*G30+H30*I30)*J30</f>
        <v>0</v>
      </c>
      <c r="L30" s="48">
        <f>+'Los 13_Fahrt 11'!$E$38</f>
        <v>0</v>
      </c>
      <c r="M30" s="42">
        <f t="shared" ref="M30:M34" si="7">+K30*L30/100</f>
        <v>0</v>
      </c>
      <c r="N30" s="49">
        <f t="shared" ref="N30:N34" si="8">+K30+M30</f>
        <v>0</v>
      </c>
    </row>
    <row r="31" spans="1:14" s="3" customFormat="1" x14ac:dyDescent="0.4">
      <c r="A31" s="43" t="str">
        <f>+'Los 13_Fahrt 12'!$B$3</f>
        <v>13/12</v>
      </c>
      <c r="B31" s="44">
        <f>+'Los 13_Fahrt 12'!$E$21</f>
        <v>0</v>
      </c>
      <c r="C31" s="44">
        <f>+'Los 13_Fahrt 12'!$E$22</f>
        <v>0</v>
      </c>
      <c r="D31" s="45">
        <f>+'Los 13_Fahrt 12'!$E$23</f>
        <v>0</v>
      </c>
      <c r="E31" s="44">
        <f>+'Los 13_Fahrt 12'!$E$24</f>
        <v>0</v>
      </c>
      <c r="F31" s="46">
        <f>+'Los 13_Fahrt 12'!$E$25</f>
        <v>0</v>
      </c>
      <c r="G31" s="45">
        <f>+'Los 13_Fahrt 12'!$E$26</f>
        <v>0</v>
      </c>
      <c r="H31" s="46">
        <f>+'Los 13_Fahrt 12'!$E$29</f>
        <v>0</v>
      </c>
      <c r="I31" s="45">
        <f>+'Los 13_Fahrt 12'!$E$30</f>
        <v>0</v>
      </c>
      <c r="J31" s="44">
        <f>+'Los 13_Fahrt 12'!$E$31</f>
        <v>0</v>
      </c>
      <c r="K31" s="47">
        <f t="shared" si="6"/>
        <v>0</v>
      </c>
      <c r="L31" s="48">
        <f>+'Los 13_Fahrt 12'!$E$38</f>
        <v>0</v>
      </c>
      <c r="M31" s="42">
        <f t="shared" si="7"/>
        <v>0</v>
      </c>
      <c r="N31" s="49">
        <f t="shared" si="8"/>
        <v>0</v>
      </c>
    </row>
    <row r="32" spans="1:14" s="3" customFormat="1" x14ac:dyDescent="0.4">
      <c r="A32" s="43" t="str">
        <f>+'Los 13_Fahrt 13'!$B$3</f>
        <v>13/13</v>
      </c>
      <c r="B32" s="44">
        <f>+'Los 13_Fahrt 13'!$E$21</f>
        <v>0</v>
      </c>
      <c r="C32" s="44">
        <f>+'Los 13_Fahrt 13'!$E$22</f>
        <v>0</v>
      </c>
      <c r="D32" s="45">
        <f>+'Los 13_Fahrt 13'!$E$23</f>
        <v>0</v>
      </c>
      <c r="E32" s="44">
        <f>+'Los 13_Fahrt 13'!$E$24</f>
        <v>0</v>
      </c>
      <c r="F32" s="46">
        <f>+'Los 13_Fahrt 13'!$E$25</f>
        <v>0</v>
      </c>
      <c r="G32" s="45">
        <f>+'Los 13_Fahrt 13'!$E$26</f>
        <v>0</v>
      </c>
      <c r="H32" s="46">
        <f>+'Los 13_Fahrt 13'!$E$29</f>
        <v>0</v>
      </c>
      <c r="I32" s="45">
        <f>+'Los 13_Fahrt 13'!$E$30</f>
        <v>0</v>
      </c>
      <c r="J32" s="44">
        <f>+'Los 13_Fahrt 13'!$E$31</f>
        <v>0</v>
      </c>
      <c r="K32" s="47">
        <f t="shared" si="6"/>
        <v>0</v>
      </c>
      <c r="L32" s="48">
        <f>+'Los 13_Fahrt 13'!$E$38</f>
        <v>0</v>
      </c>
      <c r="M32" s="42">
        <f t="shared" si="7"/>
        <v>0</v>
      </c>
      <c r="N32" s="49">
        <f t="shared" si="8"/>
        <v>0</v>
      </c>
    </row>
    <row r="33" spans="1:14" s="3" customFormat="1" x14ac:dyDescent="0.4">
      <c r="A33" s="43" t="str">
        <f>+'Los 13_Fahrt 14'!$B$3</f>
        <v>13/14</v>
      </c>
      <c r="B33" s="44">
        <f>+'Los 13_Fahrt 14'!$E$21</f>
        <v>0</v>
      </c>
      <c r="C33" s="44">
        <f>+'Los 13_Fahrt 14'!$E$22</f>
        <v>0</v>
      </c>
      <c r="D33" s="45">
        <f>+'Los 13_Fahrt 14'!$E$23</f>
        <v>0</v>
      </c>
      <c r="E33" s="44">
        <f>+'Los 13_Fahrt 14'!$E$24</f>
        <v>0</v>
      </c>
      <c r="F33" s="46">
        <f>+'Los 13_Fahrt 14'!$E$25</f>
        <v>0</v>
      </c>
      <c r="G33" s="45">
        <f>+'Los 13_Fahrt 14'!$E$26</f>
        <v>0</v>
      </c>
      <c r="H33" s="46">
        <f>+'Los 13_Fahrt 14'!$E$29</f>
        <v>0</v>
      </c>
      <c r="I33" s="45">
        <f>+'Los 13_Fahrt 14'!$E$30</f>
        <v>0</v>
      </c>
      <c r="J33" s="44">
        <f>+'Los 13_Fahrt 14'!$E$31</f>
        <v>0</v>
      </c>
      <c r="K33" s="47">
        <f t="shared" si="6"/>
        <v>0</v>
      </c>
      <c r="L33" s="48">
        <f>+'Los 13_Fahrt 14'!$E$38</f>
        <v>0</v>
      </c>
      <c r="M33" s="42">
        <f t="shared" si="7"/>
        <v>0</v>
      </c>
      <c r="N33" s="49">
        <f t="shared" si="8"/>
        <v>0</v>
      </c>
    </row>
    <row r="34" spans="1:14" s="3" customFormat="1" x14ac:dyDescent="0.4">
      <c r="A34" s="43" t="str">
        <f>+'Los 13_Fahrt 15'!$B$3</f>
        <v>13/15</v>
      </c>
      <c r="B34" s="44">
        <f>+'Los 13_Fahrt 15'!$E$21</f>
        <v>0</v>
      </c>
      <c r="C34" s="44">
        <f>+'Los 13_Fahrt 15'!$E$22</f>
        <v>0</v>
      </c>
      <c r="D34" s="45">
        <f>+'Los 13_Fahrt 15'!$E$23</f>
        <v>0</v>
      </c>
      <c r="E34" s="44">
        <f>+'Los 13_Fahrt 15'!$E$24</f>
        <v>0</v>
      </c>
      <c r="F34" s="46">
        <f>+'Los 13_Fahrt 15'!$E$25</f>
        <v>0</v>
      </c>
      <c r="G34" s="45">
        <f>+'Los 13_Fahrt 15'!$E$26</f>
        <v>0</v>
      </c>
      <c r="H34" s="46">
        <f>+'Los 13_Fahrt 15'!$E$29</f>
        <v>0</v>
      </c>
      <c r="I34" s="45">
        <f>+'Los 13_Fahrt 15'!$E$30</f>
        <v>0</v>
      </c>
      <c r="J34" s="44">
        <f>+'Los 13_Fahrt 15'!$E$31</f>
        <v>0</v>
      </c>
      <c r="K34" s="47">
        <f t="shared" si="6"/>
        <v>0</v>
      </c>
      <c r="L34" s="48">
        <f>+'Los 13_Fahrt 15'!$E$38</f>
        <v>0</v>
      </c>
      <c r="M34" s="42">
        <f t="shared" si="7"/>
        <v>0</v>
      </c>
      <c r="N34" s="49">
        <f t="shared" si="8"/>
        <v>0</v>
      </c>
    </row>
    <row r="35" spans="1:14" x14ac:dyDescent="0.4">
      <c r="A35" s="43" t="str">
        <f>+'Los 13_Fahrt 16'!$B$3</f>
        <v>13/16</v>
      </c>
      <c r="B35" s="44">
        <f>+'Los 13_Fahrt 16'!$E$21</f>
        <v>0</v>
      </c>
      <c r="C35" s="44">
        <f>+'Los 13_Fahrt 16'!$E$22</f>
        <v>0</v>
      </c>
      <c r="D35" s="45">
        <f>+'Los 13_Fahrt 16'!$E$23</f>
        <v>0</v>
      </c>
      <c r="E35" s="44">
        <f>+'Los 13_Fahrt 16'!$E$24</f>
        <v>0</v>
      </c>
      <c r="F35" s="46">
        <f>+'Los 13_Fahrt 16'!$E$25</f>
        <v>0</v>
      </c>
      <c r="G35" s="45">
        <f>+'Los 13_Fahrt 16'!$E$26</f>
        <v>0</v>
      </c>
      <c r="H35" s="46">
        <f>+'Los 13_Fahrt 16'!$E$29</f>
        <v>0</v>
      </c>
      <c r="I35" s="45">
        <f>+'Los 13_Fahrt 16'!$E$30</f>
        <v>0</v>
      </c>
      <c r="J35" s="44">
        <f>+'Los 13_Fahrt 16'!$E$31</f>
        <v>0</v>
      </c>
      <c r="K35" s="47">
        <f t="shared" ref="K35:K39" si="9">+(C35*D35*H35+E35*F35*G35+H35*I35)*J35</f>
        <v>0</v>
      </c>
      <c r="L35" s="48">
        <f>+'Los 13_Fahrt 16'!$E$38</f>
        <v>0</v>
      </c>
      <c r="M35" s="42">
        <f t="shared" ref="M35:M39" si="10">+K35*L35/100</f>
        <v>0</v>
      </c>
      <c r="N35" s="49">
        <f t="shared" ref="N35:N39" si="11">+K35+M35</f>
        <v>0</v>
      </c>
    </row>
    <row r="36" spans="1:14" x14ac:dyDescent="0.4">
      <c r="A36" s="43" t="str">
        <f>+'Los 13_Fahrt 17'!$B$3</f>
        <v>13/17</v>
      </c>
      <c r="B36" s="44">
        <f>+'Los 13_Fahrt 17'!$E$21</f>
        <v>0</v>
      </c>
      <c r="C36" s="44">
        <f>+'Los 13_Fahrt 17'!$E$22</f>
        <v>0</v>
      </c>
      <c r="D36" s="45">
        <f>+'Los 13_Fahrt 17'!$E$23</f>
        <v>0</v>
      </c>
      <c r="E36" s="44">
        <f>+'Los 13_Fahrt 17'!$E$24</f>
        <v>0</v>
      </c>
      <c r="F36" s="46">
        <f>+'Los 13_Fahrt 17'!$E$25</f>
        <v>0</v>
      </c>
      <c r="G36" s="45">
        <f>+'Los 13_Fahrt 17'!$E$26</f>
        <v>0</v>
      </c>
      <c r="H36" s="46">
        <f>+'Los 13_Fahrt 17'!$E$29</f>
        <v>0</v>
      </c>
      <c r="I36" s="45">
        <f>+'Los 13_Fahrt 17'!$E$30</f>
        <v>0</v>
      </c>
      <c r="J36" s="44">
        <f>+'Los 13_Fahrt 17'!$E$31</f>
        <v>0</v>
      </c>
      <c r="K36" s="47">
        <f t="shared" si="9"/>
        <v>0</v>
      </c>
      <c r="L36" s="48">
        <f>+'Los 13_Fahrt 17'!$E$38</f>
        <v>0</v>
      </c>
      <c r="M36" s="42">
        <f t="shared" si="10"/>
        <v>0</v>
      </c>
      <c r="N36" s="49">
        <f t="shared" si="11"/>
        <v>0</v>
      </c>
    </row>
    <row r="37" spans="1:14" x14ac:dyDescent="0.4">
      <c r="A37" s="43" t="str">
        <f>+'Los 13_Fahrt 18'!$B$3</f>
        <v>13/18</v>
      </c>
      <c r="B37" s="44">
        <f>+'Los 13_Fahrt 18'!$E$21</f>
        <v>0</v>
      </c>
      <c r="C37" s="44">
        <f>+'Los 13_Fahrt 18'!$E$22</f>
        <v>0</v>
      </c>
      <c r="D37" s="45">
        <f>+'Los 13_Fahrt 18'!$E$23</f>
        <v>0</v>
      </c>
      <c r="E37" s="44">
        <f>+'Los 13_Fahrt 18'!$E$24</f>
        <v>0</v>
      </c>
      <c r="F37" s="46">
        <f>+'Los 13_Fahrt 18'!$E$25</f>
        <v>0</v>
      </c>
      <c r="G37" s="45">
        <f>+'Los 13_Fahrt 18'!$E$26</f>
        <v>0</v>
      </c>
      <c r="H37" s="46">
        <f>+'Los 13_Fahrt 18'!$E$29</f>
        <v>0</v>
      </c>
      <c r="I37" s="45">
        <f>+'Los 13_Fahrt 18'!$E$30</f>
        <v>0</v>
      </c>
      <c r="J37" s="44">
        <f>+'Los 13_Fahrt 18'!$E$31</f>
        <v>0</v>
      </c>
      <c r="K37" s="47">
        <f t="shared" si="9"/>
        <v>0</v>
      </c>
      <c r="L37" s="48">
        <f>+'Los 13_Fahrt 18'!$E$38</f>
        <v>0</v>
      </c>
      <c r="M37" s="42">
        <f t="shared" si="10"/>
        <v>0</v>
      </c>
      <c r="N37" s="49">
        <f t="shared" si="11"/>
        <v>0</v>
      </c>
    </row>
    <row r="38" spans="1:14" x14ac:dyDescent="0.4">
      <c r="A38" s="43" t="str">
        <f>+'Los 13_Fahrt 19'!$B$3</f>
        <v>13/19</v>
      </c>
      <c r="B38" s="44">
        <f>+'Los 13_Fahrt 19'!$E$21</f>
        <v>0</v>
      </c>
      <c r="C38" s="44">
        <f>+'Los 13_Fahrt 19'!$E$22</f>
        <v>0</v>
      </c>
      <c r="D38" s="45">
        <f>+'Los 13_Fahrt 19'!$E$23</f>
        <v>0</v>
      </c>
      <c r="E38" s="44">
        <f>+'Los 13_Fahrt 19'!$E$24</f>
        <v>0</v>
      </c>
      <c r="F38" s="46">
        <f>+'Los 13_Fahrt 19'!$E$25</f>
        <v>0</v>
      </c>
      <c r="G38" s="45">
        <f>+'Los 13_Fahrt 19'!$E$26</f>
        <v>0</v>
      </c>
      <c r="H38" s="46">
        <f>+'Los 13_Fahrt 19'!$E$29</f>
        <v>0</v>
      </c>
      <c r="I38" s="45">
        <f>+'Los 13_Fahrt 19'!$E$30</f>
        <v>0</v>
      </c>
      <c r="J38" s="44">
        <f>+'Los 13_Fahrt 19'!$E$31</f>
        <v>0</v>
      </c>
      <c r="K38" s="47">
        <f t="shared" si="9"/>
        <v>0</v>
      </c>
      <c r="L38" s="48">
        <f>+'Los 13_Fahrt 19'!$E$38</f>
        <v>0</v>
      </c>
      <c r="M38" s="42">
        <f t="shared" si="10"/>
        <v>0</v>
      </c>
      <c r="N38" s="49">
        <f t="shared" si="11"/>
        <v>0</v>
      </c>
    </row>
    <row r="39" spans="1:14" x14ac:dyDescent="0.4">
      <c r="A39" s="43" t="str">
        <f>+'Los 13_Fahrt 20'!$B$3</f>
        <v>13/20</v>
      </c>
      <c r="B39" s="44">
        <f>+'Los 13_Fahrt 20'!$E$21</f>
        <v>0</v>
      </c>
      <c r="C39" s="44">
        <f>+'Los 13_Fahrt 20'!$E$22</f>
        <v>0</v>
      </c>
      <c r="D39" s="45">
        <f>+'Los 13_Fahrt 20'!$E$23</f>
        <v>0</v>
      </c>
      <c r="E39" s="44">
        <f>+'Los 13_Fahrt 20'!$E$24</f>
        <v>0</v>
      </c>
      <c r="F39" s="46">
        <f>+'Los 13_Fahrt 20'!$E$25</f>
        <v>0</v>
      </c>
      <c r="G39" s="45">
        <f>+'Los 13_Fahrt 20'!$E$26</f>
        <v>0</v>
      </c>
      <c r="H39" s="46">
        <f>+'Los 13_Fahrt 20'!$E$29</f>
        <v>0</v>
      </c>
      <c r="I39" s="45">
        <f>+'Los 13_Fahrt 20'!$E$30</f>
        <v>0</v>
      </c>
      <c r="J39" s="44">
        <f>+'Los 13_Fahrt 20'!$E$31</f>
        <v>0</v>
      </c>
      <c r="K39" s="47">
        <f t="shared" si="9"/>
        <v>0</v>
      </c>
      <c r="L39" s="48">
        <f>+'Los 13_Fahrt 20'!$E$38</f>
        <v>0</v>
      </c>
      <c r="M39" s="42">
        <f t="shared" si="10"/>
        <v>0</v>
      </c>
      <c r="N39" s="49">
        <f t="shared" si="11"/>
        <v>0</v>
      </c>
    </row>
  </sheetData>
  <sheetProtection algorithmName="SHA-512" hashValue="StksqBRF2nTc6H9FRM3vQP02xd53Ll7FbNWOTPcqL43BzjMH3/GAXuh38RV51vZXJL0OqIv9PiOKehe1HXZmvw==" saltValue="0wuXxsMbRPVufPNltldsIg==" spinCount="100000" sheet="1" objects="1" scenarios="1" formatCells="0" formatColumns="0" formatRows="0"/>
  <mergeCells count="18">
    <mergeCell ref="L18:L19"/>
    <mergeCell ref="M18:M19"/>
    <mergeCell ref="N18:N19"/>
    <mergeCell ref="J18:J19"/>
    <mergeCell ref="A1:I1"/>
    <mergeCell ref="A12:N12"/>
    <mergeCell ref="F18:F19"/>
    <mergeCell ref="G18:G19"/>
    <mergeCell ref="H18:H19"/>
    <mergeCell ref="I18:I19"/>
    <mergeCell ref="A11:C11"/>
    <mergeCell ref="A18:A19"/>
    <mergeCell ref="B18:B19"/>
    <mergeCell ref="C18:C19"/>
    <mergeCell ref="D18:D19"/>
    <mergeCell ref="K14:M14"/>
    <mergeCell ref="K18:K19"/>
    <mergeCell ref="E18:E19"/>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4" t="s">
        <v>59</v>
      </c>
      <c r="B1" s="174"/>
      <c r="C1" s="174"/>
      <c r="D1" s="174"/>
      <c r="E1" s="174"/>
      <c r="F1" s="174"/>
      <c r="G1" s="174"/>
      <c r="H1" s="174"/>
      <c r="I1" s="174"/>
      <c r="J1" s="174"/>
      <c r="K1" s="174"/>
      <c r="L1" s="174"/>
      <c r="M1" s="174"/>
      <c r="N1" s="174"/>
      <c r="O1" s="174"/>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60</v>
      </c>
      <c r="E3" s="9" t="s">
        <v>61</v>
      </c>
    </row>
    <row r="4" spans="1:15" s="9" customFormat="1" ht="22.95" customHeight="1" x14ac:dyDescent="0.4">
      <c r="A4" s="2" t="s">
        <v>10</v>
      </c>
      <c r="E4" s="2" t="str">
        <f>+' Los 13 LB'!B4</f>
        <v>04-2026 EU</v>
      </c>
    </row>
    <row r="5" spans="1:15" s="9" customFormat="1" ht="22.95" customHeight="1" x14ac:dyDescent="0.4">
      <c r="A5" s="2" t="s">
        <v>12</v>
      </c>
      <c r="E5" s="88" t="str">
        <f>+' Los 13 LB'!B5</f>
        <v>13</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5" t="s">
        <v>107</v>
      </c>
      <c r="B7" s="175"/>
      <c r="C7" s="175"/>
      <c r="D7" s="87"/>
      <c r="E7" s="178">
        <f>'Angaben zum Bieter'!B3</f>
        <v>0</v>
      </c>
      <c r="F7" s="178"/>
      <c r="G7" s="178"/>
      <c r="H7" s="178"/>
      <c r="I7" s="59"/>
    </row>
    <row r="8" spans="1:15" s="60" customFormat="1" ht="16.5" customHeight="1" x14ac:dyDescent="0.4">
      <c r="A8" s="176" t="s">
        <v>62</v>
      </c>
      <c r="B8" s="176"/>
      <c r="C8" s="176"/>
      <c r="D8" s="75"/>
      <c r="E8" s="176">
        <f>'Angaben zum Bieter'!B4</f>
        <v>0</v>
      </c>
      <c r="F8" s="176"/>
      <c r="G8" s="176"/>
      <c r="H8" s="176"/>
      <c r="I8" s="61"/>
    </row>
    <row r="9" spans="1:15" s="60" customFormat="1" ht="16.5" customHeight="1" x14ac:dyDescent="0.4">
      <c r="A9" s="176" t="s">
        <v>63</v>
      </c>
      <c r="B9" s="176"/>
      <c r="C9" s="176"/>
      <c r="D9" s="75"/>
      <c r="E9" s="176">
        <f>'Angaben zum Bieter'!B5</f>
        <v>0</v>
      </c>
      <c r="F9" s="176"/>
      <c r="G9" s="176"/>
      <c r="H9" s="176"/>
      <c r="I9" s="61"/>
    </row>
    <row r="10" spans="1:15" s="55" customFormat="1" ht="33" customHeight="1" x14ac:dyDescent="0.4">
      <c r="A10" s="177" t="s">
        <v>64</v>
      </c>
      <c r="B10" s="177"/>
      <c r="C10" s="177"/>
      <c r="D10" s="177"/>
      <c r="E10" s="177"/>
      <c r="F10" s="177"/>
      <c r="G10" s="177"/>
      <c r="H10" s="177"/>
      <c r="I10" s="177"/>
      <c r="J10" s="177"/>
      <c r="K10" s="177"/>
      <c r="L10" s="177"/>
      <c r="M10" s="177"/>
      <c r="N10" s="177"/>
    </row>
    <row r="11" spans="1:15" s="62" customFormat="1" ht="40.5" customHeight="1" x14ac:dyDescent="0.35">
      <c r="A11" s="163" t="s">
        <v>65</v>
      </c>
      <c r="B11" s="165" t="s">
        <v>66</v>
      </c>
      <c r="C11" s="166"/>
      <c r="D11" s="77" t="s">
        <v>67</v>
      </c>
      <c r="E11" s="171" t="s">
        <v>68</v>
      </c>
      <c r="F11" s="171"/>
      <c r="G11" s="172" t="s">
        <v>69</v>
      </c>
      <c r="H11" s="165" t="s">
        <v>70</v>
      </c>
      <c r="I11" s="171" t="s">
        <v>71</v>
      </c>
      <c r="J11" s="179" t="s">
        <v>72</v>
      </c>
      <c r="K11" s="179"/>
      <c r="L11" s="179"/>
      <c r="M11" s="180" t="s">
        <v>73</v>
      </c>
      <c r="N11" s="181"/>
    </row>
    <row r="12" spans="1:15" s="62" customFormat="1" ht="15" customHeight="1" x14ac:dyDescent="0.35">
      <c r="A12" s="164"/>
      <c r="B12" s="167"/>
      <c r="C12" s="168"/>
      <c r="D12" s="78"/>
      <c r="E12" s="182" t="s">
        <v>74</v>
      </c>
      <c r="F12" s="182" t="s">
        <v>75</v>
      </c>
      <c r="G12" s="173"/>
      <c r="H12" s="169"/>
      <c r="I12" s="171"/>
      <c r="J12" s="179"/>
      <c r="K12" s="179"/>
      <c r="L12" s="179"/>
      <c r="M12" s="181"/>
      <c r="N12" s="181"/>
    </row>
    <row r="13" spans="1:15" s="62" customFormat="1" ht="15" customHeight="1" x14ac:dyDescent="0.35">
      <c r="A13" s="76"/>
      <c r="B13" s="169"/>
      <c r="C13" s="170"/>
      <c r="D13" s="79"/>
      <c r="E13" s="183"/>
      <c r="F13" s="183"/>
      <c r="G13" s="184" t="s">
        <v>76</v>
      </c>
      <c r="H13" s="185"/>
      <c r="I13" s="171"/>
      <c r="J13" s="63" t="s">
        <v>77</v>
      </c>
      <c r="K13" s="63" t="s">
        <v>78</v>
      </c>
      <c r="L13" s="63" t="s">
        <v>79</v>
      </c>
      <c r="M13" s="63" t="s">
        <v>80</v>
      </c>
      <c r="N13" s="63" t="s">
        <v>81</v>
      </c>
    </row>
    <row r="14" spans="1:15" s="55" customFormat="1" ht="24" customHeight="1" x14ac:dyDescent="0.4">
      <c r="A14" s="64">
        <v>1</v>
      </c>
      <c r="B14" s="186"/>
      <c r="C14" s="187"/>
      <c r="D14" s="91"/>
      <c r="E14" s="92"/>
      <c r="F14" s="92"/>
      <c r="G14" s="92"/>
      <c r="H14" s="93"/>
      <c r="I14" s="92"/>
      <c r="J14" s="94"/>
      <c r="K14" s="94"/>
      <c r="L14" s="94"/>
      <c r="M14" s="94"/>
      <c r="N14" s="94"/>
    </row>
    <row r="15" spans="1:15" s="55" customFormat="1" ht="24" customHeight="1" x14ac:dyDescent="0.4">
      <c r="A15" s="64">
        <v>2</v>
      </c>
      <c r="B15" s="186"/>
      <c r="C15" s="187"/>
      <c r="D15" s="91"/>
      <c r="E15" s="92"/>
      <c r="F15" s="92"/>
      <c r="G15" s="92"/>
      <c r="H15" s="93"/>
      <c r="I15" s="92"/>
      <c r="J15" s="94"/>
      <c r="K15" s="94"/>
      <c r="L15" s="94"/>
      <c r="M15" s="94"/>
      <c r="N15" s="94"/>
    </row>
    <row r="16" spans="1:15" s="55" customFormat="1" ht="24" customHeight="1" x14ac:dyDescent="0.4">
      <c r="A16" s="64">
        <v>3</v>
      </c>
      <c r="B16" s="186"/>
      <c r="C16" s="187"/>
      <c r="D16" s="91"/>
      <c r="E16" s="92"/>
      <c r="F16" s="92"/>
      <c r="G16" s="92"/>
      <c r="H16" s="93"/>
      <c r="I16" s="92"/>
      <c r="J16" s="94"/>
      <c r="K16" s="94"/>
      <c r="L16" s="94"/>
      <c r="M16" s="94"/>
      <c r="N16" s="94"/>
    </row>
    <row r="17" spans="1:14" s="55" customFormat="1" ht="24" customHeight="1" x14ac:dyDescent="0.4">
      <c r="A17" s="64">
        <v>4</v>
      </c>
      <c r="B17" s="186"/>
      <c r="C17" s="187"/>
      <c r="D17" s="91"/>
      <c r="E17" s="92"/>
      <c r="F17" s="92"/>
      <c r="G17" s="92"/>
      <c r="H17" s="93"/>
      <c r="I17" s="92"/>
      <c r="J17" s="94"/>
      <c r="K17" s="94"/>
      <c r="L17" s="94"/>
      <c r="M17" s="94"/>
      <c r="N17" s="94"/>
    </row>
    <row r="18" spans="1:14" s="55" customFormat="1" ht="24" customHeight="1" x14ac:dyDescent="0.4">
      <c r="A18" s="64">
        <v>5</v>
      </c>
      <c r="B18" s="186"/>
      <c r="C18" s="187"/>
      <c r="D18" s="91"/>
      <c r="E18" s="92"/>
      <c r="F18" s="92"/>
      <c r="G18" s="92"/>
      <c r="H18" s="93"/>
      <c r="I18" s="92"/>
      <c r="J18" s="94"/>
      <c r="K18" s="94"/>
      <c r="L18" s="94"/>
      <c r="M18" s="94"/>
      <c r="N18" s="94"/>
    </row>
    <row r="19" spans="1:14" s="55" customFormat="1" ht="24" customHeight="1" x14ac:dyDescent="0.4">
      <c r="A19" s="64">
        <v>6</v>
      </c>
      <c r="B19" s="186"/>
      <c r="C19" s="187"/>
      <c r="D19" s="91"/>
      <c r="E19" s="92"/>
      <c r="F19" s="92"/>
      <c r="G19" s="92"/>
      <c r="H19" s="93"/>
      <c r="I19" s="92"/>
      <c r="J19" s="94"/>
      <c r="K19" s="94"/>
      <c r="L19" s="94"/>
      <c r="M19" s="94"/>
      <c r="N19" s="94"/>
    </row>
    <row r="20" spans="1:14" s="55" customFormat="1" ht="24" customHeight="1" x14ac:dyDescent="0.4">
      <c r="A20" s="64">
        <v>7</v>
      </c>
      <c r="B20" s="186"/>
      <c r="C20" s="187"/>
      <c r="D20" s="91"/>
      <c r="E20" s="92"/>
      <c r="F20" s="92"/>
      <c r="G20" s="92"/>
      <c r="H20" s="93"/>
      <c r="I20" s="92"/>
      <c r="J20" s="94"/>
      <c r="K20" s="94"/>
      <c r="L20" s="94"/>
      <c r="M20" s="94"/>
      <c r="N20" s="94"/>
    </row>
    <row r="21" spans="1:14" s="55" customFormat="1" ht="24" customHeight="1" x14ac:dyDescent="0.4">
      <c r="A21" s="64">
        <v>8</v>
      </c>
      <c r="B21" s="186"/>
      <c r="C21" s="187"/>
      <c r="D21" s="91"/>
      <c r="E21" s="92"/>
      <c r="F21" s="92"/>
      <c r="G21" s="92"/>
      <c r="H21" s="93"/>
      <c r="I21" s="92"/>
      <c r="J21" s="94"/>
      <c r="K21" s="94"/>
      <c r="L21" s="94"/>
      <c r="M21" s="94"/>
      <c r="N21" s="94"/>
    </row>
    <row r="22" spans="1:14" s="55" customFormat="1" ht="24" customHeight="1" x14ac:dyDescent="0.4">
      <c r="A22" s="64">
        <v>9</v>
      </c>
      <c r="B22" s="186"/>
      <c r="C22" s="187"/>
      <c r="D22" s="91"/>
      <c r="E22" s="92"/>
      <c r="F22" s="92"/>
      <c r="G22" s="92"/>
      <c r="H22" s="93"/>
      <c r="I22" s="92"/>
      <c r="J22" s="94"/>
      <c r="K22" s="94"/>
      <c r="L22" s="94"/>
      <c r="M22" s="94"/>
      <c r="N22" s="94"/>
    </row>
    <row r="23" spans="1:14" s="55" customFormat="1" ht="24" customHeight="1" x14ac:dyDescent="0.4">
      <c r="A23" s="64">
        <v>10</v>
      </c>
      <c r="B23" s="186"/>
      <c r="C23" s="187"/>
      <c r="D23" s="91"/>
      <c r="E23" s="92"/>
      <c r="F23" s="92"/>
      <c r="G23" s="92"/>
      <c r="H23" s="93"/>
      <c r="I23" s="92"/>
      <c r="J23" s="94"/>
      <c r="K23" s="94"/>
      <c r="L23" s="94"/>
      <c r="M23" s="94"/>
      <c r="N23" s="94"/>
    </row>
    <row r="24" spans="1:14" s="55" customFormat="1" ht="24" customHeight="1" x14ac:dyDescent="0.4">
      <c r="A24" s="64">
        <v>11</v>
      </c>
      <c r="B24" s="186"/>
      <c r="C24" s="187"/>
      <c r="D24" s="91"/>
      <c r="E24" s="92"/>
      <c r="F24" s="92"/>
      <c r="G24" s="92"/>
      <c r="H24" s="93"/>
      <c r="I24" s="92"/>
      <c r="J24" s="94"/>
      <c r="K24" s="94"/>
      <c r="L24" s="94"/>
      <c r="M24" s="94"/>
      <c r="N24" s="94"/>
    </row>
    <row r="25" spans="1:14" s="55" customFormat="1" ht="24" customHeight="1" x14ac:dyDescent="0.4">
      <c r="A25" s="64">
        <v>12</v>
      </c>
      <c r="B25" s="186"/>
      <c r="C25" s="187"/>
      <c r="D25" s="91"/>
      <c r="E25" s="92"/>
      <c r="F25" s="92"/>
      <c r="G25" s="92"/>
      <c r="H25" s="93"/>
      <c r="I25" s="92"/>
      <c r="J25" s="94"/>
      <c r="K25" s="94"/>
      <c r="L25" s="94"/>
      <c r="M25" s="94"/>
      <c r="N25" s="94"/>
    </row>
    <row r="26" spans="1:14" s="55" customFormat="1" ht="24" customHeight="1" x14ac:dyDescent="0.4">
      <c r="A26" s="64">
        <v>13</v>
      </c>
      <c r="B26" s="186"/>
      <c r="C26" s="187"/>
      <c r="D26" s="91"/>
      <c r="E26" s="92"/>
      <c r="F26" s="92"/>
      <c r="G26" s="92"/>
      <c r="H26" s="93"/>
      <c r="I26" s="92"/>
      <c r="J26" s="94"/>
      <c r="K26" s="94"/>
      <c r="L26" s="94"/>
      <c r="M26" s="94"/>
      <c r="N26" s="94"/>
    </row>
    <row r="27" spans="1:14" s="55" customFormat="1" ht="24" customHeight="1" x14ac:dyDescent="0.4">
      <c r="A27" s="64">
        <v>14</v>
      </c>
      <c r="B27" s="186"/>
      <c r="C27" s="187"/>
      <c r="D27" s="91"/>
      <c r="E27" s="92"/>
      <c r="F27" s="92"/>
      <c r="G27" s="92"/>
      <c r="H27" s="93"/>
      <c r="I27" s="92"/>
      <c r="J27" s="94"/>
      <c r="K27" s="94"/>
      <c r="L27" s="94"/>
      <c r="M27" s="94"/>
      <c r="N27" s="94"/>
    </row>
    <row r="28" spans="1:14" s="55" customFormat="1" ht="24" customHeight="1" x14ac:dyDescent="0.4">
      <c r="A28" s="64">
        <v>15</v>
      </c>
      <c r="B28" s="186"/>
      <c r="C28" s="187"/>
      <c r="D28" s="91"/>
      <c r="E28" s="92"/>
      <c r="F28" s="92"/>
      <c r="G28" s="92"/>
      <c r="H28" s="93"/>
      <c r="I28" s="92"/>
      <c r="J28" s="94"/>
      <c r="K28" s="94"/>
      <c r="L28" s="94"/>
      <c r="M28" s="94"/>
      <c r="N28" s="94"/>
    </row>
    <row r="29" spans="1:14" s="55" customFormat="1" ht="24" customHeight="1" x14ac:dyDescent="0.4">
      <c r="A29" s="64">
        <v>16</v>
      </c>
      <c r="B29" s="186"/>
      <c r="C29" s="187"/>
      <c r="D29" s="91"/>
      <c r="E29" s="92"/>
      <c r="F29" s="92"/>
      <c r="G29" s="92"/>
      <c r="H29" s="93"/>
      <c r="I29" s="92"/>
      <c r="J29" s="94"/>
      <c r="K29" s="94"/>
      <c r="L29" s="94"/>
      <c r="M29" s="94"/>
      <c r="N29" s="94"/>
    </row>
    <row r="30" spans="1:14" s="55" customFormat="1" ht="24" customHeight="1" x14ac:dyDescent="0.4">
      <c r="A30" s="64">
        <v>17</v>
      </c>
      <c r="B30" s="186"/>
      <c r="C30" s="187"/>
      <c r="D30" s="91"/>
      <c r="E30" s="92"/>
      <c r="F30" s="92"/>
      <c r="G30" s="92"/>
      <c r="H30" s="93"/>
      <c r="I30" s="92"/>
      <c r="J30" s="94"/>
      <c r="K30" s="94"/>
      <c r="L30" s="94"/>
      <c r="M30" s="94"/>
      <c r="N30" s="94"/>
    </row>
    <row r="31" spans="1:14" s="55" customFormat="1" ht="24" customHeight="1" x14ac:dyDescent="0.4">
      <c r="A31" s="64">
        <v>18</v>
      </c>
      <c r="B31" s="186"/>
      <c r="C31" s="187"/>
      <c r="D31" s="91"/>
      <c r="E31" s="92"/>
      <c r="F31" s="92"/>
      <c r="G31" s="92"/>
      <c r="H31" s="93"/>
      <c r="I31" s="92"/>
      <c r="J31" s="94"/>
      <c r="K31" s="94"/>
      <c r="L31" s="94"/>
      <c r="M31" s="94"/>
      <c r="N31" s="94"/>
    </row>
    <row r="32" spans="1:14" s="55" customFormat="1" ht="24" customHeight="1" x14ac:dyDescent="0.4">
      <c r="A32" s="64">
        <v>19</v>
      </c>
      <c r="B32" s="186"/>
      <c r="C32" s="187"/>
      <c r="D32" s="91"/>
      <c r="E32" s="92"/>
      <c r="F32" s="92"/>
      <c r="G32" s="92"/>
      <c r="H32" s="93"/>
      <c r="I32" s="92"/>
      <c r="J32" s="94"/>
      <c r="K32" s="94"/>
      <c r="L32" s="94"/>
      <c r="M32" s="94"/>
      <c r="N32" s="94"/>
    </row>
    <row r="33" spans="1:14" s="55" customFormat="1" ht="24" customHeight="1" x14ac:dyDescent="0.4">
      <c r="A33" s="64">
        <v>20</v>
      </c>
      <c r="B33" s="186"/>
      <c r="C33" s="187"/>
      <c r="D33" s="91"/>
      <c r="E33" s="92"/>
      <c r="F33" s="92"/>
      <c r="G33" s="92"/>
      <c r="H33" s="93"/>
      <c r="I33" s="92"/>
      <c r="J33" s="94"/>
      <c r="K33" s="94"/>
      <c r="L33" s="94"/>
      <c r="M33" s="94"/>
      <c r="N33" s="94"/>
    </row>
    <row r="34" spans="1:14" ht="29.25" customHeight="1" x14ac:dyDescent="0.35">
      <c r="A34" s="65" t="s">
        <v>82</v>
      </c>
      <c r="B34" s="66" t="s">
        <v>83</v>
      </c>
    </row>
    <row r="35" spans="1:14" ht="15" customHeight="1" x14ac:dyDescent="0.4">
      <c r="A35" s="68"/>
      <c r="B35" s="69"/>
      <c r="C35" s="69"/>
      <c r="D35" s="69"/>
    </row>
  </sheetData>
  <sheetProtection algorithmName="SHA-512" hashValue="aOfulBm3uFUAONWWizubfg2VP7DGAKbU2b1OMlJk3bnmc9+rcwig4rcKHT7KQ1rlaok6Aeur2vOrtV8hGguteA==" saltValue="6SxCtXdGDx1YzwZ4UPEQXw==" spinCount="100000" sheet="1" objects="1" scenarios="1" formatCells="0" formatColumns="0" formatRows="0"/>
  <mergeCells count="39">
    <mergeCell ref="B32:C32"/>
    <mergeCell ref="B33:C33"/>
    <mergeCell ref="B26:C26"/>
    <mergeCell ref="B27:C27"/>
    <mergeCell ref="B28:C28"/>
    <mergeCell ref="B29:C29"/>
    <mergeCell ref="B30:C30"/>
    <mergeCell ref="B31:C31"/>
    <mergeCell ref="B25:C25"/>
    <mergeCell ref="B14:C14"/>
    <mergeCell ref="B15:C15"/>
    <mergeCell ref="B16:C16"/>
    <mergeCell ref="B17:C17"/>
    <mergeCell ref="B18:C18"/>
    <mergeCell ref="B19:C19"/>
    <mergeCell ref="B20:C20"/>
    <mergeCell ref="B21:C21"/>
    <mergeCell ref="B22:C22"/>
    <mergeCell ref="B23:C23"/>
    <mergeCell ref="B24:C24"/>
    <mergeCell ref="I11:I13"/>
    <mergeCell ref="J11:L12"/>
    <mergeCell ref="M11:N12"/>
    <mergeCell ref="E12:E13"/>
    <mergeCell ref="F12:F13"/>
    <mergeCell ref="G13:H13"/>
    <mergeCell ref="A1:O1"/>
    <mergeCell ref="A7:C7"/>
    <mergeCell ref="A8:C8"/>
    <mergeCell ref="A9:C9"/>
    <mergeCell ref="A10:N10"/>
    <mergeCell ref="E7:H7"/>
    <mergeCell ref="E8:H8"/>
    <mergeCell ref="E9:H9"/>
    <mergeCell ref="A11:A12"/>
    <mergeCell ref="B11:C13"/>
    <mergeCell ref="E11:F11"/>
    <mergeCell ref="G11:G12"/>
    <mergeCell ref="H11:H12"/>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60</v>
      </c>
      <c r="D1" s="83" t="s">
        <v>61</v>
      </c>
    </row>
    <row r="2" spans="1:9" s="83" customFormat="1" ht="22.95" customHeight="1" x14ac:dyDescent="0.4">
      <c r="A2" s="2" t="s">
        <v>10</v>
      </c>
      <c r="D2" s="2" t="str">
        <f>+' Los 13 LB'!B4</f>
        <v>04-2026 EU</v>
      </c>
    </row>
    <row r="3" spans="1:9" s="83" customFormat="1" ht="22.95" customHeight="1" x14ac:dyDescent="0.4">
      <c r="A3" s="2" t="s">
        <v>12</v>
      </c>
      <c r="D3" s="88" t="str">
        <f>+' Los 13 LB'!B5</f>
        <v>13</v>
      </c>
    </row>
    <row r="4" spans="1:9" s="83" customFormat="1" ht="22.95" customHeight="1" x14ac:dyDescent="0.4">
      <c r="A4" s="83" t="s">
        <v>11</v>
      </c>
      <c r="D4" s="89" t="str">
        <f>+' Los 13 LB'!B6</f>
        <v>Schülerspezialverkehr im Landkreis Potsdam-Mittelmark</v>
      </c>
    </row>
    <row r="5" spans="1:9" s="83" customFormat="1" ht="22.95" customHeight="1" x14ac:dyDescent="0.4">
      <c r="A5" s="83" t="s">
        <v>9</v>
      </c>
      <c r="D5" s="84">
        <f>+' Los 13 LB'!B7</f>
        <v>46258</v>
      </c>
    </row>
    <row r="6" spans="1:9" s="83" customFormat="1" ht="22.95" customHeight="1" x14ac:dyDescent="0.4">
      <c r="A6" s="83" t="s">
        <v>8</v>
      </c>
      <c r="D6" s="84">
        <f>+' Los 13 LB'!B8</f>
        <v>46932</v>
      </c>
    </row>
    <row r="7" spans="1:9" s="83" customFormat="1" x14ac:dyDescent="0.4"/>
    <row r="8" spans="1:9" s="83" customFormat="1" x14ac:dyDescent="0.4">
      <c r="A8" s="2" t="s">
        <v>102</v>
      </c>
      <c r="D8" s="2">
        <f>'Angaben zum Bieter'!B3</f>
        <v>0</v>
      </c>
    </row>
    <row r="9" spans="1:9" s="60" customFormat="1" ht="16.5" customHeight="1" x14ac:dyDescent="0.4">
      <c r="A9" s="194"/>
      <c r="B9" s="194"/>
      <c r="C9" s="194"/>
      <c r="D9" s="85"/>
      <c r="E9" s="58"/>
      <c r="F9" s="58"/>
      <c r="G9" s="58"/>
      <c r="H9" s="58"/>
      <c r="I9" s="59"/>
    </row>
    <row r="11" spans="1:9" x14ac:dyDescent="0.4">
      <c r="A11" s="5" t="s">
        <v>106</v>
      </c>
      <c r="B11" s="5"/>
      <c r="C11" s="5"/>
    </row>
    <row r="12" spans="1:9" x14ac:dyDescent="0.4">
      <c r="A12" s="3" t="s">
        <v>85</v>
      </c>
    </row>
    <row r="14" spans="1:9" ht="33.75" customHeight="1" x14ac:dyDescent="0.4">
      <c r="A14" s="189" t="s">
        <v>86</v>
      </c>
      <c r="B14" s="189"/>
      <c r="C14" s="189" t="s">
        <v>87</v>
      </c>
      <c r="D14" s="189"/>
      <c r="E14" s="74" t="s">
        <v>88</v>
      </c>
    </row>
    <row r="15" spans="1:9" ht="49.5" customHeight="1" x14ac:dyDescent="0.4">
      <c r="A15" s="191" t="s">
        <v>89</v>
      </c>
      <c r="B15" s="191"/>
      <c r="C15" s="191" t="s">
        <v>90</v>
      </c>
      <c r="D15" s="191"/>
      <c r="E15" s="95"/>
    </row>
    <row r="16" spans="1:9" ht="49.5" customHeight="1" x14ac:dyDescent="0.4">
      <c r="A16" s="191" t="s">
        <v>91</v>
      </c>
      <c r="B16" s="191"/>
      <c r="C16" s="191" t="s">
        <v>92</v>
      </c>
      <c r="D16" s="191"/>
      <c r="E16" s="95"/>
    </row>
    <row r="17" spans="1:6" ht="49.5" customHeight="1" x14ac:dyDescent="0.4">
      <c r="A17" s="191" t="s">
        <v>93</v>
      </c>
      <c r="B17" s="191"/>
      <c r="C17" s="191" t="s">
        <v>94</v>
      </c>
      <c r="D17" s="191"/>
      <c r="E17" s="95"/>
    </row>
    <row r="18" spans="1:6" ht="49.5" customHeight="1" x14ac:dyDescent="0.4">
      <c r="A18" s="192" t="s">
        <v>95</v>
      </c>
      <c r="B18" s="193"/>
      <c r="C18" s="192" t="s">
        <v>96</v>
      </c>
      <c r="D18" s="193"/>
      <c r="E18" s="95"/>
    </row>
    <row r="19" spans="1:6" ht="49.5" customHeight="1" x14ac:dyDescent="0.4">
      <c r="A19" s="189" t="s">
        <v>97</v>
      </c>
      <c r="B19" s="189"/>
      <c r="C19" s="190">
        <v>1</v>
      </c>
      <c r="D19" s="189"/>
      <c r="E19" s="86">
        <f>SUM(E15:E18)</f>
        <v>0</v>
      </c>
    </row>
    <row r="22" spans="1:6" x14ac:dyDescent="0.4">
      <c r="A22" s="188" t="s">
        <v>112</v>
      </c>
      <c r="B22" s="188"/>
      <c r="C22" s="188"/>
      <c r="D22" s="188"/>
      <c r="E22" s="188"/>
      <c r="F22" s="188"/>
    </row>
    <row r="23" spans="1:6" x14ac:dyDescent="0.4">
      <c r="A23" s="188"/>
      <c r="B23" s="188"/>
      <c r="C23" s="188"/>
      <c r="D23" s="188"/>
      <c r="E23" s="188"/>
      <c r="F23" s="188"/>
    </row>
    <row r="24" spans="1:6" x14ac:dyDescent="0.4">
      <c r="A24" s="188"/>
      <c r="B24" s="188"/>
      <c r="C24" s="188"/>
      <c r="D24" s="188"/>
      <c r="E24" s="188"/>
      <c r="F24" s="188"/>
    </row>
    <row r="25" spans="1:6" x14ac:dyDescent="0.4">
      <c r="A25" s="188"/>
      <c r="B25" s="188"/>
      <c r="C25" s="188"/>
      <c r="D25" s="188"/>
      <c r="E25" s="188"/>
      <c r="F25" s="188"/>
    </row>
    <row r="26" spans="1:6" x14ac:dyDescent="0.4">
      <c r="A26" s="188"/>
      <c r="B26" s="188"/>
      <c r="C26" s="188"/>
      <c r="D26" s="188"/>
      <c r="E26" s="188"/>
      <c r="F26" s="188"/>
    </row>
    <row r="27" spans="1:6" x14ac:dyDescent="0.4">
      <c r="A27" s="188"/>
      <c r="B27" s="188"/>
      <c r="C27" s="188"/>
      <c r="D27" s="188"/>
      <c r="E27" s="188"/>
      <c r="F27" s="188"/>
    </row>
  </sheetData>
  <sheetProtection algorithmName="SHA-512" hashValue="BHDH4mb4b2ZI/C0qcBcBWWBdplIGzBv3WqT96IJC9PIKQ0Flzlt4d8NavpRuzhPvlZBntkOGut0OHKbexAeBdA==" saltValue="TLdXFvGDf/BnE+++ROtcig==" spinCount="100000" sheet="1" objects="1" scenarios="1" formatCells="0" formatColumns="0" formatRows="0"/>
  <mergeCells count="14">
    <mergeCell ref="A14:B14"/>
    <mergeCell ref="C14:D14"/>
    <mergeCell ref="A15:B15"/>
    <mergeCell ref="C15:D15"/>
    <mergeCell ref="A9:C9"/>
    <mergeCell ref="A22:F27"/>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activeCell="B3" sqref="B3"/>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247</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Ys2T1goTeV+ZwNeLhzT3TfCk1t/MFj2RyuHjSwrkpPBs+pfg4oMlJwwL8itGB9T8h0YN3iVkYAg7Of8bwObTXQ==" saltValue="JA25V5QIAeMiBiy6TM5NOw=="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249</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b/0hJTEdq5JoPsp3DcqacDHpWayLL/yQWouoGsAFA7SbcdZPMO0KGBx52F+LxBgE69UlF4gzz6CcTmVQely2OQ==" saltValue="FSa0aBWXxH2DogFh/JV9V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B3" sqref="B3"/>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250</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XHmvcaTdkOB1haC8NXlGo00ST2G+fUeba8TDPMmRw7QqGCSjsqLi6iib2ZzfayPqiDjZ+yX5ifc+dJCFlD7R9A==" saltValue="oczYo8qOIpykqAzBsFJsCw==" spinCount="100000" sheet="1" objects="1" scenarios="1" formatCells="0" formatColumns="0" formatRows="0" insertColumn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6" t="s">
        <v>248</v>
      </c>
      <c r="B1" s="196"/>
      <c r="C1" s="196"/>
      <c r="D1" s="196"/>
      <c r="E1" s="196"/>
      <c r="F1" s="196"/>
      <c r="G1" s="196"/>
      <c r="H1" s="196"/>
    </row>
    <row r="2" spans="1:8" x14ac:dyDescent="0.4">
      <c r="A2" s="198"/>
      <c r="B2" s="198"/>
      <c r="C2" s="198"/>
      <c r="D2" s="198"/>
      <c r="E2" s="198"/>
      <c r="F2" s="198"/>
      <c r="G2" s="198"/>
      <c r="H2" s="198"/>
    </row>
    <row r="3" spans="1:8" x14ac:dyDescent="0.4">
      <c r="A3" s="114" t="s">
        <v>36</v>
      </c>
      <c r="B3" s="114" t="s">
        <v>251</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117</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4"/>
      <c r="B9" s="122"/>
      <c r="C9" s="123"/>
      <c r="D9" s="123"/>
      <c r="E9" s="124"/>
      <c r="F9" s="108"/>
      <c r="G9" s="121" t="s">
        <v>17</v>
      </c>
      <c r="H9" s="122"/>
    </row>
    <row r="10" spans="1:8" x14ac:dyDescent="0.4">
      <c r="A10" s="155"/>
      <c r="B10" s="125"/>
      <c r="C10" s="126"/>
      <c r="D10" s="126"/>
      <c r="E10" s="126"/>
      <c r="F10" s="111"/>
      <c r="G10" s="127" t="s">
        <v>17</v>
      </c>
      <c r="H10" s="125"/>
    </row>
    <row r="11" spans="1:8" x14ac:dyDescent="0.4">
      <c r="A11" s="155"/>
      <c r="B11" s="125"/>
      <c r="C11" s="126"/>
      <c r="D11" s="126"/>
      <c r="E11" s="126"/>
      <c r="F11" s="111"/>
      <c r="G11" s="127" t="s">
        <v>17</v>
      </c>
      <c r="H11" s="125"/>
    </row>
    <row r="12" spans="1:8" x14ac:dyDescent="0.4">
      <c r="A12" s="155"/>
      <c r="B12" s="125"/>
      <c r="C12" s="126"/>
      <c r="D12" s="126"/>
      <c r="E12" s="126"/>
      <c r="F12" s="111"/>
      <c r="G12" s="127" t="s">
        <v>17</v>
      </c>
      <c r="H12" s="125"/>
    </row>
    <row r="13" spans="1:8" x14ac:dyDescent="0.4">
      <c r="A13" s="156"/>
      <c r="B13" s="125"/>
      <c r="C13" s="126"/>
      <c r="D13" s="126"/>
      <c r="E13" s="126"/>
      <c r="F13" s="111"/>
      <c r="G13" s="127" t="s">
        <v>17</v>
      </c>
      <c r="H13" s="128"/>
    </row>
    <row r="14" spans="1:8" x14ac:dyDescent="0.4">
      <c r="A14" s="155"/>
      <c r="B14" s="125"/>
      <c r="C14" s="126"/>
      <c r="D14" s="126"/>
      <c r="E14" s="126"/>
      <c r="F14" s="111"/>
      <c r="G14" s="127" t="s">
        <v>17</v>
      </c>
      <c r="H14" s="125"/>
    </row>
    <row r="15" spans="1:8" x14ac:dyDescent="0.4">
      <c r="A15" s="156"/>
      <c r="B15" s="125"/>
      <c r="C15" s="126"/>
      <c r="D15" s="126"/>
      <c r="E15" s="126"/>
      <c r="F15" s="111"/>
      <c r="G15" s="127" t="s">
        <v>17</v>
      </c>
      <c r="H15" s="128"/>
    </row>
    <row r="16" spans="1:8" x14ac:dyDescent="0.4">
      <c r="A16" s="156"/>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9" t="s">
        <v>37</v>
      </c>
      <c r="B19" s="199"/>
      <c r="C19" s="199"/>
      <c r="D19" s="199"/>
      <c r="E19" s="199"/>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113</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114</v>
      </c>
      <c r="B30" s="116"/>
      <c r="C30" s="117"/>
      <c r="D30" s="117"/>
      <c r="E30" s="137"/>
      <c r="F30" s="138" t="s">
        <v>26</v>
      </c>
      <c r="G30" s="117"/>
      <c r="H30" s="117"/>
    </row>
    <row r="31" spans="1:8" x14ac:dyDescent="0.4">
      <c r="A31" s="114" t="s">
        <v>54</v>
      </c>
      <c r="B31" s="116"/>
      <c r="C31" s="117"/>
      <c r="D31" s="117"/>
      <c r="E31" s="137"/>
      <c r="F31" s="138"/>
      <c r="G31" s="117"/>
      <c r="H31" s="117"/>
    </row>
    <row r="32" spans="1:8" x14ac:dyDescent="0.4">
      <c r="A32" s="116"/>
      <c r="B32" s="116"/>
      <c r="C32" s="117"/>
      <c r="D32" s="117"/>
      <c r="E32" s="139"/>
      <c r="F32" s="120"/>
      <c r="G32" s="117"/>
      <c r="H32" s="117"/>
    </row>
    <row r="33" spans="1:8" x14ac:dyDescent="0.4">
      <c r="A33" s="114" t="s">
        <v>56</v>
      </c>
      <c r="B33" s="116"/>
      <c r="C33" s="117"/>
      <c r="D33" s="117"/>
      <c r="E33" s="140">
        <f>+((E22*E23*E29)+(E25*E26*E24)+(E29*E30))*E31</f>
        <v>0</v>
      </c>
      <c r="F33" s="138" t="s">
        <v>26</v>
      </c>
      <c r="G33" s="117"/>
      <c r="H33" s="117"/>
    </row>
    <row r="34" spans="1:8" x14ac:dyDescent="0.4">
      <c r="A34" s="116" t="s">
        <v>28</v>
      </c>
      <c r="B34" s="116"/>
      <c r="C34" s="141"/>
      <c r="D34" s="117"/>
      <c r="E34" s="141"/>
      <c r="F34" s="116"/>
      <c r="G34" s="117"/>
      <c r="H34" s="117"/>
    </row>
    <row r="35" spans="1:8" x14ac:dyDescent="0.4">
      <c r="A35" s="116" t="s">
        <v>29</v>
      </c>
      <c r="B35" s="116"/>
      <c r="C35" s="141"/>
      <c r="D35" s="117"/>
      <c r="E35" s="141"/>
      <c r="F35" s="116"/>
      <c r="G35" s="117"/>
      <c r="H35" s="117"/>
    </row>
    <row r="36" spans="1:8" x14ac:dyDescent="0.4">
      <c r="A36" s="116" t="s">
        <v>30</v>
      </c>
      <c r="B36" s="116"/>
      <c r="C36" s="141"/>
      <c r="D36" s="117"/>
      <c r="E36" s="141"/>
      <c r="F36" s="116"/>
      <c r="G36" s="117"/>
      <c r="H36" s="117"/>
    </row>
    <row r="37" spans="1:8" x14ac:dyDescent="0.4">
      <c r="A37" s="116"/>
      <c r="B37" s="116"/>
      <c r="C37" s="141"/>
      <c r="D37" s="117"/>
      <c r="E37" s="141"/>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55</v>
      </c>
      <c r="B41" s="116"/>
      <c r="C41" s="117"/>
      <c r="D41" s="144"/>
      <c r="E41" s="140">
        <f>+E33+E39</f>
        <v>0</v>
      </c>
      <c r="F41" s="138" t="s">
        <v>26</v>
      </c>
      <c r="G41" s="117"/>
      <c r="H41" s="117"/>
    </row>
    <row r="42" spans="1:8" x14ac:dyDescent="0.4">
      <c r="A42" s="129" t="s">
        <v>115</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aLDzO57iEIFAr7gQRewddqsCAxy0KK6R6evUTN1+LFv2gWQsPbcQLPlWZ8195UtVgH3vK0cBMtOm+C8AxyVPeA==" saltValue="SWmd3K8/t6hVZbdW2AWfO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248</v>
      </c>
      <c r="B1" s="196"/>
      <c r="C1" s="196"/>
      <c r="D1" s="196"/>
      <c r="E1" s="196"/>
      <c r="F1" s="196"/>
      <c r="G1" s="196"/>
      <c r="H1" s="196"/>
    </row>
    <row r="2" spans="1:8" x14ac:dyDescent="0.4">
      <c r="A2" s="195"/>
      <c r="B2" s="195"/>
      <c r="C2" s="195"/>
      <c r="D2" s="195"/>
      <c r="E2" s="195"/>
      <c r="F2" s="195"/>
      <c r="G2" s="195"/>
      <c r="H2" s="195"/>
    </row>
    <row r="3" spans="1:8" x14ac:dyDescent="0.4">
      <c r="A3" s="7" t="s">
        <v>36</v>
      </c>
      <c r="B3" s="114" t="s">
        <v>252</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117</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7" t="s">
        <v>37</v>
      </c>
      <c r="B19" s="197"/>
      <c r="C19" s="197"/>
      <c r="D19" s="197"/>
      <c r="E19" s="197"/>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113</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114</v>
      </c>
      <c r="B30" s="8"/>
      <c r="C30" s="9"/>
      <c r="D30" s="9"/>
      <c r="E30" s="101"/>
      <c r="F30" s="22" t="s">
        <v>26</v>
      </c>
      <c r="G30" s="9"/>
      <c r="H30" s="9"/>
    </row>
    <row r="31" spans="1:8" x14ac:dyDescent="0.4">
      <c r="A31" s="7" t="s">
        <v>54</v>
      </c>
      <c r="B31" s="8"/>
      <c r="C31" s="9"/>
      <c r="D31" s="9"/>
      <c r="E31" s="101"/>
      <c r="F31" s="22"/>
      <c r="G31" s="9"/>
      <c r="H31" s="9"/>
    </row>
    <row r="32" spans="1:8" x14ac:dyDescent="0.4">
      <c r="A32" s="8"/>
      <c r="B32" s="8"/>
      <c r="C32" s="9"/>
      <c r="D32" s="9"/>
      <c r="E32" s="23"/>
      <c r="F32" s="24"/>
      <c r="G32" s="9"/>
      <c r="H32" s="9"/>
    </row>
    <row r="33" spans="1:8" x14ac:dyDescent="0.4">
      <c r="A33" s="7" t="s">
        <v>56</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55</v>
      </c>
      <c r="B41" s="8"/>
      <c r="C41" s="9"/>
      <c r="D41" s="40"/>
      <c r="E41" s="25">
        <f>+E33+E39</f>
        <v>0</v>
      </c>
      <c r="F41" s="22" t="s">
        <v>26</v>
      </c>
      <c r="G41" s="9"/>
      <c r="H41" s="9"/>
    </row>
    <row r="42" spans="1:8" x14ac:dyDescent="0.4">
      <c r="A42" s="14" t="s">
        <v>115</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uCFU1E9D7KI0b4mjcF6Bkau6XZXGtZls7JPz7t8Abldn4YqEv93ZDBOQGtjWWjDt21KakIzyORmyQShv+tbRHw==" saltValue="ro9Fu0fPXtM/HSCbJsNm3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7</vt:i4>
      </vt:variant>
    </vt:vector>
  </HeadingPairs>
  <TitlesOfParts>
    <vt:vector size="32" baseType="lpstr">
      <vt:lpstr> Los 13 LB</vt:lpstr>
      <vt:lpstr>Angaben zum Bieter</vt:lpstr>
      <vt:lpstr>Fahrzeugeinsatz</vt:lpstr>
      <vt:lpstr>Kosten Fortschreibung</vt:lpstr>
      <vt:lpstr>Los 13_Fahrt 1</vt:lpstr>
      <vt:lpstr>Los 13_Fahrt 2</vt:lpstr>
      <vt:lpstr>Los 13_Fahrt 3</vt:lpstr>
      <vt:lpstr>Los 13_Fahrt 4</vt:lpstr>
      <vt:lpstr>Los 13_Fahrt 5</vt:lpstr>
      <vt:lpstr>Los 13_Fahrt 6</vt:lpstr>
      <vt:lpstr>Los 13_Fahrt 7</vt:lpstr>
      <vt:lpstr>Los 13_Fahrt 8</vt:lpstr>
      <vt:lpstr>Los 13_Fahrt 9</vt:lpstr>
      <vt:lpstr>Los 13_Fahrt 10</vt:lpstr>
      <vt:lpstr>Los 13_Fahrt 11</vt:lpstr>
      <vt:lpstr>Los 13_Fahrt 12</vt:lpstr>
      <vt:lpstr>Los 13_Fahrt 13</vt:lpstr>
      <vt:lpstr>Los 13_Fahrt 14</vt:lpstr>
      <vt:lpstr>Los 13_Fahrt 15</vt:lpstr>
      <vt:lpstr>Los 13_Fahrt 16</vt:lpstr>
      <vt:lpstr>Los 13_Fahrt 17</vt:lpstr>
      <vt:lpstr>Los 13_Fahrt 18</vt:lpstr>
      <vt:lpstr>Los 13_Fahrt 19</vt:lpstr>
      <vt:lpstr>Los 13_Fahrt 20</vt:lpstr>
      <vt:lpstr>Angebot</vt:lpstr>
      <vt:lpstr>' Los 13 LB'!Druckbereich</vt:lpstr>
      <vt:lpstr>Angebot!Druckbereich</vt:lpstr>
      <vt:lpstr>'Kosten Fortschreibung'!Druckbereich</vt:lpstr>
      <vt:lpstr>'Los 13_Fahrt 1'!Druckbereich</vt:lpstr>
      <vt:lpstr>'Los 13_Fahrt 12'!Druckbereich</vt:lpstr>
      <vt:lpstr>'Los 13_Fahrt 17'!Druckbereich</vt:lpstr>
      <vt:lpstr>'Los 13_Fahrt 7'!Druckbereich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2026-03-11T13:18:35Z</cp:lastPrinted>
  <dcterms:created xsi:type="dcterms:W3CDTF">2025-02-20T10:40:55Z</dcterms:created>
  <dcterms:modified xsi:type="dcterms:W3CDTF">2026-03-11T14:37:15Z</dcterms:modified>
</cp:coreProperties>
</file>