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T:\VPN\Ausschreibung\Apartment\2026\186-26-OV-AW Winterdienst berlinovo Portfolio\02 Vergabeunterlagen\Änderungspaket 3\"/>
    </mc:Choice>
  </mc:AlternateContent>
  <xr:revisionPtr revIDLastSave="0" documentId="13_ncr:1_{61656E9D-1DC0-4552-A528-8A14643AE2B6}" xr6:coauthVersionLast="47" xr6:coauthVersionMax="47" xr10:uidLastSave="{00000000-0000-0000-0000-000000000000}"/>
  <bookViews>
    <workbookView xWindow="-120" yWindow="-120" windowWidth="29040" windowHeight="15720" xr2:uid="{00000000-000D-0000-FFFF-FFFF00000000}"/>
  </bookViews>
  <sheets>
    <sheet name="Gesamtkosten Los 8" sheetId="6" r:id="rId1"/>
    <sheet name="WA 3050" sheetId="1" r:id="rId2"/>
    <sheet name="WA 3051" sheetId="7" r:id="rId3"/>
    <sheet name="Abkürzungsverzeichnis" sheetId="4" r:id="rId4"/>
    <sheet name="Datenquelle" sheetId="2" state="hidden" r:id="rId5"/>
    <sheet name="Tabelle_WiE" sheetId="5" r:id="rId6"/>
  </sheets>
  <definedNames>
    <definedName name="Brutto">'Gesamtkosten Los 8'!$E$10</definedName>
    <definedName name="_xlnm.Print_Titles" localSheetId="1">'WA 3050'!$14:$20</definedName>
    <definedName name="Netto">'Gesamtkosten Los 8'!$E$8</definedName>
    <definedName name="Ust">'Gesamtkosten Los 8'!$F$9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31" i="7" l="1"/>
  <c r="AN28" i="7"/>
  <c r="AN26" i="7"/>
  <c r="AN25" i="7"/>
  <c r="AN24" i="7"/>
  <c r="AN23" i="7"/>
  <c r="AN33" i="7" s="1"/>
  <c r="E7" i="6" s="1"/>
  <c r="AN34" i="7" l="1"/>
  <c r="AN35" i="7" s="1"/>
  <c r="AN31" i="1" l="1"/>
  <c r="AN26" i="1" l="1"/>
  <c r="AN25" i="1"/>
  <c r="AN24" i="1"/>
  <c r="AN23" i="1"/>
  <c r="AN28" i="1" s="1"/>
  <c r="AN33" i="1" s="1"/>
  <c r="AN34" i="1" l="1"/>
  <c r="AN35" i="1" s="1"/>
  <c r="E6" i="6"/>
  <c r="E8" i="6" s="1"/>
  <c r="E9" i="6" s="1"/>
  <c r="E10" i="6" s="1"/>
  <c r="L51" i="2"/>
  <c r="K51" i="2"/>
  <c r="L50" i="2"/>
  <c r="K50" i="2"/>
  <c r="L49" i="2"/>
  <c r="K49" i="2"/>
  <c r="L48" i="2"/>
  <c r="K48" i="2"/>
  <c r="L47" i="2"/>
  <c r="K47" i="2"/>
  <c r="L46" i="2"/>
  <c r="K46" i="2"/>
  <c r="L45" i="2"/>
  <c r="K45" i="2"/>
  <c r="L44" i="2"/>
  <c r="K44" i="2"/>
  <c r="L43" i="2"/>
  <c r="K43" i="2"/>
  <c r="L42" i="2"/>
  <c r="K42" i="2"/>
  <c r="L41" i="2"/>
  <c r="K41" i="2"/>
  <c r="L40" i="2"/>
  <c r="K40" i="2"/>
  <c r="L39" i="2"/>
  <c r="K39" i="2"/>
  <c r="L38" i="2"/>
  <c r="K38" i="2"/>
  <c r="L37" i="2"/>
  <c r="K37" i="2"/>
  <c r="L36" i="2"/>
  <c r="K36" i="2"/>
  <c r="L35" i="2"/>
  <c r="K35" i="2"/>
  <c r="L34" i="2"/>
  <c r="K34" i="2"/>
  <c r="L33" i="2"/>
  <c r="K33" i="2"/>
  <c r="L32" i="2"/>
  <c r="K32" i="2"/>
  <c r="L31" i="2"/>
  <c r="K31" i="2"/>
  <c r="L30" i="2"/>
  <c r="K30" i="2"/>
  <c r="L29" i="2"/>
  <c r="K29" i="2"/>
  <c r="L28" i="2"/>
  <c r="K28" i="2"/>
  <c r="L27" i="2"/>
  <c r="K27" i="2"/>
  <c r="L26" i="2"/>
  <c r="K26" i="2"/>
  <c r="L25" i="2"/>
  <c r="K25" i="2"/>
  <c r="L24" i="2"/>
  <c r="K24" i="2"/>
  <c r="L23" i="2"/>
  <c r="K23" i="2"/>
  <c r="L22" i="2"/>
  <c r="K22" i="2"/>
  <c r="L21" i="2"/>
  <c r="K21" i="2"/>
  <c r="L20" i="2"/>
  <c r="K20" i="2"/>
  <c r="L19" i="2"/>
  <c r="K19" i="2"/>
  <c r="L18" i="2"/>
  <c r="K18" i="2"/>
  <c r="L17" i="2"/>
  <c r="K17" i="2"/>
  <c r="L16" i="2"/>
  <c r="K16" i="2"/>
  <c r="L15" i="2"/>
  <c r="K15" i="2"/>
  <c r="L14" i="2"/>
  <c r="K14" i="2"/>
  <c r="L13" i="2"/>
  <c r="K13" i="2"/>
  <c r="L12" i="2"/>
  <c r="K12" i="2"/>
</calcChain>
</file>

<file path=xl/sharedStrings.xml><?xml version="1.0" encoding="utf-8"?>
<sst xmlns="http://schemas.openxmlformats.org/spreadsheetml/2006/main" count="932" uniqueCount="323">
  <si>
    <t>WE</t>
  </si>
  <si>
    <t>Bukr</t>
  </si>
  <si>
    <t>PLZ</t>
  </si>
  <si>
    <t>Ort</t>
  </si>
  <si>
    <t>Straße</t>
  </si>
  <si>
    <t>Asset</t>
  </si>
  <si>
    <t>Eigentümer</t>
  </si>
  <si>
    <t>13587</t>
  </si>
  <si>
    <t>Berlin</t>
  </si>
  <si>
    <t>Kulbeweg 24a</t>
  </si>
  <si>
    <t>Wohnen</t>
  </si>
  <si>
    <t>LBB Fonds Zehn</t>
  </si>
  <si>
    <t>10179</t>
  </si>
  <si>
    <t>Adalbertstr. 57</t>
  </si>
  <si>
    <t>Berlinovo Apartment</t>
  </si>
  <si>
    <t>12619</t>
  </si>
  <si>
    <t>Heringsdorfer Str. 3-7 , Ludwigsluster Str. 53</t>
  </si>
  <si>
    <t>WEG</t>
  </si>
  <si>
    <t>Wohnungseigentum</t>
  </si>
  <si>
    <t>Heringsdorfer Str. 2-4 , Ludwigsluster Str. 55-71a</t>
  </si>
  <si>
    <t>Bansiner Str. 31-55, Ludwigsluster Str. 73-95a</t>
  </si>
  <si>
    <t>Koserower Str. 4-10, Lion-Feuchtwanger-Str. 14,37</t>
  </si>
  <si>
    <t>Koserower Str. 3-13, Heringsdorfer Str. 9-17</t>
  </si>
  <si>
    <t>Lubminer Str. 7-37</t>
  </si>
  <si>
    <t>Lubminer Str. 2-34, Lion-Feuchtwanger-Str. 23-57</t>
  </si>
  <si>
    <t>Boizenburger Str. 59-71</t>
  </si>
  <si>
    <t>Teterower Ring 35-45</t>
  </si>
  <si>
    <t>Tollensestr. 2-40, Teterower Ring 64-102</t>
  </si>
  <si>
    <t>Teterower Ring 104-166</t>
  </si>
  <si>
    <t>Tollensestr. 1-39, Teterower Ring 2-62</t>
  </si>
  <si>
    <t>Kummerower Ring 25-81</t>
  </si>
  <si>
    <t>Luzinstr. 2-34, Ehm-Welk-Str. 30-54</t>
  </si>
  <si>
    <t>Kummerower Ring 2-24, Ehm-Welk-Str. 1-57</t>
  </si>
  <si>
    <t>Feldberger Ring 22-60</t>
  </si>
  <si>
    <t>Lion-Feuchtwanger-Str. 14</t>
  </si>
  <si>
    <t>LBB Fonds Zwölf</t>
  </si>
  <si>
    <t>Teterower Ring 35-45 - Stellplätze</t>
  </si>
  <si>
    <t>Lubminer Str. 36, Lion-Feuchtwanger Str. 59 - Stellpl.</t>
  </si>
  <si>
    <t>Gensinger Str. 59-61, 79-81</t>
  </si>
  <si>
    <t>LBB Fonds Neun</t>
  </si>
  <si>
    <t>Gensinger Str. 97,99</t>
  </si>
  <si>
    <t>Gensinger Str. 37-47</t>
  </si>
  <si>
    <t>Gensinger Str. 49-57</t>
  </si>
  <si>
    <t>Gensinger Str. 63-77</t>
  </si>
  <si>
    <t>Gensinger Str. 85-95</t>
  </si>
  <si>
    <t>Alt-Friedrichsfelde 65,65a-65d, Gensinger Str. 83</t>
  </si>
  <si>
    <t>Am Wasserbogen 2-16, Boca-Raton-2,4 Asnieresstr.4-</t>
  </si>
  <si>
    <t>Sigmund-Bergmann-Str. 10-24 u.a.</t>
  </si>
  <si>
    <t>An der Havelspitze 17-21, Franz-Meyer-Str. 1-9 .</t>
  </si>
  <si>
    <t>Hugo-Cassirer-Str. 2-10, Franz-Meyer-Str. 2-10 .</t>
  </si>
  <si>
    <t>Sigmund-Bergmann-Str. 6,8, Hugo-Cassirer-Str. 31-41</t>
  </si>
  <si>
    <t>Hugo-Cassirer-Str. 17-29</t>
  </si>
  <si>
    <t>Rauchstr. 27-31</t>
  </si>
  <si>
    <t>13591</t>
  </si>
  <si>
    <t>Erna-Sack-Str.1-21, Wiesenweg 26-32</t>
  </si>
  <si>
    <t>LBB Fonds 6</t>
  </si>
  <si>
    <t>Heerstr. 596-600a, Nennhauser Damm 103-107</t>
  </si>
  <si>
    <t>LBB Fonds 5</t>
  </si>
  <si>
    <t>13127</t>
  </si>
  <si>
    <t>Rosenthaler Weg 14-16, Nantesstr. 81-83 ..</t>
  </si>
  <si>
    <t>LBB Fonds Acht</t>
  </si>
  <si>
    <t>Rosenthaler Weg 47-51, Arnouxstr. 17</t>
  </si>
  <si>
    <t>Rosenthaler Weg 59-63, Arnouxstr. 16, Cunistr. 9</t>
  </si>
  <si>
    <t>Rosenthaler Weg 67</t>
  </si>
  <si>
    <t>Arnouxstr. 43-47</t>
  </si>
  <si>
    <t>Arnouxstr. 32-50, Aubertstr. 30,32</t>
  </si>
  <si>
    <t>Arnouxstr. 9-13</t>
  </si>
  <si>
    <t>Cunistr. 41-45</t>
  </si>
  <si>
    <t>Cunistr. 10-32</t>
  </si>
  <si>
    <t>Blankenfelder Str. 98-102</t>
  </si>
  <si>
    <t>Aubertstr. 3-7</t>
  </si>
  <si>
    <t>Aubertstr. 35-39</t>
  </si>
  <si>
    <t>Aubertstr. 41</t>
  </si>
  <si>
    <t>Am Krusenick 11-15b</t>
  </si>
  <si>
    <t>Am Krusenick 16-23</t>
  </si>
  <si>
    <t>Am Krusenick 27-29</t>
  </si>
  <si>
    <t>Am Krusenick 30-32</t>
  </si>
  <si>
    <t>Privat</t>
  </si>
  <si>
    <t>Am Krusenick 33</t>
  </si>
  <si>
    <t>Am Krusenick 35</t>
  </si>
  <si>
    <t>Am Krusenick 36</t>
  </si>
  <si>
    <t>Am Krusenick 37</t>
  </si>
  <si>
    <t>Am Krusenick 38</t>
  </si>
  <si>
    <t>12555</t>
  </si>
  <si>
    <t>Am Krusenick 39</t>
  </si>
  <si>
    <t>Am Krusenick 40</t>
  </si>
  <si>
    <t>10407</t>
  </si>
  <si>
    <t>Esmarchstr. 13, Pasteurstr. 16</t>
  </si>
  <si>
    <t>10409</t>
  </si>
  <si>
    <t>Naugarder Str. 41</t>
  </si>
  <si>
    <t>Dietrich-Bonhoeffer Str. 13</t>
  </si>
  <si>
    <t>Hasenholzer Allee 14-20</t>
  </si>
  <si>
    <t>1. IBV Deutschland</t>
  </si>
  <si>
    <t>Hasenholzer Allee 70-74, Spitzmühler Str. 24-30</t>
  </si>
  <si>
    <t>12685</t>
  </si>
  <si>
    <t>Altlandsberger Platz 2-10, Krummenseer Str. 11-23</t>
  </si>
  <si>
    <t>Krummenseer Str. 2-8, Blumberger Damm 86-98</t>
  </si>
  <si>
    <t>Hasenholzer Allee 2-12, Eisenacher Str. 100-111</t>
  </si>
  <si>
    <t>Spitzmühler Str. 10-16, Pritzhagener Weg 28-32</t>
  </si>
  <si>
    <t>Zinndorfer Str. 13-17, Hasenholzer Allee 63-73</t>
  </si>
  <si>
    <t>Bollersdorfer Weg 3-7, Pritzhagener Weg 4-8</t>
  </si>
  <si>
    <t>Bollersdorfer Weg 4-8, Krummenseer Str. 18-24</t>
  </si>
  <si>
    <t>Blumberger D. 144-152 Pritzhagener Weg 25-31</t>
  </si>
  <si>
    <t>13125</t>
  </si>
  <si>
    <t>Beerbaumstr. 17-29</t>
  </si>
  <si>
    <t>IBG</t>
  </si>
  <si>
    <t>Pfannschmidtstr. 53-63, Busonistr. 146</t>
  </si>
  <si>
    <t>Beerbaumstr. 1-15, Pfannschmidtstr. 52-58</t>
  </si>
  <si>
    <t>12355</t>
  </si>
  <si>
    <t>Elfriede-Kuhr-Str. 22-28</t>
  </si>
  <si>
    <t>12524</t>
  </si>
  <si>
    <t>Porzer Str. 27-85</t>
  </si>
  <si>
    <t>Ursulinenstr. 15-17,  Elfriede-Kuhr-Str. 10-16 ..</t>
  </si>
  <si>
    <t>Lieselotte-Berger-Str. 33-37</t>
  </si>
  <si>
    <t>Chorweiler Str. 11-21, Ehrenfelder Str. 14-24</t>
  </si>
  <si>
    <t>LBB Fonds Elf</t>
  </si>
  <si>
    <t>Achillesstr. 15-21, Pfannschmidtstr. 24-30</t>
  </si>
  <si>
    <t>Achillesstr. 23-29, Pfannschmidtstr. 44-50</t>
  </si>
  <si>
    <t>Achillesstr. 16-24, Röländer Str. 38</t>
  </si>
  <si>
    <t>Achillesstr. 26-28, Busonistr. 119-135</t>
  </si>
  <si>
    <t>Busonistr. 81-85, 113-117</t>
  </si>
  <si>
    <t>Schnellerstr. 99, 99a, 100</t>
  </si>
  <si>
    <t>Schnellerstr. 102,102a</t>
  </si>
  <si>
    <t>13189</t>
  </si>
  <si>
    <t>Retzbacher Weg 63-83,
Karlstadter Str. 20-44 ..</t>
  </si>
  <si>
    <t>Retzbacher Weg 62-86, Dettelbacher Weg 27-51 ..</t>
  </si>
  <si>
    <t>Waltersdorfer Chaussee 170-180</t>
  </si>
  <si>
    <t>LBB Fonds 4</t>
  </si>
  <si>
    <t>12435</t>
  </si>
  <si>
    <t>Stuckstr. 8-12, Puderstr. 20</t>
  </si>
  <si>
    <t>Ahlener Weg 16-20</t>
  </si>
  <si>
    <t>Hoffmannstr. 23-28, Fanny-Zobel-Str. 2-8, 23-52</t>
  </si>
  <si>
    <t>Helene-Wessel-Str. 3-6, Helene-Weber-Str. 11-27</t>
  </si>
  <si>
    <t>LBB Fonds Sieben</t>
  </si>
  <si>
    <t>Ontarioseestr. 16-30</t>
  </si>
  <si>
    <t>12559</t>
  </si>
  <si>
    <t>Wendenschloßstr. 37-41, Allendeweg 1-5, ..</t>
  </si>
  <si>
    <t>Brunnenstr. 111a-k, Voltastr. 1a-b,2a-b,3</t>
  </si>
  <si>
    <t>Semmelweisstr. 27-31, 39a-b</t>
  </si>
  <si>
    <t>Semmelweisstr. 37</t>
  </si>
  <si>
    <t>Gesellschaftsstr. 26-29</t>
  </si>
  <si>
    <t>Kurze Str. 2</t>
  </si>
  <si>
    <t>10367</t>
  </si>
  <si>
    <t>Parkaue 24,32,34</t>
  </si>
  <si>
    <t>13407</t>
  </si>
  <si>
    <t>Roedernallee 92-94, Oranienburger Str. 78-80</t>
  </si>
  <si>
    <t>Semmelweisstr. 33</t>
  </si>
  <si>
    <t>Semmelweisstr. 35</t>
  </si>
  <si>
    <t>10713</t>
  </si>
  <si>
    <t>Aachener Str. 3,4,4a</t>
  </si>
  <si>
    <t>13088</t>
  </si>
  <si>
    <t>Falkenberger Str. 160-161, Piesporter Str. 74</t>
  </si>
  <si>
    <t>Fischerinsel 1</t>
  </si>
  <si>
    <t>3. IBV Deutschland</t>
  </si>
  <si>
    <t>Fischerinsel 4-5</t>
  </si>
  <si>
    <t>Fischerinsel 6</t>
  </si>
  <si>
    <t>Fischerinsel 9</t>
  </si>
  <si>
    <t>Fischerinsel 10</t>
  </si>
  <si>
    <t>Lindenstr. 25</t>
  </si>
  <si>
    <t>Pfannschmidtstr. 1-11, Karestr. 6-8</t>
  </si>
  <si>
    <t>Pfannschmidtstr. 4-10, Karestr. 2-4, Achillesstr. 1</t>
  </si>
  <si>
    <t>Pfannschmidtstr. 13-23, Röländer Str. 47</t>
  </si>
  <si>
    <t>J</t>
  </si>
  <si>
    <t>HJ</t>
  </si>
  <si>
    <t>M</t>
  </si>
  <si>
    <t>W</t>
  </si>
  <si>
    <t>T</t>
  </si>
  <si>
    <t>Q</t>
  </si>
  <si>
    <t>QI</t>
  </si>
  <si>
    <t>QII</t>
  </si>
  <si>
    <t>QIII</t>
  </si>
  <si>
    <t>QIV</t>
  </si>
  <si>
    <t>R</t>
  </si>
  <si>
    <t>1</t>
  </si>
  <si>
    <t>N</t>
  </si>
  <si>
    <t>Re</t>
  </si>
  <si>
    <t>Arbeitskarten</t>
  </si>
  <si>
    <t>Verkehrs- und Funktionsflächen</t>
  </si>
  <si>
    <t>Nr.</t>
  </si>
  <si>
    <t>Teilwerk</t>
  </si>
  <si>
    <t>Qualitätsziel des Teilwerks</t>
  </si>
  <si>
    <t>Ausführungsintervall/Nacherfüllungszeit</t>
  </si>
  <si>
    <t>1.1</t>
  </si>
  <si>
    <t>1.2</t>
  </si>
  <si>
    <t>1.3</t>
  </si>
  <si>
    <t>1.4</t>
  </si>
  <si>
    <t xml:space="preserve">Zeitraum </t>
  </si>
  <si>
    <t xml:space="preserve">Abk. </t>
  </si>
  <si>
    <t>Intervall</t>
  </si>
  <si>
    <t xml:space="preserve">Beispiel </t>
  </si>
  <si>
    <t>Bedeutung</t>
  </si>
  <si>
    <t xml:space="preserve">Jährlich </t>
  </si>
  <si>
    <t>J3</t>
  </si>
  <si>
    <t xml:space="preserve">Jährlich dreimal auszuführen </t>
  </si>
  <si>
    <t xml:space="preserve">Halbjährlich </t>
  </si>
  <si>
    <t xml:space="preserve">HJ </t>
  </si>
  <si>
    <t>HJ1</t>
  </si>
  <si>
    <t xml:space="preserve">Halbjählich einmal auszuführen </t>
  </si>
  <si>
    <t xml:space="preserve">Monatlich </t>
  </si>
  <si>
    <t>M1</t>
  </si>
  <si>
    <t xml:space="preserve">Monatlich 1 mal auszuführen </t>
  </si>
  <si>
    <t xml:space="preserve">Wöchentlich </t>
  </si>
  <si>
    <t>W2</t>
  </si>
  <si>
    <t xml:space="preserve">wöchentlich zweimal auszuführen </t>
  </si>
  <si>
    <t xml:space="preserve">Täglich </t>
  </si>
  <si>
    <t>T1</t>
  </si>
  <si>
    <t xml:space="preserve">täglich einmal auszuführen </t>
  </si>
  <si>
    <t>Quartalsangaben</t>
  </si>
  <si>
    <t>jedes Quartal (quartalsweise)</t>
  </si>
  <si>
    <t>Q1</t>
  </si>
  <si>
    <t>Ausführung jedes Quartal einmal</t>
  </si>
  <si>
    <t>I. Quartal</t>
  </si>
  <si>
    <t>QI1</t>
  </si>
  <si>
    <t xml:space="preserve">Ausführung im I. Quartal zweimal </t>
  </si>
  <si>
    <t>II. Quartal</t>
  </si>
  <si>
    <t xml:space="preserve">QII2 </t>
  </si>
  <si>
    <t xml:space="preserve">Ausführung im II. Quartal zweimal </t>
  </si>
  <si>
    <t>III. Quartal</t>
  </si>
  <si>
    <t xml:space="preserve">QIII2 </t>
  </si>
  <si>
    <t xml:space="preserve">Ausführung im III. Quartal zweimal </t>
  </si>
  <si>
    <t>IV. Quartal</t>
  </si>
  <si>
    <t xml:space="preserve">QIV2 </t>
  </si>
  <si>
    <t xml:space="preserve">Ausführung im IV. Quartal zweimal </t>
  </si>
  <si>
    <t>I. Quartal und III. Quartal</t>
  </si>
  <si>
    <t>QI1+QIII1</t>
  </si>
  <si>
    <t xml:space="preserve">Ausführung im I. und III. Quartal einmal </t>
  </si>
  <si>
    <t xml:space="preserve">Reaktionszeiten* </t>
  </si>
  <si>
    <t xml:space="preserve">Reaktionszeit unverzüglich </t>
  </si>
  <si>
    <t>R0,5</t>
  </si>
  <si>
    <t xml:space="preserve">unter 30 Minuten </t>
  </si>
  <si>
    <t xml:space="preserve">Reaktionszeit </t>
  </si>
  <si>
    <t>R1</t>
  </si>
  <si>
    <t xml:space="preserve">binnen einer Stunde </t>
  </si>
  <si>
    <t>R24</t>
  </si>
  <si>
    <t xml:space="preserve">binnen 24 Stunden </t>
  </si>
  <si>
    <t>R48</t>
  </si>
  <si>
    <t xml:space="preserve">binnen 48 Stunden </t>
  </si>
  <si>
    <t>R72</t>
  </si>
  <si>
    <t xml:space="preserve">binnen 72 Stunden </t>
  </si>
  <si>
    <t>Nacherfüllungszeit*</t>
  </si>
  <si>
    <t>Nacherfüllungszeit</t>
  </si>
  <si>
    <t>N1</t>
  </si>
  <si>
    <t>N24</t>
  </si>
  <si>
    <t>N48</t>
  </si>
  <si>
    <t>N72</t>
  </si>
  <si>
    <t xml:space="preserve">Arbeiten auf Bestellung </t>
  </si>
  <si>
    <t>B</t>
  </si>
  <si>
    <t xml:space="preserve">*angegebene Stunden der Reaktionszeiten und Nacherfüllungszeiten sind als Arbeitsstunden innerhalb der vereinbarten Ausführungszeiten zu verstehen </t>
  </si>
  <si>
    <t>Ein-/Zufahrt,
Tiefgarage</t>
  </si>
  <si>
    <t>Hofflächen inkl.
Müllstandsflä.</t>
  </si>
  <si>
    <t>Hauseingangs-
bereich</t>
  </si>
  <si>
    <t>Fahrtwege</t>
  </si>
  <si>
    <t>Stellplatz-
zuwegungen</t>
  </si>
  <si>
    <t>Gehweg</t>
  </si>
  <si>
    <t>Winterdienst: 1. November bis 31. März</t>
  </si>
  <si>
    <t>Dachflächen, Vorsprünge,
Regenwasserrohre</t>
  </si>
  <si>
    <t>Gullis, Abflüsse, Rigolen</t>
  </si>
  <si>
    <t>Streugut</t>
  </si>
  <si>
    <t>Witterungsabhängige angemessene Sichtprüfung (insbesondere vor möglichen
Dachlawinen und Eiszapfenbildung) zur Sicherstellung der Verkehrssicherheit
bzw. Gefahrenabwehr und unverzügliche Meldung im Gefährdungsfall an den
Auftraggber nebst Dokumentierung sowohl der Gefahr als auch der Meldung.</t>
  </si>
  <si>
    <t>Funktionssicherstellung, so dass Schmelzwasser ungehindert ablaufen kann und
insbesondere keine Eisflächen auf Verkehrsflächen bildet oder in das Gebäude
eindringen kann.</t>
  </si>
  <si>
    <t>Nach Eintritt länger anhaltenden frostfreien Wetterperioden und spätestens nach
Ablauf des Saisonendes ist die Verkehrssicherheit von Verkehrsflächen (z. B.
gegen Rutschgefahr durch Granulat) durch rückstandsfreie Beseitigung von Streu-
gut und Unrat sicherzustellen.
Streugut ist - soweit es weiter verwendungsfähig ist - zu sammeln und für die
nächste Streuperiode zu sichern, anderenfalls zu entsorgen.
Die Beseitigung ist mit Datum zu dokumentieren.</t>
  </si>
  <si>
    <t>Gelb hinterlegte Felder sind vom Bieter auszufüllen.</t>
  </si>
  <si>
    <t>Name Bieter/Firma:</t>
  </si>
  <si>
    <t>Angebotsdatum:</t>
  </si>
  <si>
    <t>Besichtigungen sind möglich, Terminvereinbarung unter: vergabe@berlinovo.de</t>
  </si>
  <si>
    <t>Menge</t>
  </si>
  <si>
    <t>Einheit</t>
  </si>
  <si>
    <t>Gesamtsumme netto (anno)</t>
  </si>
  <si>
    <t>MwSt 19%</t>
  </si>
  <si>
    <t>Gesamtsumme brutto (anno)</t>
  </si>
  <si>
    <t xml:space="preserve">WE:                                
Objekt:                          </t>
  </si>
  <si>
    <t xml:space="preserve">Ausführungszeitraum:                                     Winterdienst </t>
  </si>
  <si>
    <t>s.o.</t>
  </si>
  <si>
    <t>WiE</t>
  </si>
  <si>
    <t>Anschrift</t>
  </si>
  <si>
    <t>Anzahl ME</t>
  </si>
  <si>
    <t>Geschosse</t>
  </si>
  <si>
    <t>Hausaufgänge</t>
  </si>
  <si>
    <t>WE
Nr</t>
  </si>
  <si>
    <t>Tagessätze</t>
  </si>
  <si>
    <t>Tagessatzvergütung pro über dem Einsatzkontingent zusätzlich geleisteten Einsatztag</t>
  </si>
  <si>
    <t>Einzelpreis
EUR netto je Tag</t>
  </si>
  <si>
    <t>Gesamtpreis</t>
  </si>
  <si>
    <t>Tage</t>
  </si>
  <si>
    <r>
      <t xml:space="preserve">2.3 Zusätzlich muss sichergestellt sein, dass der Nutzer/Mieter keiner Gefahr oder Behinderung durch Winterdienstmaßnahmen ausgesetzt ist (z. B. Aufstellung von Warnschildern/Teilabsperrungen). 
2.4 Der Auftraggeber behält sich vor, die Verwendung bestimmter Streugutmittel zu untersagen oder vorzuschreiben. 
2.5 Der Auftragnehmer hat sich nach Zuschlagserteilung und vorab über örtliche Gegebenheiten zu informieren. Notwendige Schutzmaßnahmen sind in der vereinbarten Vergütung  enthalten und werden nicht gesondert vergütet.
2.6 Der Auftragnehmer hat sich vom Zustand des Objektes und der örtlichen Situation, der Zufuhr-, Anlieferungs-, Park-  und Transportmöglichkeiten zu informieren. Er hat vor Erstaufnahme seiner Tätigkeiten eine Besichtigung des Vertragsgegenstandes vorgenommen und erkennt die in Leistungsverzeichnis sowie Objekt- und Flächenplan genannten Flächen als Vertragsflächen an.
2.7 Sollte der Auftragnehmer Unterstellmöglichkeiten für Maschinen und Geräte benötigen, so ist eine Anmietung von Räumlichkeiten gesondert zu regeln.
2.8 Soweit sich der Auftragnehmer zur Ausführung des Winterdienstes Maschinen einsetzt, ist er für deren Eignung und Betriebssicherheit zuständig. Der Auftragnehmer stellt in einem solchen Falle sicher, dass das von ihm eingesetzte Personal in der Bedienung der Maschinen geschult ist und hat deren Einsatz so vorzunehmen, dass insbesondere keine Schäden für die vom Winterdienst betroffenen Flächen eintreten. Die Vorhaltung der Maschinen/Geräte und deren Instandhaltung erfolgt generell durch den Auftragnehmer. Verbrauchsstoffe wie Kraft-, Schmier- und sonstige Hilfsstoffe sind Sache des Auftragnehmers auf dessen Kosten.
</t>
    </r>
    <r>
      <rPr>
        <b/>
        <sz val="10"/>
        <color theme="1"/>
        <rFont val="Arial"/>
        <family val="2"/>
      </rPr>
      <t>3. Streugut</t>
    </r>
    <r>
      <rPr>
        <sz val="10"/>
        <color theme="1"/>
        <rFont val="Arial"/>
        <family val="2"/>
      </rPr>
      <t xml:space="preserve">
3.1 Streugut wird vom Auftragnehmer in erforderlicher Menge auf eigene Kosten zur Verfügung gestellt. Die Wahl des Streumittels liegt in der Verantwortung des Auftragnehmers. Es dürfen je-doch nur jene tauende oder abstumpfende Mittel eingesetzt werden, die nach Ortssatzung zulässig sind und keine Schäden an Bauteilen, Flora sowie Fauna verursachen.
3.2 Grundsätzlich ist zunächst vorhandenes ggf. in Streugutbehältern gesammeltes Streugut der Vorsaison zu verwenden.
3.3 Die Verwendung von Tausalzen und harnstoffhaltigen Auftaumitteln ist dem Auftragnehmer strikt untersagt; bei Zuwiderhandlungen haftet er in vollem Umfang für alle daraus resultierenden Schäden. Der Auftragnehmer stellt den Auftraggeber im Falle der Inanspruchnahme aufgrund Nichteinhaltung dieser Pflicht vollumfänglich frei.
3.4 Die Aufstellung eines Streugutbehälters (Box) ist in Abstimmung mit dem Auftraggeber zulässig.
3.5 Verwendetes Streugut ist nach Eintritt länger anhaltenden frostfreien Wetterperioden, spätestens entsprechend Frist gemäß Leistungsverzeichnis zu beseitigen. Es darf nicht in die Anlagen gefegt werden, sondern ist aufzunehmen und zu sammeln, soweit entsprechende Streugutbehälter vom Auftraggeber hierfür zur Verfügung gestellt werden.
</t>
    </r>
  </si>
  <si>
    <r>
      <rPr>
        <b/>
        <sz val="10"/>
        <color theme="1"/>
        <rFont val="Arial"/>
        <family val="2"/>
      </rPr>
      <t>9. Abwicklung nach Vertragsbeendigung</t>
    </r>
    <r>
      <rPr>
        <sz val="10"/>
        <color theme="1"/>
        <rFont val="Arial"/>
        <family val="2"/>
      </rPr>
      <t xml:space="preserve">
9.1 Bei Vertragsbeendigung hat der Auftragnehmer dem Auftraggeber bzw. Verwalter sämtliche Räume, Gerätschaften und Schlüssel sowie Unterlagen und Dateiformate (sowohl solche, die bei Vertragsbeginn überlassen wurden, als auch Fortschreibungen bzw. neue Dokumente) herauszugeben. Ein Zurückbehaltungsrecht des Auftragnehmers an Unterlagen, Dateien und Plänen etc. ist ausgeschlossen, soweit es sich um Gegenstände handelt, die nicht im Eigentum des AN stehen.
9.2 Soweit nicht ausdrücklich anderweitig geregelt, erlischt das dem Auftragnehmer eingeräumte Nutzungsrecht an Gebäuden und Räumlichkeiten des Auftraggebers mit Vertragsende automatisch, ohne dass es der Abgabe einer spezifischen Willenserklärung bedarf. Hat der Auftraggeber an Mitarbeiter des Auftragnehmers Hausausweise oder Codekarten ausgegeben, so sind diese sämtlich bei Vertragsbeendigung zurückzugeben.
</t>
    </r>
    <r>
      <rPr>
        <b/>
        <sz val="10"/>
        <color theme="1"/>
        <rFont val="Arial"/>
        <family val="2"/>
      </rPr>
      <t>Ausfüllhinweise für Bewerber/Bieter:</t>
    </r>
    <r>
      <rPr>
        <sz val="10"/>
        <color theme="1"/>
        <rFont val="Arial"/>
        <family val="2"/>
      </rPr>
      <t xml:space="preserve">
Es sind die gelb hinterlegten Angaben in der Spalte AM auszufüllen. Der Gesamtpreis in der Spalte AN berechnet sich automatisch, ebenso wie die Gesamtsumme (netto) und die Gesamtsumme (brutto).</t>
    </r>
  </si>
  <si>
    <r>
      <rPr>
        <b/>
        <sz val="10"/>
        <color theme="1"/>
        <rFont val="Arial"/>
        <family val="2"/>
      </rPr>
      <t xml:space="preserve">Die nachfolgenden Bestimmungen unter Ziffer 1. bis 9. regeln die allgemeinen Anforderungen an Ausführung, Qualität, Organisation und Sicherheit der Winterdienste. Sie gelten als übergeordnete Ausführungsbedingungen für sämtliche in diesem Leistungsverzeichnis beschriebenen Leistungen und sind vom Auftragnehmer bei allen Einzelpositionen verbindlich zu beachten. </t>
    </r>
    <r>
      <rPr>
        <sz val="10"/>
        <color theme="1"/>
        <rFont val="Arial"/>
        <family val="2"/>
      </rPr>
      <t xml:space="preserve">
</t>
    </r>
    <r>
      <rPr>
        <b/>
        <sz val="10"/>
        <color theme="1"/>
        <rFont val="Arial"/>
        <family val="2"/>
      </rPr>
      <t>1. Umfang der Leistung</t>
    </r>
    <r>
      <rPr>
        <sz val="10"/>
        <color theme="1"/>
        <rFont val="Arial"/>
        <family val="2"/>
      </rPr>
      <t xml:space="preserve">
1.1 Der konkrete Umfang der beauftragten Winterdienste richtet sich nach dem  Vertrag und dem nachstehenden Leistungsverzeichnis. Der Auftragnehmer verpflichtet sich, die im Leistungsverzeichnis aufgeführten Teilwerke in dem vereinbarten Ausführungsintervall auszuführen.
1.2 Die Beauftragung des Auftragnehmers erfolgt, um während der Winterperiode die Verkehrssicherungspflicht des Vertragsobjektes durch die Erbringung der im Leistungsverzeichnis aufgeführten Teilwerkleistungen, insbesondere unter Einhaltung der einschlägigen gesetzlichen Anforderungen, den gefahrfreien Zustand zu erhalten, bzw. ggf. wieder herzustellen und die Sicherheit und Ordnung im Hinblick auf die Verkehrssicherungspflicht aufrecht zu erhalten und dauerhaft zu sichern.
1.3 Für Winterdienst im öffentlichen Bereich gilt: Der Auftragnehmer verpflichtet sich, auf den in der Anlage Flächenplan des Vertragsobjektes als „öffentlicher Bereich“ bzw. entsprechend gekennzeichneten öffentlichen Verkehrsflächen den Winterdienst gemäß der jeweils geltenden Fassung des § 49a des Brandenburgischen Straßenreinigungsgesetzes (BbgStrG) in der jeweils geltenden Fassung i. V. m. der jeweils einschlägigen Straßenreinigungssatzung soweit einschlägig bzw. Straßenreinigungsgesetzes Berlin vom 19.Dezember 1978 (StrReinG Bln) in der jeweils geltenden Fassung  i.V.m. der Verordnung über die Straßenreinigungsverzeichnisse und die Einteilung in Reinigungsklassen vom 18. Juli 1985 in der jeweils geltenden Fassung soweit einschlägig durchzuführen. 
1.4 Für Winterdienst im nichtöffentlichen Bereich gilt: 
a.  Der Auftragnehmer verpflichtet sich, auf allen in der Anlage Flächenplan des Vertragsobjektes nicht als „öffentlicher Bereich“ bzw. entsprechend gekennzeichneten öffentlichen Verkehrsflächen  die im Leistungsverzeichnis aufgeführten Winterdienstmaßnahmen innerhalb der nachfolgend bzw. im Leistungsverzeichnis vereinbarten Reaktionszeiten („Re“) vorzunehmen. Dabei sind die Winterdienstmaßnahmen auf den jeweiligen Verkehrs- und Funktionsflächen entsprechend der Einteilung im Werkleistungsverzeichnis fristgerecht zu erbringen. 
b. Der Auftragnehmer verpflichtet sich, die im Leistungsverzeichnis aufgeführten Teilwerke ohne gesonderte Aufforderung jederzeit unmittelbar innerhalb der dort definierten Reaktionszeiten auszuführen und im Falle einer gesonderten Beseitigungsaufforderung  bzw. einer Beanstandung innerhalb der hinsichtlich des betroffenen Teilwerkes angegebenen Frist die entsprechende Winterdienstleistung vorzunehmen/auszuführen.
c. Die Räumungs- und Streubreite beträgt im nichtöffentlichen Bereich mindestens einen Meter.
1.5 Für die Ausführung der vertraglichen Schnee- und Eisbeseitigung stellt der Auftragnehmer die erforderlichen Maschinen (z. B. Räummaschinen, Schneefräsen), Geräte (z. B. Besen, Schaufeln), Streugut und sonstige Materialien sowie Reinigungs-, Pflege- und Behandlungsmittel, sofern diese im Rahmen der Winterdienstmaßnahmen benötigt werden, auf eigene Kosten.
</t>
    </r>
    <r>
      <rPr>
        <b/>
        <sz val="10"/>
        <color theme="1"/>
        <rFont val="Arial"/>
        <family val="2"/>
      </rPr>
      <t xml:space="preserve">2. Ausführung, Qualität, Organisation und Sicherheit
</t>
    </r>
    <r>
      <rPr>
        <sz val="10"/>
        <color theme="1"/>
        <rFont val="Arial"/>
        <family val="2"/>
      </rPr>
      <t xml:space="preserve">2.1 Die beauftragte Winterdienstsaison für die Erbringung des vereinbarten Winterdienstes er-streckt sich grundsätzlich jeweils vom 1. November eines Jahres bis zum 31. März des Folgejahres.
2.2 Der Auftragnehmer verpflichtet sich, darüber hinaus zur Vornahme des Winterdienstes außer-halb dieses Zeitraumes für die Monate Oktober und April mit einer Reaktionszeit von 2 Stunden zu einem pauschalen Vergütungssatz pro Einsatztag gemäß des im Leistungsverzeichnis angegebenen Vergütungssatzes zzgl. USt. Hinsichtlich des maximalen Tagesssatzes gelten die Regelungen m Vertrag. Der Abruf erfolgt gemäß Ziffer 4 des Vertrags, hierbei insbesondere gemäß Ziffer 4.7 des Vertrags, per E-Mail.
2.2 Zu den Winterdienstpflichten – gleich ob im öffentlichen oder nichtöffentlichen Bereich – zählen, soweit die jeweils geltenden gesetzlichen Regelungen keine darüber hinausgehenden Anforderungen stellen insbesondere folgende Pflichten:
a. Der Auftragnehmer hat den Winterdienst gründlich, gewissenhaft und fristgemäß auszuführen.
b. Der Auftragnehmer verpflichtet sich, etwaige Mängel der vereinbarten Leistung unverzüglich nachzubessern, sofern die Leistung nachholbar ist. Die Parteien sind sich jedoch darüber einig, dass aufgrund der Natur des Winterdienstes eine Nachbesserung nicht möglich ist, wenn durch weitere Umwelteinflüsse (wie z.B. Neuschnee) bereits eine neue Ausführungspflicht des Auftragnehmers entstanden ist.
c. Die Schnee- und Eisglättebeseitigung hat unverzüglich nach Beendigung des Schneefalls, bzw. bei Eisbildung nach ihrem Entstehen zu erfolgen.
d. Dauert der Schneefall über 20.00 Uhr hinaus an oder tritt nach dieser Zeit Schneefall oder Glatteisbildung ein, so sind Schnee sowie Eis- und Schneeglätte bis 07.00 Uhr des folgenden Tages, an Sonntagen und gesetzlichen Feiertagen bis 09.00 Uhr, zu beseitigen, soweit im Werkleistungsverzeichnis keine abweichenden Fristen vereinbart sind. Die im Werkleistungsverzeichnis vermerkten Fristen gehen insoweit vor.
e. Die Schnee- und Eisbeseitigungspflicht sowie die Streupflicht umfassen auch, soweit erforderlich, die mehrmalige tägliche Ausführung. Insoweit überprüft der Auftragnehmer sorgfältig und regelmäßig die Notwendigkeit schnee- und eisbeseitigender Maßnahmen. Die Parteien sind sich darüber einig, dass bezüglich der Beseitigung des Schnees und der Eisglätte ein konkreter Erfolg geschuldet ist.
f. Die zu räumenden Flächen umfassen darüber hinaus ausdrücklich alle darin befindlichen Flucht- und Rettungswege.
g. Schnee- und Eismengen von Gehwegen sind grundsätzlich auf dem der Fahrbahn zugewandten Rand der Gehwege anzuhäufen; in den Rinnsteinen und auf den Einflussöffnungen der Straßenentwässerungsanlagen dürfen sie nicht abgelagert werden.
</t>
    </r>
  </si>
  <si>
    <r>
      <rPr>
        <b/>
        <sz val="10"/>
        <color theme="1"/>
        <rFont val="Arial"/>
        <family val="2"/>
      </rPr>
      <t>4. Mängel und Schäden</t>
    </r>
    <r>
      <rPr>
        <sz val="10"/>
        <color theme="1"/>
        <rFont val="Arial"/>
        <family val="2"/>
      </rPr>
      <t xml:space="preserve">
Mängel und Schäden an den zu bestreuende Flächen zeigt der Auftragnehmer unverzüglich schriftlich dem Auftraggeber oder einem/einer von diesem Beauftragten an.
</t>
    </r>
    <r>
      <rPr>
        <b/>
        <sz val="10"/>
        <color theme="1"/>
        <rFont val="Arial"/>
        <family val="2"/>
      </rPr>
      <t xml:space="preserve">5. Dokumentations- und Meldepflichten des Auftragnehmers
</t>
    </r>
    <r>
      <rPr>
        <sz val="10"/>
        <color theme="1"/>
        <rFont val="Arial"/>
        <family val="2"/>
      </rPr>
      <t xml:space="preserve">5.1 Streu- und Winterdienstbuch: Der Auftragnehmer verpflichtet sich ein Streu- und Winterdienst-buch zu führen, in welchem er unmittelbar nach Ausführung der jeweiligen Maßnahme Umfang, Beginn und Ende jeder Winterdienstmaßnahme, als auch Angaben über Anzahl und Person der den jeweiligen Winterdienst durchführenden Mitarbeitenden des Auftragnehmers dokumentiert. Nicht im Streu- und Winterdienstbuch dokumentierte Winterdienstmaßnahmen werden nicht vergütet, es sei denn der Auftragnehmer kann durch sonstige Belege nachweisen, dass er die entsprechende Winterdienstmaßnahme erbracht hat.
5.2 Der Auftraggeber ist berechtigt, die Führung des Streu- und Winterdienstbuches auf elektronischer Grundlage zu verlangen.  Dem Auftragnehmer ist bewusst, dass diese Aufzeichnung aus haftungstechnischen Gründen präzise und gewissenhaft geführt werden müssen. Daher ist die präzise und gewissenhafte Führung des Streu und Winterdienstbuches eine wesentliche Vertrags-pflicht des Auftragnehmers, welche bei mehrfacher Nichteinhaltung trotz Mahnung zur außerordentlichen Kündigung des Vertragsverhältnisses aus wichtigem Grund führen kann. 
5.3 Sonstige Meldeverpflichtungen: Soweit der Auftragnehmer im Zuge seiner Werkleistungserbringung sonstige offensichtlich auffällige Abweichungen oder Auffälligkeiten (wie z.B. offensichtliche Gefahrenquellen, Beschädigungen) in oder am Vertragsobjekt und dessen Anlagen feststellt, soll er den Auftraggeber hierüber unmittelbar informieren.
</t>
    </r>
    <r>
      <rPr>
        <b/>
        <sz val="10"/>
        <color theme="1"/>
        <rFont val="Arial"/>
        <family val="2"/>
      </rPr>
      <t xml:space="preserve">6. Nachhaltigkeit
</t>
    </r>
    <r>
      <rPr>
        <sz val="10"/>
        <color theme="1"/>
        <rFont val="Arial"/>
        <family val="2"/>
      </rPr>
      <t>6.1 Die Parteien sind sich im Bewusstsein ihrer Verantwortung für die künftigen Generationen zum Schutz der natürlichen Lebensgrundlagen und des Klimas darüber einig, dass sie die Durchführung des mit diesem Vertrag begründeten Vertragsverhältnisses an möglichst nachhaltigen, ressourcenschonenden und ökologischen Kriterien – zu denen insbesondere die Reduktion des CO2-Ausstoßes gehört – ausrichten möchten.
6.2 Es entspricht daher dem gemeinsamen Wunsch der Parteien, im Rahmen des hier vorliegen-den Vertragsverhältnisses die Grundsätze des ressourcenschonenden und nachhaltigen Wirtschaftens zu beachten und den Erhalt der natürlichen Lebensgrundlagen ebenso wie den Schutz des Klimas zu fördern und sich bei allen für die Durchführung dieses Vertragsverhältnisses erforderlichen Handlungen im Rahmen des technisch Möglichen und wirtschaftlich Zumutbaren an diesen Grundsätzen zu orientieren.
5.3 Der Auftragnehmer verpflichtet sich im Rahmen der vertraglichen Vereinbarungen und unter Berücksichtigung der Vorgaben in der Leistungsbeschreibung, die ausdrücklich unberührt bleiben und vom Auftragnehmer zu erfüllen sind, daher:
6.3.1 einen energie- und wassersparenden Betrieb des Objekts zu fördern,
6.3.2 die Betriebszeiten, Temperaturen, Reinigungszyklen etc. möglichst zu optimieren,
6.3.3 bei der Bewirtschaftung anfallenden Abfall möglichst gering zu halten und – je nach örtlicher Üblichkeit – insbesondere nach Papier, Glas, Batterien, sonstigen Wertstoffen und sonstigem Ab-fall zu trennen, wobei jeweils eine etwa bestehende gesetzliche Pflicht zur Abfalltrennung voran-gig zu beachten ist;
6.3.4 möglichst nur solche Mittel zu verwenden, die ökologisch unbedenklich (z. B. mit dem Umweltzeichen „Blauer Engel“ oder sonstigen gängigen Umweltsiegeln ausgezeichnet) sind; stehen mehrere gleich wirksame und gleich wirtschaftliche Maßnahmen zur Verfügung, wird der AN möglichst das umweltschonendere anwenden.
6.4 Der Auftragnehmer wird Sorge tragen, dass Dritte, die er beauftragt, ebenfalls die vorgenannten Grundsätze beachten, und wird dies möglichst bereits bei der Beauftragung mit diesen verein-baren. Wenn in begründeten Ausnahmefällen (unter Berücksichtigung der Wirtschaftlichkeit) von diesen Grundsätzen abgewichen werden soll, so kann dies nur nach schriftlicher Abstimmung mit dem Auftraggeber geschehen. In Fällen von Gefahr in Verzug ist eine Abstimmung mit dem Auftraggeber entbehrlich. Der Auftragnehmer wird in diesen Fällen den Auftraggeber über die Beauftragung schriftlich informieren und möglichst versuchen, die vorgenannten Grundsätze nachträglich mit den Dritten zu vereinbaren.
6.5 Der Auftragnehmer gewährleistet, dass seine Mitarbeiter die vorgenannten Nachhaltigkeitsgrundsätze im Rahmen des technisch Möglichen und wirtschaftlich Vertretbaren beachten und einhalten und wird bei Bedarf die eigenen Mitarbeiter allgemein schulen.
6.6 Die Parteien gehen davon aus, dass aufgrund der vorstehenden Regelungen keine Aufwendungen entstehen, die über die bereits vertraglich geschuldeten hinausgehen.</t>
    </r>
  </si>
  <si>
    <r>
      <rPr>
        <b/>
        <sz val="10"/>
        <color theme="1"/>
        <rFont val="Arial"/>
        <family val="2"/>
      </rPr>
      <t>7. Fundsachen</t>
    </r>
    <r>
      <rPr>
        <sz val="10"/>
        <color theme="1"/>
        <rFont val="Arial"/>
        <family val="2"/>
      </rPr>
      <t xml:space="preserve">
Der Auftragnehmer und sein eingesetztes Personal haben Fundsachen unverzüglich bei dem Auftraggeber zu melden und in Abstimmung mit dem Auftraggeber abzugeben.
</t>
    </r>
    <r>
      <rPr>
        <b/>
        <sz val="10"/>
        <color theme="1"/>
        <rFont val="Arial"/>
        <family val="2"/>
      </rPr>
      <t xml:space="preserve">8. Service Level Vereinbarungen </t>
    </r>
    <r>
      <rPr>
        <sz val="10"/>
        <color theme="1"/>
        <rFont val="Arial"/>
        <family val="2"/>
      </rPr>
      <t xml:space="preserve">
Soweit der Auftragnehmer vereinbarte Reaktionszeiten (Service Level) nicht einhält gilt Folgendes: 
8.1 Werden für Leistungen vereinbarte Reaktionszeiten einschließlich der gesetzlich vorgeschriebenen Zeitfristen um mehr als 50% überschritten aber innerhalb der doppelten Reaktionszeit die Leistungen erbracht, so gilt die vereinbarte Reaktionszeiten als nicht eingehalten und die Vergütung in Höhe von 50 % des Tagessatzes des betreffenden Objekts gilt als nicht entstanden. (auch wenn andere Einsätze am gleichen Tag fristgemäß erfolgten).
8.2 Wird die Reaktionsfrist einer Winterdienstmaßnahme um mehr als 100% der vereinbarten Einsatzfrist überschritten, so bleibt der Auftragnehmer weiterhin zur Erfüllung verpflichtet, soweit die Leistung noch nachholbar ist. Die Vergütung gilt dann in Höhe von 1/60 (vgl. Ziffer 9.2 des Vertrags)  bzw. 100 %  des Tagessatzes des betreffenden Objekts als nicht entstanden (auch wenn andere Einsätze am gleichen Tag fristgemäß erfolgten).
8.3 Wurde eine Winterdienstmaßnahme überhaupt nicht erbracht, gilt die Vergütung in Höhe von 1/60 (vgl. Ziffer 9.2 des Vertrags) bzw. 100 %  des Tagessatzes des betreffenden Objekts als nicht entstanden. Der Auftragnehmer verpflichtet sich für einen solchen Fall ungeachtet möglicher Schadensersatzansprüche des Auftraggebers zu einer Vertragsstrafe in Höhe von 0,15 Prozent eines Tagessatzes des betreffenden Objekts zzgl. der hierauf entfallenden USt. pro mangelhaftem Leistungstag unabhängig davon ob dieser zum Einsatzkontingent zählt oder gesondert mit einem Tagessatz zu vergüten ist. Die Vertragsstrafe entfällt, wenn sich die Nichtleistung nicht zu vertreten hatte, was der Auftragnehmer nachzuweisen hat. Hierbei bleibt es darüber hinaus unbeachtlich, ob ggf. sonstige am gleichen Kalendertag geschuldete Winterdienstmaßnahmen ordnungs-gemäß erbracht wurden. Diese Regelung wird vor dem Hintergrund vereinbart, dass die Parteien sich darüber einig sind, dass der Auftragnehmer stets die vollumfänglich geschuldete vollständig zu erbringende, notwendige Winterdienstleistung schuldet.
8.4 Das Recht des Auftraggebers einen darüber hinausgehenden Schaden aufgrund der Nichtaus-führung gegenüber dem Auftragnehmer geltend zu machen und die Haftung des Auftragnehmers für Inanspruchnahmen Dritter, bleibt hiervon unberührt. Schadenersatzansprüche werden auf Vertragsstrafen, die aus dem selben Grund entstanden sind, angerechnet.
8.5 Die maximale Höhe einer von Auftragnehmer zu entrichtenden Vertragsstrafe wird auf einen Maximalbetrag von 5 % der für den jeweiligen Beauftragungszeitraumes je Saison dieses Vertrages geschuldeten Vergütung begrenzt.
</t>
    </r>
  </si>
  <si>
    <t>2.1.</t>
  </si>
  <si>
    <t>Einzelpreis
EUR netto je Saison</t>
  </si>
  <si>
    <t>Gesamtpreis
EUR netto je Saison</t>
  </si>
  <si>
    <r>
      <t xml:space="preserve">
</t>
    </r>
    <r>
      <rPr>
        <sz val="10"/>
        <rFont val="Arial"/>
        <family val="2"/>
      </rPr>
      <t>Saison</t>
    </r>
  </si>
  <si>
    <r>
      <t>pauschal gemäß 
Durchgänge lt.</t>
    </r>
    <r>
      <rPr>
        <strike/>
        <sz val="10"/>
        <rFont val="Arial"/>
        <family val="2"/>
      </rPr>
      <t xml:space="preserve"> </t>
    </r>
    <r>
      <rPr>
        <sz val="10"/>
        <rFont val="Arial"/>
        <family val="2"/>
      </rPr>
      <t>Leistungsverzeichnis</t>
    </r>
  </si>
  <si>
    <t>Nummer</t>
  </si>
  <si>
    <t>Wohnanlagen</t>
  </si>
  <si>
    <t>Gesamtkosten Netto</t>
  </si>
  <si>
    <t>Potsdam, Erich-Weinert-Str. 71</t>
  </si>
  <si>
    <t>Potsdam, Erich-Weinert-Str. 72</t>
  </si>
  <si>
    <t>Gesamt netto</t>
  </si>
  <si>
    <t>Mehrwertsteuer</t>
  </si>
  <si>
    <t>Gesamt brutto</t>
  </si>
  <si>
    <t>Übersicht Los Potsdam - Winterdienst</t>
  </si>
  <si>
    <t>lfm.</t>
  </si>
  <si>
    <t>m²</t>
  </si>
  <si>
    <t>m ²</t>
  </si>
  <si>
    <t>Winterdienst - 3m Maschine</t>
  </si>
  <si>
    <t>Winterdienst - 3m Hand</t>
  </si>
  <si>
    <t>Winterdienst - 1,5m Maschine</t>
  </si>
  <si>
    <t>Winterdienst - 1,5m Hand</t>
  </si>
  <si>
    <t>Winterdienst - 1m Maschine</t>
  </si>
  <si>
    <t>Winterdienst - 1m Hand</t>
  </si>
  <si>
    <t>Winterdienst - Plätze Maschine</t>
  </si>
  <si>
    <t>Winterdienst - Plätze Hand</t>
  </si>
  <si>
    <t>Ein-/Zufahrt,
Tiefgarage (sofern vorhanden)</t>
  </si>
  <si>
    <t>Stellplatz-
zuwegungen (sofern vorhanden)</t>
  </si>
  <si>
    <t>Zwischen- 
Summe</t>
  </si>
  <si>
    <t>Vertragsbeginn</t>
  </si>
  <si>
    <r>
      <t xml:space="preserve">Verkehrs- und Abstellflächen
</t>
    </r>
    <r>
      <rPr>
        <i/>
        <sz val="10"/>
        <rFont val="Arial"/>
        <family val="2"/>
      </rPr>
      <t>im nichtöffentlichen Bereich</t>
    </r>
    <r>
      <rPr>
        <sz val="10"/>
        <color theme="1"/>
        <rFont val="Arial"/>
        <family val="2"/>
      </rPr>
      <t xml:space="preserve"> und im öffentlichen Bereich</t>
    </r>
  </si>
  <si>
    <r>
      <t>Frei von Schnee und Eis (mindestens 1 Meter - au</t>
    </r>
    <r>
      <rPr>
        <sz val="10"/>
        <rFont val="Arial"/>
        <family val="2"/>
      </rPr>
      <t>f Gehwegen u.ä., mindestens 3 Meter auf Privatstraßen/ Zufahrten</t>
    </r>
    <r>
      <rPr>
        <sz val="10"/>
        <color theme="1"/>
        <rFont val="Arial"/>
        <family val="2"/>
      </rPr>
      <t xml:space="preserve">). Die Anhäufung von Schnee- und Eis-
mengen hat grundsätzlich auf Flächen ohne allgemeines Verkehrsaufkommen und
an Fahrbahnrändern zu geschehen. Eine Ablagerung im Rinnstein, auf Abflüssen,
auf Stellplätzen oder deren Zuwegungen oder auf Gullies ist nicht zulässig.
Fehlerfreie Durchführung des Winterdienstes gemäß Straßenreinigungsgesetz
(StrReinG) vom 19. Dezember 1978 (GVBl. S. 2501), in der jeweils gültigen
Fassung.
</t>
    </r>
    <r>
      <rPr>
        <b/>
        <u/>
        <sz val="10"/>
        <color theme="1"/>
        <rFont val="Arial"/>
        <family val="2"/>
      </rPr>
      <t>Nachtbeseitigung:</t>
    </r>
    <r>
      <rPr>
        <sz val="10"/>
        <color theme="1"/>
        <rFont val="Arial"/>
        <family val="2"/>
      </rPr>
      <t xml:space="preserve"> Schnee, Eis- und Schneeglätte ist bis 07:00 Uhr des folgenden
Tages, an Sonntagen und gesetzlichen Feiertagen bis 09:00 Uhr, zu beseitigen.</t>
    </r>
  </si>
  <si>
    <t>pauschal</t>
  </si>
  <si>
    <t>Fahrrad-abstellplätze
nebst Zuwegungen (sofern vorhanden)</t>
  </si>
  <si>
    <t>Fahrrad-abstellplätze
nebst Zuwegungen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</si>
</sst>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quot;N &quot;0"/>
    <numFmt numFmtId="166" formatCode="0.00&quot; lfd. m&quot;"/>
    <numFmt numFmtId="167" formatCode="#,##0.00\ &quot;€&quot;"/>
  </numFmts>
  <fonts count="24" x14ac:knownFonts="1">
    <font>
      <sz val="10"/>
      <color theme="1"/>
      <name val="Arial"/>
      <family val="2"/>
    </font>
    <font>
      <sz val="10"/>
      <color theme="1"/>
      <name val="Arial"/>
      <family val="2"/>
    </font>
    <font>
      <b/>
      <sz val="10"/>
      <color theme="1"/>
      <name val="Arial"/>
      <family val="2"/>
    </font>
    <font>
      <sz val="10"/>
      <name val="Arial"/>
      <family val="2"/>
    </font>
    <font>
      <b/>
      <sz val="10"/>
      <name val="Arial"/>
      <family val="2"/>
    </font>
    <font>
      <sz val="11"/>
      <color theme="1"/>
      <name val="Calibri"/>
      <family val="2"/>
      <scheme val="minor"/>
    </font>
    <font>
      <sz val="9"/>
      <color theme="1"/>
      <name val="Arial"/>
      <family val="2"/>
    </font>
    <font>
      <b/>
      <sz val="16"/>
      <color theme="1"/>
      <name val="Arial"/>
      <family val="2"/>
    </font>
    <font>
      <b/>
      <sz val="14"/>
      <color theme="1"/>
      <name val="Arial"/>
      <family val="2"/>
    </font>
    <font>
      <b/>
      <sz val="12"/>
      <color theme="1"/>
      <name val="Arial"/>
      <family val="2"/>
    </font>
    <font>
      <sz val="12"/>
      <color theme="1"/>
      <name val="Arial"/>
      <family val="2"/>
    </font>
    <font>
      <b/>
      <sz val="11"/>
      <color theme="1"/>
      <name val="Arial"/>
      <family val="2"/>
    </font>
    <font>
      <sz val="11"/>
      <color theme="1"/>
      <name val="Arial"/>
      <family val="2"/>
    </font>
    <font>
      <b/>
      <i/>
      <sz val="11"/>
      <color theme="1"/>
      <name val="Arial"/>
      <family val="2"/>
    </font>
    <font>
      <b/>
      <u/>
      <sz val="10"/>
      <color theme="1"/>
      <name val="Arial"/>
      <family val="2"/>
    </font>
    <font>
      <sz val="10"/>
      <color rgb="FF00B050"/>
      <name val="Arial"/>
      <family val="2"/>
    </font>
    <font>
      <b/>
      <sz val="12"/>
      <color rgb="FF00B050"/>
      <name val="Arial"/>
      <family val="2"/>
    </font>
    <font>
      <b/>
      <sz val="12"/>
      <name val="Arial"/>
      <family val="2"/>
    </font>
    <font>
      <strike/>
      <sz val="10"/>
      <name val="Arial"/>
      <family val="2"/>
    </font>
    <font>
      <i/>
      <sz val="10"/>
      <name val="Arial"/>
      <family val="2"/>
    </font>
    <font>
      <b/>
      <sz val="11"/>
      <color rgb="FF000000"/>
      <name val="Arial"/>
      <family val="2"/>
    </font>
    <font>
      <sz val="11"/>
      <name val="Arial"/>
      <family val="2"/>
    </font>
    <font>
      <i/>
      <sz val="8"/>
      <color indexed="8"/>
      <name val="Calibri"/>
      <family val="2"/>
    </font>
    <font>
      <b/>
      <sz val="8"/>
      <color indexed="8"/>
      <name val="Calibri"/>
      <family val="2"/>
    </font>
  </fonts>
  <fills count="11">
    <fill>
      <patternFill patternType="none"/>
    </fill>
    <fill>
      <patternFill patternType="gray125"/>
    </fill>
    <fill>
      <patternFill patternType="solid">
        <fgColor indexed="2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theme="9" tint="0.39997558519241921"/>
        <bgColor indexed="64"/>
      </patternFill>
    </fill>
  </fills>
  <borders count="43">
    <border>
      <left/>
      <right/>
      <top/>
      <bottom/>
      <diagonal/>
    </border>
    <border>
      <left style="thin">
        <color indexed="64"/>
      </left>
      <right/>
      <top style="hair">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hair">
        <color indexed="23"/>
      </left>
      <right style="hair">
        <color indexed="23"/>
      </right>
      <top style="thin">
        <color indexed="23"/>
      </top>
      <bottom style="thin">
        <color indexed="23"/>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diagonal/>
    </border>
    <border>
      <left/>
      <right/>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s>
  <cellStyleXfs count="5">
    <xf numFmtId="0" fontId="0" fillId="0" borderId="0"/>
    <xf numFmtId="0" fontId="3" fillId="0" borderId="0"/>
    <xf numFmtId="0" fontId="5" fillId="0" borderId="0"/>
    <xf numFmtId="0" fontId="3" fillId="0" borderId="0"/>
    <xf numFmtId="0" fontId="3" fillId="0" borderId="0"/>
  </cellStyleXfs>
  <cellXfs count="192">
    <xf numFmtId="0" fontId="0" fillId="0" borderId="0" xfId="0"/>
    <xf numFmtId="0" fontId="4" fillId="2" borderId="1" xfId="1" applyFont="1" applyFill="1" applyBorder="1" applyAlignment="1">
      <alignment horizontal="center" vertical="center" wrapText="1"/>
    </xf>
    <xf numFmtId="0" fontId="4" fillId="2" borderId="0" xfId="1" applyFont="1" applyFill="1" applyAlignment="1">
      <alignment horizontal="center" vertical="center" wrapText="1"/>
    </xf>
    <xf numFmtId="164" fontId="3" fillId="0" borderId="0" xfId="1" quotePrefix="1" applyNumberFormat="1" applyAlignment="1">
      <alignment horizontal="center" vertical="center"/>
    </xf>
    <xf numFmtId="0" fontId="3" fillId="0" borderId="0" xfId="1" applyAlignment="1">
      <alignment horizontal="center" vertical="center"/>
    </xf>
    <xf numFmtId="1" fontId="3" fillId="0" borderId="0" xfId="1" quotePrefix="1" applyNumberFormat="1" applyAlignment="1">
      <alignment horizontal="center" vertical="center" wrapText="1"/>
    </xf>
    <xf numFmtId="0" fontId="1" fillId="0" borderId="0" xfId="2" applyFont="1" applyAlignment="1">
      <alignment vertical="center"/>
    </xf>
    <xf numFmtId="0" fontId="3" fillId="0" borderId="0" xfId="1" applyAlignment="1">
      <alignment horizontal="left" vertical="center" wrapText="1"/>
    </xf>
    <xf numFmtId="0" fontId="3" fillId="0" borderId="0" xfId="1" applyAlignment="1">
      <alignment vertical="center" wrapText="1"/>
    </xf>
    <xf numFmtId="164" fontId="3" fillId="0" borderId="0" xfId="3" quotePrefix="1" applyNumberFormat="1" applyAlignment="1">
      <alignment horizontal="center" vertical="center"/>
    </xf>
    <xf numFmtId="0" fontId="3" fillId="0" borderId="0" xfId="3" applyAlignment="1">
      <alignment horizontal="center" vertical="center"/>
    </xf>
    <xf numFmtId="164" fontId="3" fillId="0" borderId="0" xfId="1" applyNumberFormat="1" applyAlignment="1">
      <alignment horizontal="center" vertical="center"/>
    </xf>
    <xf numFmtId="1" fontId="3" fillId="0" borderId="0" xfId="1" applyNumberFormat="1" applyAlignment="1">
      <alignment horizontal="center" vertical="center" wrapText="1"/>
    </xf>
    <xf numFmtId="0" fontId="3" fillId="0" borderId="0" xfId="1" applyAlignment="1">
      <alignment horizontal="center" vertical="center" wrapText="1"/>
    </xf>
    <xf numFmtId="0" fontId="0" fillId="0" borderId="0" xfId="0" applyAlignment="1">
      <alignment horizontal="right" indent="1"/>
    </xf>
    <xf numFmtId="49" fontId="0" fillId="0" borderId="0" xfId="0" applyNumberFormat="1" applyAlignment="1">
      <alignment horizontal="right" indent="1"/>
    </xf>
    <xf numFmtId="0" fontId="3" fillId="0" borderId="0" xfId="0" applyFont="1"/>
    <xf numFmtId="0" fontId="6" fillId="0" borderId="0" xfId="0" applyFont="1" applyAlignment="1">
      <alignment horizontal="right" indent="1"/>
    </xf>
    <xf numFmtId="0" fontId="0" fillId="3" borderId="0" xfId="0" applyFill="1"/>
    <xf numFmtId="0" fontId="9" fillId="0" borderId="0" xfId="0" applyFont="1"/>
    <xf numFmtId="0" fontId="10" fillId="0" borderId="0" xfId="0" applyFont="1"/>
    <xf numFmtId="0" fontId="12" fillId="0" borderId="22" xfId="0" applyFont="1" applyBorder="1"/>
    <xf numFmtId="0" fontId="12" fillId="0" borderId="22" xfId="0" applyFont="1" applyBorder="1" applyAlignment="1">
      <alignment horizontal="center"/>
    </xf>
    <xf numFmtId="0" fontId="13" fillId="0" borderId="22" xfId="0" applyFont="1" applyBorder="1"/>
    <xf numFmtId="0" fontId="12" fillId="0" borderId="22" xfId="0" applyFont="1" applyBorder="1" applyAlignment="1">
      <alignment horizontal="center" vertical="center"/>
    </xf>
    <xf numFmtId="0" fontId="11" fillId="0" borderId="22" xfId="0" applyFont="1" applyBorder="1"/>
    <xf numFmtId="0" fontId="11" fillId="5" borderId="22" xfId="0" applyFont="1" applyFill="1" applyBorder="1" applyAlignment="1">
      <alignment horizontal="left" vertical="center"/>
    </xf>
    <xf numFmtId="0" fontId="11" fillId="5" borderId="22" xfId="0" applyFont="1" applyFill="1" applyBorder="1" applyAlignment="1">
      <alignment horizontal="center" vertical="center"/>
    </xf>
    <xf numFmtId="0" fontId="11" fillId="5" borderId="22" xfId="0" applyFont="1" applyFill="1" applyBorder="1" applyAlignment="1">
      <alignment horizontal="center" vertical="center" wrapText="1"/>
    </xf>
    <xf numFmtId="0" fontId="0" fillId="7" borderId="0" xfId="0" applyFill="1"/>
    <xf numFmtId="0" fontId="0" fillId="8" borderId="0" xfId="0" applyFill="1"/>
    <xf numFmtId="0" fontId="4" fillId="9" borderId="28" xfId="4" applyFont="1" applyFill="1" applyBorder="1" applyAlignment="1">
      <alignment horizontal="center" vertical="center" wrapText="1"/>
    </xf>
    <xf numFmtId="0" fontId="3" fillId="0" borderId="32" xfId="4" quotePrefix="1" applyBorder="1" applyAlignment="1">
      <alignment horizontal="center"/>
    </xf>
    <xf numFmtId="0" fontId="15" fillId="0" borderId="0" xfId="0" applyFont="1"/>
    <xf numFmtId="0" fontId="16" fillId="0" borderId="0" xfId="0" applyFont="1"/>
    <xf numFmtId="0" fontId="17" fillId="6" borderId="22" xfId="0" applyFont="1" applyFill="1" applyBorder="1"/>
    <xf numFmtId="0" fontId="2" fillId="7" borderId="0" xfId="0" applyFont="1" applyFill="1"/>
    <xf numFmtId="0" fontId="0" fillId="0" borderId="0" xfId="0" applyAlignment="1">
      <alignment horizontal="center" vertical="center"/>
    </xf>
    <xf numFmtId="166" fontId="6" fillId="0" borderId="0" xfId="0" applyNumberFormat="1" applyFont="1" applyAlignment="1">
      <alignment horizontal="center"/>
    </xf>
    <xf numFmtId="0" fontId="12" fillId="0" borderId="0" xfId="0" applyFont="1" applyAlignment="1">
      <alignment horizontal="left" vertical="top"/>
    </xf>
    <xf numFmtId="0" fontId="12" fillId="0" borderId="0" xfId="0" applyFont="1" applyAlignment="1">
      <alignment horizontal="center" vertical="top"/>
    </xf>
    <xf numFmtId="0" fontId="20" fillId="0" borderId="0" xfId="0" applyFont="1" applyAlignment="1">
      <alignment horizontal="center" vertical="top"/>
    </xf>
    <xf numFmtId="0" fontId="20" fillId="0" borderId="0" xfId="0" applyFont="1" applyAlignment="1">
      <alignment horizontal="left" vertical="top"/>
    </xf>
    <xf numFmtId="0" fontId="21" fillId="0" borderId="22" xfId="4" quotePrefix="1" applyFont="1" applyBorder="1" applyAlignment="1">
      <alignment horizontal="center"/>
    </xf>
    <xf numFmtId="14" fontId="12" fillId="0" borderId="22" xfId="0" applyNumberFormat="1" applyFont="1" applyBorder="1" applyAlignment="1">
      <alignment horizontal="left" vertical="top"/>
    </xf>
    <xf numFmtId="167" fontId="12" fillId="0" borderId="22" xfId="0" applyNumberFormat="1" applyFont="1" applyBorder="1" applyAlignment="1">
      <alignment horizontal="center" vertical="top"/>
    </xf>
    <xf numFmtId="167" fontId="12" fillId="0" borderId="0" xfId="0" applyNumberFormat="1" applyFont="1" applyAlignment="1">
      <alignment horizontal="left" vertical="top"/>
    </xf>
    <xf numFmtId="167" fontId="20" fillId="0" borderId="40" xfId="0" applyNumberFormat="1" applyFont="1" applyBorder="1" applyAlignment="1">
      <alignment horizontal="left" vertical="top"/>
    </xf>
    <xf numFmtId="0" fontId="22" fillId="0" borderId="22" xfId="0" applyFont="1" applyBorder="1" applyAlignment="1">
      <alignment horizontal="center"/>
    </xf>
    <xf numFmtId="49" fontId="23" fillId="8" borderId="22" xfId="0" applyNumberFormat="1" applyFont="1" applyFill="1" applyBorder="1" applyAlignment="1">
      <alignment horizontal="center" vertical="top" wrapText="1"/>
    </xf>
    <xf numFmtId="4" fontId="3" fillId="0" borderId="22" xfId="4" quotePrefix="1" applyNumberFormat="1" applyBorder="1" applyAlignment="1">
      <alignment horizontal="right"/>
    </xf>
    <xf numFmtId="167" fontId="3" fillId="8" borderId="22" xfId="0" applyNumberFormat="1" applyFont="1" applyFill="1" applyBorder="1" applyAlignment="1">
      <alignment horizontal="center" vertical="center"/>
    </xf>
    <xf numFmtId="167" fontId="3" fillId="8" borderId="0" xfId="0" applyNumberFormat="1" applyFont="1" applyFill="1"/>
    <xf numFmtId="167" fontId="4" fillId="8" borderId="36" xfId="0" applyNumberFormat="1" applyFont="1" applyFill="1" applyBorder="1" applyAlignment="1">
      <alignment horizontal="center" wrapText="1"/>
    </xf>
    <xf numFmtId="167" fontId="16" fillId="6" borderId="0" xfId="0" applyNumberFormat="1" applyFont="1" applyFill="1"/>
    <xf numFmtId="167" fontId="10" fillId="8" borderId="27" xfId="0" applyNumberFormat="1" applyFont="1" applyFill="1" applyBorder="1"/>
    <xf numFmtId="167" fontId="9" fillId="6" borderId="34" xfId="0" applyNumberFormat="1" applyFont="1" applyFill="1" applyBorder="1"/>
    <xf numFmtId="167" fontId="10" fillId="8" borderId="28" xfId="0" applyNumberFormat="1" applyFont="1" applyFill="1" applyBorder="1"/>
    <xf numFmtId="167" fontId="10" fillId="8" borderId="22" xfId="0" applyNumberFormat="1" applyFont="1" applyFill="1" applyBorder="1"/>
    <xf numFmtId="167" fontId="10" fillId="8" borderId="24" xfId="0" applyNumberFormat="1" applyFont="1" applyFill="1" applyBorder="1"/>
    <xf numFmtId="167" fontId="4" fillId="8" borderId="16" xfId="0" applyNumberFormat="1" applyFont="1" applyFill="1" applyBorder="1" applyAlignment="1">
      <alignment horizontal="center" wrapText="1"/>
    </xf>
    <xf numFmtId="167" fontId="4" fillId="8" borderId="41" xfId="0" applyNumberFormat="1" applyFont="1" applyFill="1" applyBorder="1" applyAlignment="1">
      <alignment wrapText="1"/>
    </xf>
    <xf numFmtId="49" fontId="0" fillId="0" borderId="0" xfId="0" applyNumberFormat="1"/>
    <xf numFmtId="49" fontId="4" fillId="0" borderId="0" xfId="0" applyNumberFormat="1" applyFont="1"/>
    <xf numFmtId="0" fontId="2" fillId="0" borderId="0" xfId="0" applyFont="1"/>
    <xf numFmtId="0" fontId="8" fillId="0" borderId="0" xfId="0" applyFont="1"/>
    <xf numFmtId="0" fontId="0" fillId="8" borderId="0" xfId="0" applyFill="1" applyAlignment="1">
      <alignment horizontal="left"/>
    </xf>
    <xf numFmtId="0" fontId="3" fillId="0" borderId="0" xfId="0" applyFont="1" applyAlignment="1">
      <alignment horizontal="center"/>
    </xf>
    <xf numFmtId="14" fontId="0" fillId="8" borderId="0" xfId="0" applyNumberFormat="1" applyFill="1" applyAlignment="1">
      <alignment horizontal="left"/>
    </xf>
    <xf numFmtId="14" fontId="0" fillId="0" borderId="0" xfId="0" applyNumberFormat="1" applyAlignment="1">
      <alignment horizontal="left"/>
    </xf>
    <xf numFmtId="0" fontId="2" fillId="0" borderId="0" xfId="0" applyFont="1" applyAlignment="1">
      <alignment horizontal="center"/>
    </xf>
    <xf numFmtId="0" fontId="0" fillId="0" borderId="0" xfId="0" applyAlignment="1">
      <alignment vertical="top"/>
    </xf>
    <xf numFmtId="49" fontId="9" fillId="6" borderId="0" xfId="0" applyNumberFormat="1" applyFont="1" applyFill="1"/>
    <xf numFmtId="0" fontId="9" fillId="6" borderId="0" xfId="0" applyFont="1" applyFill="1"/>
    <xf numFmtId="0" fontId="9" fillId="6" borderId="22" xfId="0" applyFont="1" applyFill="1" applyBorder="1"/>
    <xf numFmtId="0" fontId="0" fillId="0" borderId="22" xfId="0" applyBorder="1"/>
    <xf numFmtId="0" fontId="3" fillId="0" borderId="22" xfId="0" applyFont="1" applyBorder="1" applyAlignment="1">
      <alignment horizontal="center" vertical="center"/>
    </xf>
    <xf numFmtId="0" fontId="18" fillId="0" borderId="22" xfId="0" applyFont="1" applyBorder="1" applyAlignment="1">
      <alignment horizontal="center" vertical="center"/>
    </xf>
    <xf numFmtId="49" fontId="0" fillId="0" borderId="22" xfId="0" applyNumberFormat="1" applyBorder="1" applyAlignment="1">
      <alignment vertical="center"/>
    </xf>
    <xf numFmtId="0" fontId="0" fillId="0" borderId="22" xfId="0" applyBorder="1" applyAlignment="1">
      <alignment vertical="center" wrapText="1"/>
    </xf>
    <xf numFmtId="0" fontId="0" fillId="0" borderId="17" xfId="0" applyBorder="1" applyAlignment="1">
      <alignment horizontal="right" vertical="center"/>
    </xf>
    <xf numFmtId="0" fontId="0" fillId="0" borderId="18" xfId="0" applyBorder="1" applyAlignment="1">
      <alignment horizontal="left" vertical="center"/>
    </xf>
    <xf numFmtId="0" fontId="18" fillId="0" borderId="22" xfId="0" applyFont="1" applyBorder="1" applyAlignment="1">
      <alignment horizontal="center" vertical="center" wrapText="1"/>
    </xf>
    <xf numFmtId="0" fontId="0" fillId="0" borderId="0" xfId="0" applyAlignment="1">
      <alignment horizontal="center"/>
    </xf>
    <xf numFmtId="0" fontId="6" fillId="0" borderId="18" xfId="0" applyFont="1" applyBorder="1" applyAlignment="1">
      <alignment horizontal="left" vertical="center"/>
    </xf>
    <xf numFmtId="0" fontId="3" fillId="0" borderId="22" xfId="0" applyFont="1" applyBorder="1" applyAlignment="1">
      <alignment horizontal="center" vertical="center" wrapText="1"/>
    </xf>
    <xf numFmtId="0" fontId="0" fillId="0" borderId="22" xfId="0" applyBorder="1" applyAlignment="1">
      <alignment horizontal="center" vertical="center"/>
    </xf>
    <xf numFmtId="0" fontId="17" fillId="6" borderId="0" xfId="0" applyFont="1" applyFill="1" applyAlignment="1">
      <alignment horizontal="left"/>
    </xf>
    <xf numFmtId="0" fontId="17" fillId="6" borderId="0" xfId="0" applyFont="1" applyFill="1"/>
    <xf numFmtId="0" fontId="16" fillId="6" borderId="0" xfId="0" applyFont="1" applyFill="1"/>
    <xf numFmtId="49" fontId="3" fillId="0" borderId="26" xfId="0" applyNumberFormat="1" applyFont="1" applyBorder="1"/>
    <xf numFmtId="0" fontId="3" fillId="7" borderId="22" xfId="0" applyFont="1" applyFill="1" applyBorder="1"/>
    <xf numFmtId="0" fontId="9" fillId="6" borderId="33" xfId="0" applyFont="1" applyFill="1" applyBorder="1"/>
    <xf numFmtId="0" fontId="9" fillId="6" borderId="34" xfId="0" applyFont="1" applyFill="1" applyBorder="1"/>
    <xf numFmtId="49" fontId="9" fillId="0" borderId="17" xfId="0" applyNumberFormat="1" applyFont="1" applyBorder="1"/>
    <xf numFmtId="0" fontId="9" fillId="0" borderId="19" xfId="0" applyFont="1" applyBorder="1"/>
    <xf numFmtId="0" fontId="10" fillId="0" borderId="19" xfId="0" applyFont="1" applyBorder="1"/>
    <xf numFmtId="0" fontId="10" fillId="0" borderId="27" xfId="0" applyFont="1" applyBorder="1"/>
    <xf numFmtId="0" fontId="10" fillId="0" borderId="28" xfId="0" applyFont="1" applyBorder="1"/>
    <xf numFmtId="0" fontId="10" fillId="0" borderId="30" xfId="0" applyFont="1" applyBorder="1"/>
    <xf numFmtId="0" fontId="10" fillId="0" borderId="22" xfId="0" applyFont="1" applyBorder="1"/>
    <xf numFmtId="0" fontId="10" fillId="0" borderId="31" xfId="0" applyFont="1" applyBorder="1"/>
    <xf numFmtId="0" fontId="10" fillId="0" borderId="24" xfId="0" applyFont="1" applyBorder="1"/>
    <xf numFmtId="167" fontId="3" fillId="0" borderId="22" xfId="0" applyNumberFormat="1" applyFont="1" applyBorder="1" applyAlignment="1">
      <alignment horizontal="center" vertical="center"/>
    </xf>
    <xf numFmtId="167" fontId="4" fillId="0" borderId="42" xfId="0" applyNumberFormat="1" applyFont="1" applyBorder="1"/>
    <xf numFmtId="167" fontId="4" fillId="10" borderId="16" xfId="0" applyNumberFormat="1" applyFont="1" applyFill="1" applyBorder="1" applyAlignment="1">
      <alignment horizontal="center" vertical="center"/>
    </xf>
    <xf numFmtId="167" fontId="10" fillId="7" borderId="28" xfId="0" applyNumberFormat="1" applyFont="1" applyFill="1" applyBorder="1"/>
    <xf numFmtId="167" fontId="9" fillId="6" borderId="35" xfId="0" applyNumberFormat="1" applyFont="1" applyFill="1" applyBorder="1"/>
    <xf numFmtId="167" fontId="10" fillId="0" borderId="29" xfId="0" applyNumberFormat="1" applyFont="1" applyBorder="1"/>
    <xf numFmtId="167" fontId="10" fillId="0" borderId="23" xfId="0" applyNumberFormat="1" applyFont="1" applyBorder="1"/>
    <xf numFmtId="167" fontId="10" fillId="0" borderId="25" xfId="0" applyNumberFormat="1" applyFont="1" applyBorder="1"/>
    <xf numFmtId="167" fontId="3" fillId="0" borderId="37" xfId="0" applyNumberFormat="1" applyFont="1" applyBorder="1"/>
    <xf numFmtId="167" fontId="4" fillId="10" borderId="36" xfId="0" applyNumberFormat="1" applyFont="1" applyFill="1" applyBorder="1" applyAlignment="1">
      <alignment horizontal="center" vertical="center"/>
    </xf>
    <xf numFmtId="165" fontId="0" fillId="0" borderId="21" xfId="0" applyNumberFormat="1" applyBorder="1" applyAlignment="1">
      <alignment horizontal="center" vertical="center"/>
    </xf>
    <xf numFmtId="165" fontId="0" fillId="0" borderId="20" xfId="0" applyNumberFormat="1" applyBorder="1" applyAlignment="1">
      <alignment horizontal="center" vertical="center"/>
    </xf>
    <xf numFmtId="0" fontId="0" fillId="0" borderId="22" xfId="0" applyBorder="1" applyAlignment="1">
      <alignment vertical="center" wrapText="1"/>
    </xf>
    <xf numFmtId="0" fontId="0" fillId="0" borderId="22" xfId="0" applyBorder="1" applyAlignment="1">
      <alignment vertical="center"/>
    </xf>
    <xf numFmtId="49" fontId="3" fillId="7" borderId="39" xfId="0" applyNumberFormat="1" applyFont="1" applyFill="1" applyBorder="1" applyAlignment="1">
      <alignment horizontal="left"/>
    </xf>
    <xf numFmtId="49" fontId="3" fillId="7" borderId="0" xfId="0" applyNumberFormat="1" applyFont="1" applyFill="1" applyAlignment="1">
      <alignment horizontal="left"/>
    </xf>
    <xf numFmtId="49" fontId="3" fillId="7" borderId="38" xfId="0" applyNumberFormat="1" applyFont="1" applyFill="1" applyBorder="1" applyAlignment="1">
      <alignment horizontal="left"/>
    </xf>
    <xf numFmtId="49" fontId="2" fillId="0" borderId="5" xfId="0" applyNumberFormat="1" applyFont="1" applyBorder="1" applyAlignment="1">
      <alignment horizontal="center" vertical="center"/>
    </xf>
    <xf numFmtId="49" fontId="2" fillId="0" borderId="16" xfId="0" applyNumberFormat="1" applyFont="1" applyBorder="1" applyAlignment="1">
      <alignment horizontal="center" vertical="center"/>
    </xf>
    <xf numFmtId="0" fontId="2" fillId="0" borderId="14" xfId="0" applyFont="1" applyBorder="1" applyAlignment="1">
      <alignment vertical="center"/>
    </xf>
    <xf numFmtId="0" fontId="2" fillId="0" borderId="15"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10" xfId="0" applyFont="1" applyBorder="1" applyAlignment="1">
      <alignment vertical="center"/>
    </xf>
    <xf numFmtId="0" fontId="2" fillId="0" borderId="11" xfId="0" applyFont="1" applyBorder="1" applyAlignment="1">
      <alignmen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4" borderId="2" xfId="0" applyFont="1" applyFill="1" applyBorder="1" applyAlignment="1">
      <alignment horizontal="center" vertical="center" textRotation="90"/>
    </xf>
    <xf numFmtId="0" fontId="2" fillId="4" borderId="4" xfId="0" applyFont="1" applyFill="1" applyBorder="1" applyAlignment="1">
      <alignment horizontal="center" vertical="center" textRotation="90"/>
    </xf>
    <xf numFmtId="0" fontId="2" fillId="4" borderId="6" xfId="0" applyFont="1" applyFill="1" applyBorder="1" applyAlignment="1">
      <alignment horizontal="center" vertical="center" textRotation="90"/>
    </xf>
    <xf numFmtId="0" fontId="2" fillId="4" borderId="7" xfId="0" applyFont="1" applyFill="1" applyBorder="1" applyAlignment="1">
      <alignment horizontal="center" vertical="center" textRotation="90"/>
    </xf>
    <xf numFmtId="0" fontId="2" fillId="4" borderId="9" xfId="0" applyFont="1" applyFill="1" applyBorder="1" applyAlignment="1">
      <alignment horizontal="center" vertical="center" textRotation="90"/>
    </xf>
    <xf numFmtId="0" fontId="2" fillId="4" borderId="11" xfId="0" applyFont="1" applyFill="1" applyBorder="1" applyAlignment="1">
      <alignment horizontal="center" vertical="center" textRotation="90"/>
    </xf>
    <xf numFmtId="0" fontId="8" fillId="5" borderId="2" xfId="0" applyFont="1" applyFill="1" applyBorder="1" applyAlignment="1">
      <alignment horizontal="center" vertical="center"/>
    </xf>
    <xf numFmtId="0" fontId="8" fillId="5" borderId="3" xfId="0" applyFont="1" applyFill="1" applyBorder="1" applyAlignment="1">
      <alignment horizontal="center" vertical="center"/>
    </xf>
    <xf numFmtId="0" fontId="8" fillId="5" borderId="6" xfId="0" applyFont="1" applyFill="1" applyBorder="1" applyAlignment="1">
      <alignment horizontal="center" vertical="center"/>
    </xf>
    <xf numFmtId="0" fontId="8" fillId="5" borderId="0" xfId="0" applyFont="1" applyFill="1" applyAlignment="1">
      <alignment horizontal="center" vertical="center"/>
    </xf>
    <xf numFmtId="0" fontId="8" fillId="5" borderId="9" xfId="0" applyFont="1" applyFill="1" applyBorder="1" applyAlignment="1">
      <alignment horizontal="center" vertical="center"/>
    </xf>
    <xf numFmtId="0" fontId="8" fillId="5" borderId="10" xfId="0" applyFont="1" applyFill="1" applyBorder="1" applyAlignment="1">
      <alignment horizontal="center" vertical="center"/>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0" xfId="0" applyFont="1" applyFill="1" applyAlignment="1">
      <alignment horizontal="center" vertical="center" wrapText="1"/>
    </xf>
    <xf numFmtId="0" fontId="7" fillId="4" borderId="9"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3" xfId="0" applyFont="1" applyFill="1" applyBorder="1" applyAlignment="1">
      <alignment horizontal="left" wrapText="1"/>
    </xf>
    <xf numFmtId="0" fontId="7" fillId="4" borderId="4" xfId="0" applyFont="1" applyFill="1" applyBorder="1" applyAlignment="1">
      <alignment horizontal="left" wrapText="1"/>
    </xf>
    <xf numFmtId="0" fontId="7" fillId="4" borderId="0" xfId="0" applyFont="1" applyFill="1" applyAlignment="1">
      <alignment horizontal="left" wrapText="1"/>
    </xf>
    <xf numFmtId="0" fontId="7" fillId="4" borderId="7" xfId="0" applyFont="1" applyFill="1" applyBorder="1" applyAlignment="1">
      <alignment horizontal="left" wrapText="1"/>
    </xf>
    <xf numFmtId="0" fontId="7" fillId="4" borderId="10" xfId="0" applyFont="1" applyFill="1" applyBorder="1" applyAlignment="1">
      <alignment horizontal="left" wrapText="1"/>
    </xf>
    <xf numFmtId="0" fontId="7" fillId="4" borderId="11" xfId="0" applyFont="1" applyFill="1" applyBorder="1" applyAlignment="1">
      <alignment horizontal="left" wrapText="1"/>
    </xf>
    <xf numFmtId="0" fontId="2" fillId="6" borderId="2" xfId="0" applyFont="1" applyFill="1" applyBorder="1" applyAlignment="1">
      <alignment horizontal="center" vertical="center" wrapText="1"/>
    </xf>
    <xf numFmtId="0" fontId="2" fillId="6" borderId="3" xfId="0" applyFont="1" applyFill="1" applyBorder="1" applyAlignment="1">
      <alignment horizontal="center" vertical="center"/>
    </xf>
    <xf numFmtId="0" fontId="2" fillId="6" borderId="12" xfId="0" applyFont="1" applyFill="1" applyBorder="1" applyAlignment="1">
      <alignment horizontal="center" vertical="center"/>
    </xf>
    <xf numFmtId="0" fontId="2" fillId="6" borderId="9" xfId="0" applyFont="1" applyFill="1" applyBorder="1" applyAlignment="1">
      <alignment horizontal="center" vertical="center"/>
    </xf>
    <xf numFmtId="0" fontId="2" fillId="6" borderId="10" xfId="0" applyFont="1" applyFill="1" applyBorder="1" applyAlignment="1">
      <alignment horizontal="center" vertical="center"/>
    </xf>
    <xf numFmtId="0" fontId="2" fillId="6" borderId="13" xfId="0" applyFont="1" applyFill="1" applyBorder="1" applyAlignment="1">
      <alignment horizontal="center" vertical="center"/>
    </xf>
    <xf numFmtId="0" fontId="0" fillId="0" borderId="10" xfId="0" applyBorder="1" applyAlignment="1">
      <alignment horizontal="center"/>
    </xf>
    <xf numFmtId="0" fontId="0" fillId="0" borderId="0" xfId="0" applyAlignment="1">
      <alignment horizontal="center"/>
    </xf>
    <xf numFmtId="0" fontId="4" fillId="8" borderId="5"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4" fillId="8" borderId="16"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16" xfId="0" applyFont="1" applyFill="1" applyBorder="1" applyAlignment="1">
      <alignment horizontal="center" vertical="center" wrapText="1"/>
    </xf>
    <xf numFmtId="49" fontId="23" fillId="8" borderId="22" xfId="0" applyNumberFormat="1" applyFont="1" applyFill="1" applyBorder="1" applyAlignment="1">
      <alignment horizontal="center" vertical="top" wrapText="1"/>
    </xf>
    <xf numFmtId="0" fontId="2" fillId="8" borderId="22" xfId="0" applyFont="1" applyFill="1" applyBorder="1" applyAlignment="1">
      <alignment horizontal="center" vertical="top" wrapText="1"/>
    </xf>
    <xf numFmtId="49" fontId="0" fillId="0" borderId="2" xfId="0" applyNumberFormat="1" applyBorder="1" applyAlignment="1">
      <alignment horizontal="left" vertical="top" wrapText="1"/>
    </xf>
    <xf numFmtId="49" fontId="0" fillId="0" borderId="3" xfId="0" applyNumberFormat="1" applyBorder="1" applyAlignment="1">
      <alignment horizontal="left" vertical="top"/>
    </xf>
    <xf numFmtId="49" fontId="0" fillId="0" borderId="4" xfId="0" applyNumberFormat="1" applyBorder="1" applyAlignment="1">
      <alignment horizontal="left" vertical="top"/>
    </xf>
    <xf numFmtId="49" fontId="0" fillId="0" borderId="6" xfId="0" applyNumberFormat="1" applyBorder="1" applyAlignment="1">
      <alignment horizontal="left" vertical="top"/>
    </xf>
    <xf numFmtId="49" fontId="0" fillId="0" borderId="0" xfId="0" applyNumberFormat="1" applyAlignment="1">
      <alignment horizontal="left" vertical="top"/>
    </xf>
    <xf numFmtId="49" fontId="0" fillId="0" borderId="7" xfId="0" applyNumberFormat="1" applyBorder="1" applyAlignment="1">
      <alignment horizontal="left" vertical="top"/>
    </xf>
    <xf numFmtId="49" fontId="0" fillId="0" borderId="6" xfId="0" applyNumberFormat="1" applyBorder="1" applyAlignment="1">
      <alignment vertical="top" wrapText="1"/>
    </xf>
    <xf numFmtId="49" fontId="0" fillId="0" borderId="0" xfId="0" applyNumberFormat="1" applyAlignment="1">
      <alignment vertical="top"/>
    </xf>
    <xf numFmtId="49" fontId="0" fillId="0" borderId="7" xfId="0" applyNumberFormat="1" applyBorder="1" applyAlignment="1">
      <alignment vertical="top"/>
    </xf>
    <xf numFmtId="0" fontId="2" fillId="6" borderId="3" xfId="0" applyFont="1" applyFill="1" applyBorder="1" applyAlignment="1">
      <alignment horizontal="center" vertical="center" wrapText="1"/>
    </xf>
    <xf numFmtId="49" fontId="0" fillId="0" borderId="6" xfId="0" applyNumberFormat="1" applyBorder="1" applyAlignment="1">
      <alignment horizontal="left" vertical="top" wrapText="1"/>
    </xf>
    <xf numFmtId="49" fontId="0" fillId="0" borderId="0" xfId="0" applyNumberFormat="1" applyAlignment="1">
      <alignment horizontal="left" vertical="top" wrapText="1"/>
    </xf>
    <xf numFmtId="49" fontId="0" fillId="0" borderId="7" xfId="0" applyNumberFormat="1" applyBorder="1" applyAlignment="1">
      <alignment horizontal="left" vertical="top" wrapText="1"/>
    </xf>
    <xf numFmtId="49" fontId="0" fillId="0" borderId="9" xfId="0" applyNumberFormat="1" applyBorder="1" applyAlignment="1">
      <alignment horizontal="left" vertical="top" wrapText="1"/>
    </xf>
    <xf numFmtId="49" fontId="0" fillId="0" borderId="10" xfId="0" applyNumberFormat="1" applyBorder="1" applyAlignment="1">
      <alignment horizontal="left" vertical="top" wrapText="1"/>
    </xf>
    <xf numFmtId="49" fontId="0" fillId="0" borderId="11" xfId="0" applyNumberFormat="1" applyBorder="1" applyAlignment="1">
      <alignment horizontal="left" vertical="top" wrapText="1"/>
    </xf>
    <xf numFmtId="0" fontId="4" fillId="9" borderId="0" xfId="0" applyFont="1" applyFill="1" applyAlignment="1">
      <alignment horizontal="center"/>
    </xf>
    <xf numFmtId="0" fontId="4" fillId="0" borderId="0" xfId="0" applyFont="1" applyAlignment="1">
      <alignment horizontal="left"/>
    </xf>
    <xf numFmtId="0" fontId="0" fillId="0" borderId="0" xfId="0"/>
    <xf numFmtId="10" fontId="12" fillId="0" borderId="0" xfId="0" applyNumberFormat="1" applyFont="1" applyAlignment="1">
      <alignment horizontal="left" vertical="top"/>
    </xf>
  </cellXfs>
  <cellStyles count="5">
    <cellStyle name="Standard" xfId="0" builtinId="0"/>
    <cellStyle name="Standard 18" xfId="4" xr:uid="{8E05BAF3-6C4C-40D9-9F55-FA4F123BD085}"/>
    <cellStyle name="Standard 2" xfId="1" xr:uid="{00000000-0005-0000-0000-000001000000}"/>
    <cellStyle name="Standard 2 2" xfId="3" xr:uid="{00000000-0005-0000-0000-000002000000}"/>
    <cellStyle name="Standard 3" xfId="2" xr:uid="{00000000-0005-0000-0000-000003000000}"/>
  </cellStyles>
  <dxfs count="42">
    <dxf>
      <fill>
        <patternFill>
          <bgColor rgb="FF92D050"/>
        </patternFill>
      </fill>
    </dxf>
    <dxf>
      <fill>
        <patternFill>
          <bgColor rgb="FFB6DDE8"/>
        </patternFill>
      </fill>
    </dxf>
    <dxf>
      <fill>
        <patternFill>
          <bgColor rgb="FF92D050"/>
        </patternFill>
      </fill>
    </dxf>
    <dxf>
      <fill>
        <patternFill>
          <bgColor rgb="FFB6DDE8"/>
        </patternFill>
      </fill>
    </dxf>
    <dxf>
      <fill>
        <patternFill>
          <bgColor rgb="FF92D050"/>
        </patternFill>
      </fill>
    </dxf>
    <dxf>
      <fill>
        <patternFill>
          <bgColor rgb="FFB6DDE8"/>
        </patternFill>
      </fill>
    </dxf>
    <dxf>
      <fill>
        <patternFill patternType="solid">
          <fgColor indexed="64"/>
          <bgColor theme="9" tint="0.59999389629810485"/>
        </patternFill>
      </fill>
    </dxf>
    <dxf>
      <fill>
        <patternFill patternType="solid">
          <fgColor indexed="64"/>
          <bgColor theme="9" tint="0.59999389629810485"/>
        </patternFill>
      </fill>
    </dxf>
    <dxf>
      <font>
        <b val="0"/>
        <i val="0"/>
        <strike val="0"/>
        <condense val="0"/>
        <extend val="0"/>
        <outline val="0"/>
        <shadow val="0"/>
        <u val="none"/>
        <vertAlign val="baseline"/>
        <sz val="10"/>
        <color theme="1"/>
        <name val="Arial"/>
        <scheme val="none"/>
      </font>
      <fill>
        <patternFill patternType="none">
          <fgColor indexed="64"/>
          <bgColor indexed="65"/>
        </patternFill>
      </fill>
    </dxf>
    <dxf>
      <fill>
        <patternFill patternType="solid">
          <fgColor indexed="64"/>
          <bgColor theme="9" tint="0.59999389629810485"/>
        </patternFill>
      </fill>
    </dxf>
    <dxf>
      <fill>
        <patternFill patternType="solid">
          <fgColor indexed="64"/>
          <bgColor theme="9" tint="0.59999389629810485"/>
        </patternFill>
      </fill>
    </dxf>
    <dxf>
      <font>
        <b val="0"/>
        <i val="0"/>
        <strike val="0"/>
        <condense val="0"/>
        <extend val="0"/>
        <outline val="0"/>
        <shadow val="0"/>
        <u val="none"/>
        <vertAlign val="baseline"/>
        <sz val="10"/>
        <color theme="1"/>
        <name val="Arial"/>
        <scheme val="none"/>
      </font>
      <fill>
        <patternFill patternType="none">
          <fgColor indexed="64"/>
          <bgColor indexed="65"/>
        </patternFill>
      </fill>
    </dxf>
    <dxf>
      <fill>
        <patternFill patternType="solid">
          <fgColor indexed="64"/>
          <bgColor theme="9" tint="0.59999389629810485"/>
        </patternFill>
      </fill>
    </dxf>
    <dxf>
      <fill>
        <patternFill patternType="solid">
          <fgColor indexed="64"/>
          <bgColor theme="9" tint="0.59999389629810485"/>
        </patternFill>
      </fill>
    </dxf>
    <dxf>
      <font>
        <b val="0"/>
        <i val="0"/>
        <strike val="0"/>
        <condense val="0"/>
        <extend val="0"/>
        <outline val="0"/>
        <shadow val="0"/>
        <u val="none"/>
        <vertAlign val="baseline"/>
        <sz val="10"/>
        <color theme="1"/>
        <name val="Arial"/>
        <scheme val="none"/>
      </font>
      <fill>
        <patternFill patternType="none">
          <fgColor indexed="64"/>
          <bgColor indexed="65"/>
        </patternFill>
      </fill>
    </dxf>
    <dxf>
      <fill>
        <patternFill patternType="solid">
          <fgColor indexed="64"/>
          <bgColor theme="9" tint="0.59999389629810485"/>
        </patternFill>
      </fill>
    </dxf>
    <dxf>
      <fill>
        <patternFill patternType="solid">
          <fgColor indexed="64"/>
          <bgColor theme="9" tint="0.59999389629810485"/>
        </patternFill>
      </fill>
    </dxf>
    <dxf>
      <font>
        <b val="0"/>
        <i val="0"/>
        <strike val="0"/>
        <condense val="0"/>
        <extend val="0"/>
        <outline val="0"/>
        <shadow val="0"/>
        <u val="none"/>
        <vertAlign val="baseline"/>
        <sz val="10"/>
        <color theme="1"/>
        <name val="Arial"/>
        <scheme val="none"/>
      </font>
      <fill>
        <patternFill patternType="none">
          <fgColor indexed="64"/>
          <bgColor indexed="65"/>
        </patternFill>
      </fill>
    </dxf>
    <dxf>
      <fill>
        <patternFill patternType="solid">
          <fgColor indexed="64"/>
          <bgColor theme="9" tint="0.59999389629810485"/>
        </patternFill>
      </fill>
    </dxf>
    <dxf>
      <fill>
        <patternFill patternType="solid">
          <fgColor indexed="64"/>
          <bgColor theme="9" tint="0.59999389629810485"/>
        </patternFill>
      </fill>
    </dxf>
    <dxf>
      <font>
        <b val="0"/>
        <i val="0"/>
        <strike val="0"/>
        <condense val="0"/>
        <extend val="0"/>
        <outline val="0"/>
        <shadow val="0"/>
        <u val="none"/>
        <vertAlign val="baseline"/>
        <sz val="10"/>
        <color theme="1"/>
        <name val="Arial"/>
        <scheme val="none"/>
      </font>
      <fill>
        <patternFill patternType="none">
          <fgColor indexed="64"/>
          <bgColor indexed="65"/>
        </patternFill>
      </fill>
    </dxf>
    <dxf>
      <fill>
        <patternFill patternType="solid">
          <fgColor indexed="64"/>
          <bgColor theme="9" tint="0.59999389629810485"/>
        </patternFill>
      </fill>
    </dxf>
    <dxf>
      <fill>
        <patternFill patternType="solid">
          <fgColor indexed="64"/>
          <bgColor theme="9" tint="0.59999389629810485"/>
        </patternFill>
      </fill>
    </dxf>
    <dxf>
      <font>
        <b val="0"/>
        <i val="0"/>
        <strike val="0"/>
        <condense val="0"/>
        <extend val="0"/>
        <outline val="0"/>
        <shadow val="0"/>
        <u val="none"/>
        <vertAlign val="baseline"/>
        <sz val="10"/>
        <color theme="1"/>
        <name val="Arial"/>
        <scheme val="none"/>
      </font>
      <fill>
        <patternFill patternType="none">
          <fgColor indexed="64"/>
          <bgColor indexed="65"/>
        </patternFill>
      </fill>
    </dxf>
    <dxf>
      <fill>
        <patternFill patternType="solid">
          <fgColor indexed="64"/>
          <bgColor theme="9" tint="0.59999389629810485"/>
        </patternFill>
      </fill>
    </dxf>
    <dxf>
      <fill>
        <patternFill patternType="solid">
          <fgColor indexed="64"/>
          <bgColor theme="9" tint="0.59999389629810485"/>
        </patternFill>
      </fill>
    </dxf>
    <dxf>
      <font>
        <b val="0"/>
        <i val="0"/>
        <strike val="0"/>
        <condense val="0"/>
        <extend val="0"/>
        <outline val="0"/>
        <shadow val="0"/>
        <u val="none"/>
        <vertAlign val="baseline"/>
        <sz val="10"/>
        <color theme="1"/>
        <name val="Arial"/>
        <scheme val="none"/>
      </font>
      <fill>
        <patternFill patternType="none">
          <fgColor indexed="64"/>
          <bgColor indexed="65"/>
        </patternFill>
      </fill>
    </dxf>
    <dxf>
      <fill>
        <patternFill patternType="solid">
          <fgColor indexed="64"/>
          <bgColor theme="9" tint="0.59999389629810485"/>
        </patternFill>
      </fill>
    </dxf>
    <dxf>
      <fill>
        <patternFill patternType="solid">
          <fgColor indexed="64"/>
          <bgColor theme="9" tint="0.59999389629810485"/>
        </patternFill>
      </fill>
    </dxf>
    <dxf>
      <font>
        <b val="0"/>
        <i val="0"/>
        <strike val="0"/>
        <condense val="0"/>
        <extend val="0"/>
        <outline val="0"/>
        <shadow val="0"/>
        <u val="none"/>
        <vertAlign val="baseline"/>
        <sz val="10"/>
        <color theme="1"/>
        <name val="Arial"/>
        <scheme val="none"/>
      </font>
      <fill>
        <patternFill patternType="none">
          <fgColor indexed="64"/>
          <bgColor indexed="65"/>
        </patternFill>
      </fill>
    </dxf>
    <dxf>
      <fill>
        <patternFill patternType="solid">
          <fgColor indexed="64"/>
          <bgColor theme="9" tint="0.59999389629810485"/>
        </patternFill>
      </fill>
    </dxf>
    <dxf>
      <fill>
        <patternFill patternType="solid">
          <fgColor indexed="64"/>
          <bgColor theme="9" tint="0.59999389629810485"/>
        </patternFill>
      </fill>
    </dxf>
    <dxf>
      <font>
        <b val="0"/>
        <i val="0"/>
        <strike val="0"/>
        <condense val="0"/>
        <extend val="0"/>
        <outline val="0"/>
        <shadow val="0"/>
        <u val="none"/>
        <vertAlign val="baseline"/>
        <sz val="10"/>
        <color theme="1"/>
        <name val="Arial"/>
        <scheme val="none"/>
      </font>
      <fill>
        <patternFill patternType="none">
          <fgColor indexed="64"/>
          <bgColor indexed="65"/>
        </patternFill>
      </fill>
    </dxf>
    <dxf>
      <fill>
        <patternFill patternType="solid">
          <fgColor indexed="64"/>
          <bgColor theme="9" tint="0.59999389629810485"/>
        </patternFill>
      </fill>
    </dxf>
    <dxf>
      <fill>
        <patternFill patternType="solid">
          <fgColor indexed="64"/>
          <bgColor theme="9" tint="0.59999389629810485"/>
        </patternFill>
      </fill>
    </dxf>
    <dxf>
      <font>
        <b val="0"/>
        <i val="0"/>
        <strike val="0"/>
        <condense val="0"/>
        <extend val="0"/>
        <outline val="0"/>
        <shadow val="0"/>
        <u val="none"/>
        <vertAlign val="baseline"/>
        <sz val="10"/>
        <color theme="1"/>
        <name val="Arial"/>
        <scheme val="none"/>
      </font>
      <fill>
        <patternFill patternType="none">
          <fgColor indexed="64"/>
          <bgColor indexed="65"/>
        </patternFill>
      </fill>
    </dxf>
    <dxf>
      <fill>
        <patternFill patternType="solid">
          <fgColor indexed="64"/>
          <bgColor theme="9" tint="0.59999389629810485"/>
        </patternFill>
      </fill>
    </dxf>
    <dxf>
      <fill>
        <patternFill patternType="solid">
          <fgColor indexed="64"/>
          <bgColor theme="9" tint="0.59999389629810485"/>
        </patternFill>
      </fill>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0"/>
    </dxf>
    <dxf>
      <fill>
        <patternFill patternType="solid">
          <fgColor indexed="64"/>
          <bgColor theme="9" tint="0.59999389629810485"/>
        </patternFill>
      </fill>
    </dxf>
    <dxf>
      <fill>
        <patternFill patternType="solid">
          <fgColor indexed="64"/>
          <bgColor theme="9" tint="0.59999389629810485"/>
        </patternFill>
      </fill>
    </dxf>
    <dxf>
      <font>
        <b val="0"/>
        <i val="0"/>
        <strike val="0"/>
        <condense val="0"/>
        <extend val="0"/>
        <outline val="0"/>
        <shadow val="0"/>
        <u val="none"/>
        <vertAlign val="baseline"/>
        <sz val="10"/>
        <color auto="1"/>
        <name val="Arial"/>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J" displayName="J" ref="I1:I7" totalsRowShown="0" headerRowDxfId="41" dataDxfId="40" headerRowCellStyle="Standard 2">
  <autoFilter ref="I1:I7" xr:uid="{00000000-0009-0000-0100-000001000000}"/>
  <tableColumns count="1">
    <tableColumn id="1" xr3:uid="{00000000-0010-0000-0000-000001000000}" name="J" dataDxfId="39"/>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QIV" displayName="QIV" ref="R1:R7" totalsRowShown="0" headerRowDxfId="14" dataDxfId="13">
  <autoFilter ref="R1:R7" xr:uid="{00000000-0009-0000-0100-00000A000000}"/>
  <tableColumns count="1">
    <tableColumn id="1" xr3:uid="{00000000-0010-0000-0900-000001000000}" name="QIV" dataDxfId="12"/>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Re" displayName="Re" ref="S1:S8" totalsRowShown="0" headerRowDxfId="11" dataDxfId="10">
  <autoFilter ref="S1:S8" xr:uid="{00000000-0009-0000-0100-00000B000000}"/>
  <tableColumns count="1">
    <tableColumn id="1" xr3:uid="{00000000-0010-0000-0A00-000001000000}" name="Re" dataDxfId="9"/>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N" displayName="N" ref="T1:T8" totalsRowShown="0" headerRowDxfId="8" dataDxfId="7">
  <autoFilter ref="T1:T8" xr:uid="{00000000-0009-0000-0100-00000C000000}"/>
  <tableColumns count="1">
    <tableColumn id="1" xr3:uid="{00000000-0010-0000-0B00-000001000000}" name="N" dataDxfId="6"/>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HJ" displayName="HJ" ref="J1:J7" totalsRowShown="0" headerRowDxfId="38" dataDxfId="37" headerRowCellStyle="Standard 2">
  <autoFilter ref="J1:J7" xr:uid="{00000000-0009-0000-0100-000002000000}"/>
  <tableColumns count="1">
    <tableColumn id="1" xr3:uid="{00000000-0010-0000-0100-000001000000}" name="HJ" dataDxfId="36"/>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M" displayName="M" ref="K1:K7" totalsRowShown="0" headerRowDxfId="35" dataDxfId="34">
  <autoFilter ref="K1:K7" xr:uid="{00000000-0009-0000-0100-000003000000}"/>
  <tableColumns count="1">
    <tableColumn id="1" xr3:uid="{00000000-0010-0000-0200-000001000000}" name="M" dataDxfId="33"/>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W" displayName="W" ref="L1:L7" totalsRowShown="0" headerRowDxfId="32" dataDxfId="31">
  <autoFilter ref="L1:L7" xr:uid="{00000000-0009-0000-0100-000004000000}"/>
  <tableColumns count="1">
    <tableColumn id="1" xr3:uid="{00000000-0010-0000-0300-000001000000}" name="W" dataDxfId="30"/>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 displayName="T" ref="M1:M7" totalsRowShown="0" headerRowDxfId="29" dataDxfId="28">
  <autoFilter ref="M1:M7" xr:uid="{00000000-0009-0000-0100-000005000000}"/>
  <tableColumns count="1">
    <tableColumn id="1" xr3:uid="{00000000-0010-0000-0400-000001000000}" name="T" dataDxfId="27"/>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Q" displayName="Q" ref="N1:N7" totalsRowShown="0" headerRowDxfId="26" dataDxfId="25">
  <autoFilter ref="N1:N7" xr:uid="{00000000-0009-0000-0100-000006000000}"/>
  <tableColumns count="1">
    <tableColumn id="1" xr3:uid="{00000000-0010-0000-0500-000001000000}" name="Q" dataDxfId="24"/>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QI" displayName="QI" ref="O1:O7" totalsRowShown="0" headerRowDxfId="23" dataDxfId="22">
  <autoFilter ref="O1:O7" xr:uid="{00000000-0009-0000-0100-000007000000}"/>
  <tableColumns count="1">
    <tableColumn id="1" xr3:uid="{00000000-0010-0000-0600-000001000000}" name="QI" dataDxfId="21"/>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QII" displayName="QII" ref="P1:P7" totalsRowShown="0" headerRowDxfId="20" dataDxfId="19">
  <autoFilter ref="P1:P7" xr:uid="{00000000-0009-0000-0100-000008000000}"/>
  <tableColumns count="1">
    <tableColumn id="1" xr3:uid="{00000000-0010-0000-0700-000001000000}" name="QII" dataDxfId="18"/>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QIII" displayName="QIII" ref="Q1:Q7" totalsRowShown="0" headerRowDxfId="17" dataDxfId="16">
  <autoFilter ref="Q1:Q7" xr:uid="{00000000-0009-0000-0100-000009000000}"/>
  <tableColumns count="1">
    <tableColumn id="1" xr3:uid="{00000000-0010-0000-0800-000001000000}" name="QIII" dataDxfId="15"/>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berlinovo">
      <a:dk1>
        <a:srgbClr val="000000"/>
      </a:dk1>
      <a:lt1>
        <a:sysClr val="window" lastClr="FFFFFF"/>
      </a:lt1>
      <a:dk2>
        <a:srgbClr val="666666"/>
      </a:dk2>
      <a:lt2>
        <a:srgbClr val="CCCCCC"/>
      </a:lt2>
      <a:accent1>
        <a:srgbClr val="9669A0"/>
      </a:accent1>
      <a:accent2>
        <a:srgbClr val="8C8282"/>
      </a:accent2>
      <a:accent3>
        <a:srgbClr val="698282"/>
      </a:accent3>
      <a:accent4>
        <a:srgbClr val="87C8BE"/>
      </a:accent4>
      <a:accent5>
        <a:srgbClr val="D7A041"/>
      </a:accent5>
      <a:accent6>
        <a:srgbClr val="B4C0C0"/>
      </a:accent6>
      <a:hlink>
        <a:srgbClr val="9DC4BF"/>
      </a:hlink>
      <a:folHlink>
        <a:srgbClr val="BAB2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8" Type="http://schemas.openxmlformats.org/officeDocument/2006/relationships/table" Target="../tables/table8.xml"/><Relationship Id="rId3" Type="http://schemas.openxmlformats.org/officeDocument/2006/relationships/table" Target="../tables/table3.xml"/><Relationship Id="rId7" Type="http://schemas.openxmlformats.org/officeDocument/2006/relationships/table" Target="../tables/table7.xml"/><Relationship Id="rId12" Type="http://schemas.openxmlformats.org/officeDocument/2006/relationships/table" Target="../tables/table12.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11" Type="http://schemas.openxmlformats.org/officeDocument/2006/relationships/table" Target="../tables/table11.xml"/><Relationship Id="rId5" Type="http://schemas.openxmlformats.org/officeDocument/2006/relationships/table" Target="../tables/table5.xml"/><Relationship Id="rId10" Type="http://schemas.openxmlformats.org/officeDocument/2006/relationships/table" Target="../tables/table10.xml"/><Relationship Id="rId4" Type="http://schemas.openxmlformats.org/officeDocument/2006/relationships/table" Target="../tables/table4.xml"/><Relationship Id="rId9"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B00E7-A707-4553-8884-BFA012E9F776}">
  <dimension ref="A2:F11"/>
  <sheetViews>
    <sheetView tabSelected="1" workbookViewId="0">
      <selection activeCell="E10" sqref="E10"/>
    </sheetView>
  </sheetViews>
  <sheetFormatPr baseColWidth="10" defaultColWidth="11.42578125" defaultRowHeight="20.45" customHeight="1" x14ac:dyDescent="0.2"/>
  <cols>
    <col min="1" max="1" width="11.42578125" style="40"/>
    <col min="2" max="2" width="14" style="39" bestFit="1" customWidth="1"/>
    <col min="3" max="3" width="14" style="40" customWidth="1"/>
    <col min="4" max="4" width="30.7109375" style="39" bestFit="1" customWidth="1"/>
    <col min="5" max="5" width="29" style="39" customWidth="1"/>
    <col min="6" max="6" width="16.7109375" style="39" bestFit="1" customWidth="1"/>
    <col min="7" max="16384" width="11.42578125" style="39"/>
  </cols>
  <sheetData>
    <row r="2" spans="1:6" ht="14.25" x14ac:dyDescent="0.2">
      <c r="A2" s="39" t="s">
        <v>302</v>
      </c>
    </row>
    <row r="5" spans="1:6" s="42" customFormat="1" ht="15" x14ac:dyDescent="0.2">
      <c r="A5" s="41" t="s">
        <v>294</v>
      </c>
      <c r="B5" s="42" t="s">
        <v>295</v>
      </c>
      <c r="C5" s="41" t="s">
        <v>2</v>
      </c>
      <c r="D5" s="42" t="s">
        <v>4</v>
      </c>
      <c r="E5" s="42" t="s">
        <v>296</v>
      </c>
      <c r="F5" s="42" t="s">
        <v>317</v>
      </c>
    </row>
    <row r="6" spans="1:6" ht="14.25" x14ac:dyDescent="0.2">
      <c r="A6" s="22">
        <v>1</v>
      </c>
      <c r="B6" s="43">
        <v>3050</v>
      </c>
      <c r="C6" s="43">
        <v>14478</v>
      </c>
      <c r="D6" s="44" t="s">
        <v>297</v>
      </c>
      <c r="E6" s="45">
        <f>'WA 3050'!AN33</f>
        <v>0</v>
      </c>
      <c r="F6" s="44">
        <v>46327</v>
      </c>
    </row>
    <row r="7" spans="1:6" ht="14.25" x14ac:dyDescent="0.2">
      <c r="A7" s="22">
        <v>2</v>
      </c>
      <c r="B7" s="43">
        <v>3051</v>
      </c>
      <c r="C7" s="43">
        <v>14478</v>
      </c>
      <c r="D7" s="44" t="s">
        <v>298</v>
      </c>
      <c r="E7" s="45">
        <f>'WA 3051'!AN33</f>
        <v>0</v>
      </c>
      <c r="F7" s="44">
        <v>46327</v>
      </c>
    </row>
    <row r="8" spans="1:6" ht="14.25" x14ac:dyDescent="0.2">
      <c r="D8" s="39" t="s">
        <v>299</v>
      </c>
      <c r="E8" s="46">
        <f>SUM(E6:E7)</f>
        <v>0</v>
      </c>
    </row>
    <row r="9" spans="1:6" ht="14.25" x14ac:dyDescent="0.2">
      <c r="D9" s="39" t="s">
        <v>300</v>
      </c>
      <c r="E9" s="46">
        <f>(E8*0.19)</f>
        <v>0</v>
      </c>
      <c r="F9" s="191">
        <v>0.19</v>
      </c>
    </row>
    <row r="10" spans="1:6" ht="15.75" thickBot="1" x14ac:dyDescent="0.25">
      <c r="D10" s="42" t="s">
        <v>301</v>
      </c>
      <c r="E10" s="47">
        <f>E9+E8</f>
        <v>0</v>
      </c>
    </row>
    <row r="11" spans="1:6" ht="15" thickTop="1" x14ac:dyDescent="0.2"/>
  </sheetData>
  <sheetProtection algorithmName="SHA-512" hashValue="KmxUxELisIAuB5pVqsm8OztX783BV50jHH+YbmfRvhY1MQUIdxuc+43kMjjtZ4gikyA2ydtl84aflaMyiADw3Q==" saltValue="rVRnx+0pcTsinGwnBnQSUA==" spinCount="100000" sheet="1" objects="1" scenarios="1"/>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161"/>
  <sheetViews>
    <sheetView showGridLines="0" topLeftCell="E18" workbookViewId="0">
      <selection activeCell="AM31" activeCellId="4" sqref="AM24 AM23 AM25 AM26 AM31"/>
    </sheetView>
  </sheetViews>
  <sheetFormatPr baseColWidth="10" defaultRowHeight="12.75" outlineLevelRow="1" x14ac:dyDescent="0.2"/>
  <cols>
    <col min="1" max="1" width="6.7109375" style="62" customWidth="1"/>
    <col min="2" max="2" width="26.7109375" customWidth="1"/>
    <col min="3" max="5" width="17.7109375" customWidth="1"/>
    <col min="6" max="6" width="39.5703125" customWidth="1"/>
    <col min="7" max="8" width="3.7109375" hidden="1" customWidth="1"/>
    <col min="9" max="20" width="3.7109375" customWidth="1"/>
    <col min="21" max="24" width="4.42578125" customWidth="1"/>
    <col min="25" max="26" width="3.7109375" customWidth="1"/>
    <col min="27" max="27" width="4.42578125" bestFit="1" customWidth="1"/>
    <col min="28" max="28" width="8.5703125" bestFit="1" customWidth="1"/>
    <col min="29" max="29" width="5.85546875" customWidth="1"/>
    <col min="30" max="30" width="5.7109375" customWidth="1"/>
    <col min="31" max="31" width="6.140625" bestFit="1" customWidth="1"/>
    <col min="32" max="32" width="6.42578125" customWidth="1"/>
    <col min="33" max="33" width="6.28515625" customWidth="1"/>
    <col min="34" max="34" width="7.5703125" customWidth="1"/>
    <col min="35" max="35" width="7.28515625" customWidth="1"/>
    <col min="36" max="36" width="10.42578125" customWidth="1"/>
    <col min="37" max="38" width="11" customWidth="1"/>
    <col min="39" max="39" width="11" style="30" customWidth="1"/>
    <col min="40" max="40" width="11.85546875" customWidth="1"/>
  </cols>
  <sheetData>
    <row r="1" spans="1:41" ht="14.85" customHeight="1" x14ac:dyDescent="0.2">
      <c r="J1" s="63" t="s">
        <v>273</v>
      </c>
      <c r="N1" s="188">
        <v>3050</v>
      </c>
      <c r="O1" s="188"/>
      <c r="P1" s="64"/>
      <c r="Q1" s="64"/>
      <c r="R1" s="64"/>
      <c r="S1" s="64"/>
      <c r="T1" s="64"/>
      <c r="U1" s="64"/>
      <c r="V1" s="64"/>
      <c r="W1" s="64"/>
      <c r="X1" s="64"/>
      <c r="Y1" s="64"/>
      <c r="Z1" s="64"/>
      <c r="AA1" s="64"/>
      <c r="AB1" s="64"/>
      <c r="AC1" s="64"/>
      <c r="AD1" s="64"/>
      <c r="AM1"/>
    </row>
    <row r="2" spans="1:41" ht="14.85" customHeight="1" x14ac:dyDescent="0.2">
      <c r="C2" s="64" t="s">
        <v>261</v>
      </c>
      <c r="J2" s="63" t="s">
        <v>274</v>
      </c>
      <c r="N2" s="189" t="s">
        <v>297</v>
      </c>
      <c r="O2" s="189"/>
      <c r="P2" s="189"/>
      <c r="Q2" s="189"/>
      <c r="R2" s="189"/>
      <c r="S2" s="189"/>
      <c r="T2" s="189"/>
      <c r="U2" s="189"/>
      <c r="V2" s="189"/>
      <c r="W2" s="189"/>
      <c r="X2" s="189"/>
      <c r="Y2" s="189"/>
      <c r="Z2" s="189"/>
      <c r="AA2" s="48" t="s">
        <v>303</v>
      </c>
      <c r="AB2" s="48" t="s">
        <v>304</v>
      </c>
      <c r="AC2" s="48" t="s">
        <v>303</v>
      </c>
      <c r="AD2" s="48" t="s">
        <v>304</v>
      </c>
      <c r="AE2" s="48" t="s">
        <v>303</v>
      </c>
      <c r="AF2" s="48" t="s">
        <v>304</v>
      </c>
      <c r="AG2" s="48" t="s">
        <v>303</v>
      </c>
      <c r="AH2" s="48" t="s">
        <v>304</v>
      </c>
      <c r="AI2" s="48" t="s">
        <v>303</v>
      </c>
      <c r="AJ2" s="48" t="s">
        <v>304</v>
      </c>
      <c r="AK2" s="48" t="s">
        <v>303</v>
      </c>
      <c r="AL2" s="48" t="s">
        <v>304</v>
      </c>
      <c r="AM2" s="48" t="s">
        <v>304</v>
      </c>
      <c r="AN2" s="48" t="s">
        <v>305</v>
      </c>
      <c r="AO2" s="36"/>
    </row>
    <row r="3" spans="1:41" ht="33.75" x14ac:dyDescent="0.25">
      <c r="B3" s="65" t="s">
        <v>262</v>
      </c>
      <c r="C3" s="66"/>
      <c r="D3" s="30"/>
      <c r="E3" s="30"/>
      <c r="J3" s="64" t="s">
        <v>275</v>
      </c>
      <c r="N3" s="67">
        <v>85</v>
      </c>
      <c r="AA3" s="170" t="s">
        <v>306</v>
      </c>
      <c r="AB3" s="171"/>
      <c r="AC3" s="170" t="s">
        <v>307</v>
      </c>
      <c r="AD3" s="171"/>
      <c r="AE3" s="170" t="s">
        <v>308</v>
      </c>
      <c r="AF3" s="171"/>
      <c r="AG3" s="170" t="s">
        <v>309</v>
      </c>
      <c r="AH3" s="171"/>
      <c r="AI3" s="170" t="s">
        <v>310</v>
      </c>
      <c r="AJ3" s="171"/>
      <c r="AK3" s="170" t="s">
        <v>311</v>
      </c>
      <c r="AL3" s="171"/>
      <c r="AM3" s="49" t="s">
        <v>312</v>
      </c>
      <c r="AN3" s="49" t="s">
        <v>313</v>
      </c>
      <c r="AO3" s="37"/>
    </row>
    <row r="4" spans="1:41" ht="14.85" customHeight="1" x14ac:dyDescent="0.25">
      <c r="B4" s="65" t="s">
        <v>263</v>
      </c>
      <c r="C4" s="68"/>
      <c r="D4" s="30"/>
      <c r="E4" s="30"/>
      <c r="J4" s="64"/>
      <c r="AA4" s="50">
        <v>0</v>
      </c>
      <c r="AB4" s="50">
        <v>0</v>
      </c>
      <c r="AC4" s="50">
        <v>0</v>
      </c>
      <c r="AD4" s="50">
        <v>0</v>
      </c>
      <c r="AE4" s="50">
        <v>189</v>
      </c>
      <c r="AF4" s="50">
        <v>0</v>
      </c>
      <c r="AG4" s="50">
        <v>0</v>
      </c>
      <c r="AH4" s="50">
        <v>0</v>
      </c>
      <c r="AI4" s="50">
        <v>116</v>
      </c>
      <c r="AJ4" s="50">
        <v>0</v>
      </c>
      <c r="AK4" s="50">
        <v>0</v>
      </c>
      <c r="AL4" s="50">
        <v>0</v>
      </c>
      <c r="AM4" s="50">
        <v>0</v>
      </c>
      <c r="AN4" s="50">
        <v>0</v>
      </c>
      <c r="AO4" s="38"/>
    </row>
    <row r="5" spans="1:41" ht="14.85" customHeight="1" x14ac:dyDescent="0.25">
      <c r="B5" s="65"/>
      <c r="C5" s="69"/>
      <c r="J5" s="64" t="s">
        <v>276</v>
      </c>
      <c r="N5" s="67">
        <v>5</v>
      </c>
      <c r="AM5" s="29"/>
    </row>
    <row r="6" spans="1:41" ht="14.85" customHeight="1" x14ac:dyDescent="0.25">
      <c r="B6" s="65"/>
      <c r="C6" s="69" t="s">
        <v>264</v>
      </c>
      <c r="J6" s="64" t="s">
        <v>277</v>
      </c>
      <c r="N6" s="67">
        <v>1</v>
      </c>
      <c r="AJ6" s="70"/>
      <c r="AM6" s="29"/>
    </row>
    <row r="7" spans="1:41" ht="14.85" customHeight="1" thickBot="1" x14ac:dyDescent="0.3">
      <c r="B7" s="65"/>
      <c r="C7" s="69"/>
      <c r="J7" s="64"/>
      <c r="N7" s="67"/>
      <c r="AJ7" s="71"/>
      <c r="AM7" s="29"/>
    </row>
    <row r="8" spans="1:41" ht="14.85" customHeight="1" x14ac:dyDescent="0.2">
      <c r="A8" s="172" t="s">
        <v>286</v>
      </c>
      <c r="B8" s="173"/>
      <c r="C8" s="173"/>
      <c r="D8" s="173"/>
      <c r="E8" s="173"/>
      <c r="F8" s="173"/>
      <c r="G8" s="173"/>
      <c r="H8" s="173"/>
      <c r="I8" s="173"/>
      <c r="J8" s="173"/>
      <c r="K8" s="173"/>
      <c r="L8" s="173"/>
      <c r="M8" s="173"/>
      <c r="N8" s="173"/>
      <c r="O8" s="173"/>
      <c r="P8" s="173"/>
      <c r="Q8" s="173"/>
      <c r="R8" s="173"/>
      <c r="S8" s="173"/>
      <c r="T8" s="173"/>
      <c r="U8" s="173"/>
      <c r="V8" s="173"/>
      <c r="W8" s="173"/>
      <c r="X8" s="173"/>
      <c r="Y8" s="173"/>
      <c r="Z8" s="173"/>
      <c r="AA8" s="173"/>
      <c r="AB8" s="173"/>
      <c r="AC8" s="173"/>
      <c r="AD8" s="173"/>
      <c r="AE8" s="173"/>
      <c r="AF8" s="173"/>
      <c r="AG8" s="173"/>
      <c r="AH8" s="173"/>
      <c r="AI8" s="173"/>
      <c r="AJ8" s="174"/>
      <c r="AM8" s="29"/>
    </row>
    <row r="9" spans="1:41" ht="409.5" customHeight="1" x14ac:dyDescent="0.2">
      <c r="A9" s="175"/>
      <c r="B9" s="176"/>
      <c r="C9" s="176"/>
      <c r="D9" s="176"/>
      <c r="E9" s="176"/>
      <c r="F9" s="176"/>
      <c r="G9" s="176"/>
      <c r="H9" s="176"/>
      <c r="I9" s="176"/>
      <c r="J9" s="176"/>
      <c r="K9" s="176"/>
      <c r="L9" s="176"/>
      <c r="M9" s="176"/>
      <c r="N9" s="176"/>
      <c r="O9" s="176"/>
      <c r="P9" s="176"/>
      <c r="Q9" s="176"/>
      <c r="R9" s="176"/>
      <c r="S9" s="176"/>
      <c r="T9" s="176"/>
      <c r="U9" s="176"/>
      <c r="V9" s="176"/>
      <c r="W9" s="176"/>
      <c r="X9" s="176"/>
      <c r="Y9" s="176"/>
      <c r="Z9" s="176"/>
      <c r="AA9" s="176"/>
      <c r="AB9" s="176"/>
      <c r="AC9" s="176"/>
      <c r="AD9" s="176"/>
      <c r="AE9" s="176"/>
      <c r="AF9" s="176"/>
      <c r="AG9" s="176"/>
      <c r="AH9" s="176"/>
      <c r="AI9" s="176"/>
      <c r="AJ9" s="177"/>
      <c r="AM9" s="29"/>
    </row>
    <row r="10" spans="1:41" ht="249" customHeight="1" x14ac:dyDescent="0.2">
      <c r="A10" s="178" t="s">
        <v>284</v>
      </c>
      <c r="B10" s="179"/>
      <c r="C10" s="179"/>
      <c r="D10" s="179"/>
      <c r="E10" s="179"/>
      <c r="F10" s="179"/>
      <c r="G10" s="179"/>
      <c r="H10" s="179"/>
      <c r="I10" s="179"/>
      <c r="J10" s="179"/>
      <c r="K10" s="179"/>
      <c r="L10" s="179"/>
      <c r="M10" s="179"/>
      <c r="N10" s="179"/>
      <c r="O10" s="179"/>
      <c r="P10" s="179"/>
      <c r="Q10" s="179"/>
      <c r="R10" s="179"/>
      <c r="S10" s="179"/>
      <c r="T10" s="179"/>
      <c r="U10" s="179"/>
      <c r="V10" s="179"/>
      <c r="W10" s="179"/>
      <c r="X10" s="179"/>
      <c r="Y10" s="179"/>
      <c r="Z10" s="179"/>
      <c r="AA10" s="179"/>
      <c r="AB10" s="179"/>
      <c r="AC10" s="179"/>
      <c r="AD10" s="179"/>
      <c r="AE10" s="179"/>
      <c r="AF10" s="179"/>
      <c r="AG10" s="179"/>
      <c r="AH10" s="179"/>
      <c r="AI10" s="179"/>
      <c r="AJ10" s="180"/>
      <c r="AM10" s="29"/>
    </row>
    <row r="11" spans="1:41" ht="380.1" customHeight="1" x14ac:dyDescent="0.2">
      <c r="A11" s="182" t="s">
        <v>287</v>
      </c>
      <c r="B11" s="176"/>
      <c r="C11" s="176"/>
      <c r="D11" s="176"/>
      <c r="E11" s="176"/>
      <c r="F11" s="176"/>
      <c r="G11" s="176"/>
      <c r="H11" s="176"/>
      <c r="I11" s="176"/>
      <c r="J11" s="176"/>
      <c r="K11" s="176"/>
      <c r="L11" s="176"/>
      <c r="M11" s="176"/>
      <c r="N11" s="176"/>
      <c r="O11" s="176"/>
      <c r="P11" s="176"/>
      <c r="Q11" s="176"/>
      <c r="R11" s="176"/>
      <c r="S11" s="176"/>
      <c r="T11" s="176"/>
      <c r="U11" s="176"/>
      <c r="V11" s="176"/>
      <c r="W11" s="176"/>
      <c r="X11" s="176"/>
      <c r="Y11" s="176"/>
      <c r="Z11" s="176"/>
      <c r="AA11" s="176"/>
      <c r="AB11" s="176"/>
      <c r="AC11" s="176"/>
      <c r="AD11" s="176"/>
      <c r="AE11" s="176"/>
      <c r="AF11" s="176"/>
      <c r="AG11" s="176"/>
      <c r="AH11" s="176"/>
      <c r="AI11" s="176"/>
      <c r="AJ11" s="177"/>
      <c r="AM11" s="29"/>
    </row>
    <row r="12" spans="1:41" ht="218.1" customHeight="1" x14ac:dyDescent="0.2">
      <c r="A12" s="182" t="s">
        <v>288</v>
      </c>
      <c r="B12" s="183"/>
      <c r="C12" s="183"/>
      <c r="D12" s="183"/>
      <c r="E12" s="183"/>
      <c r="F12" s="183"/>
      <c r="G12" s="183"/>
      <c r="H12" s="183"/>
      <c r="I12" s="183"/>
      <c r="J12" s="183"/>
      <c r="K12" s="183"/>
      <c r="L12" s="183"/>
      <c r="M12" s="183"/>
      <c r="N12" s="183"/>
      <c r="O12" s="183"/>
      <c r="P12" s="183"/>
      <c r="Q12" s="183"/>
      <c r="R12" s="183"/>
      <c r="S12" s="183"/>
      <c r="T12" s="183"/>
      <c r="U12" s="183"/>
      <c r="V12" s="183"/>
      <c r="W12" s="183"/>
      <c r="X12" s="183"/>
      <c r="Y12" s="183"/>
      <c r="Z12" s="183"/>
      <c r="AA12" s="183"/>
      <c r="AB12" s="183"/>
      <c r="AC12" s="183"/>
      <c r="AD12" s="183"/>
      <c r="AE12" s="183"/>
      <c r="AF12" s="183"/>
      <c r="AG12" s="183"/>
      <c r="AH12" s="183"/>
      <c r="AI12" s="183"/>
      <c r="AJ12" s="184"/>
      <c r="AM12" s="29"/>
    </row>
    <row r="13" spans="1:41" ht="114.95" customHeight="1" thickBot="1" x14ac:dyDescent="0.25">
      <c r="A13" s="185" t="s">
        <v>285</v>
      </c>
      <c r="B13" s="186"/>
      <c r="C13" s="186"/>
      <c r="D13" s="186"/>
      <c r="E13" s="186"/>
      <c r="F13" s="186"/>
      <c r="G13" s="186"/>
      <c r="H13" s="186"/>
      <c r="I13" s="186"/>
      <c r="J13" s="186"/>
      <c r="K13" s="186"/>
      <c r="L13" s="186"/>
      <c r="M13" s="186"/>
      <c r="N13" s="186"/>
      <c r="O13" s="186"/>
      <c r="P13" s="186"/>
      <c r="Q13" s="186"/>
      <c r="R13" s="186"/>
      <c r="S13" s="186"/>
      <c r="T13" s="186"/>
      <c r="U13" s="186"/>
      <c r="V13" s="186"/>
      <c r="W13" s="186"/>
      <c r="X13" s="186"/>
      <c r="Y13" s="186"/>
      <c r="Z13" s="186"/>
      <c r="AA13" s="186"/>
      <c r="AB13" s="186"/>
      <c r="AC13" s="186"/>
      <c r="AD13" s="186"/>
      <c r="AE13" s="186"/>
      <c r="AF13" s="186"/>
      <c r="AG13" s="186"/>
      <c r="AH13" s="186"/>
      <c r="AI13" s="186"/>
      <c r="AJ13" s="187"/>
      <c r="AM13" s="29"/>
    </row>
    <row r="14" spans="1:41" ht="12.75" customHeight="1" x14ac:dyDescent="0.2">
      <c r="A14" s="144" t="s">
        <v>270</v>
      </c>
      <c r="B14" s="145"/>
      <c r="C14" s="150" t="s">
        <v>271</v>
      </c>
      <c r="D14" s="150"/>
      <c r="E14" s="150"/>
      <c r="F14" s="151"/>
      <c r="G14" s="132" t="s">
        <v>176</v>
      </c>
      <c r="H14" s="133"/>
      <c r="I14" s="138" t="s">
        <v>177</v>
      </c>
      <c r="J14" s="139"/>
      <c r="K14" s="139"/>
      <c r="L14" s="139"/>
      <c r="M14" s="139"/>
      <c r="N14" s="139"/>
      <c r="O14" s="139"/>
      <c r="P14" s="139"/>
      <c r="Q14" s="139"/>
      <c r="R14" s="139"/>
      <c r="S14" s="139"/>
      <c r="T14" s="139"/>
      <c r="U14" s="139"/>
      <c r="V14" s="139"/>
      <c r="W14" s="139"/>
      <c r="X14" s="139"/>
      <c r="Y14" s="139"/>
      <c r="Z14" s="139"/>
      <c r="AA14" s="139"/>
      <c r="AB14" s="139"/>
      <c r="AC14" s="139"/>
      <c r="AD14" s="139"/>
      <c r="AE14" s="139"/>
      <c r="AF14" s="139"/>
      <c r="AG14" s="139"/>
      <c r="AH14" s="139"/>
      <c r="AI14" s="139"/>
      <c r="AJ14" s="139"/>
      <c r="AK14" s="167" t="s">
        <v>265</v>
      </c>
      <c r="AL14" s="167" t="s">
        <v>266</v>
      </c>
      <c r="AM14" s="164" t="s">
        <v>290</v>
      </c>
      <c r="AN14" s="167" t="s">
        <v>291</v>
      </c>
    </row>
    <row r="15" spans="1:41" ht="12.75" customHeight="1" x14ac:dyDescent="0.2">
      <c r="A15" s="146"/>
      <c r="B15" s="147"/>
      <c r="C15" s="152"/>
      <c r="D15" s="152"/>
      <c r="E15" s="152"/>
      <c r="F15" s="153"/>
      <c r="G15" s="134"/>
      <c r="H15" s="135"/>
      <c r="I15" s="140"/>
      <c r="J15" s="141"/>
      <c r="K15" s="141"/>
      <c r="L15" s="141"/>
      <c r="M15" s="141"/>
      <c r="N15" s="141"/>
      <c r="O15" s="141"/>
      <c r="P15" s="141"/>
      <c r="Q15" s="141"/>
      <c r="R15" s="141"/>
      <c r="S15" s="141"/>
      <c r="T15" s="141"/>
      <c r="U15" s="141"/>
      <c r="V15" s="141"/>
      <c r="W15" s="141"/>
      <c r="X15" s="141"/>
      <c r="Y15" s="141"/>
      <c r="Z15" s="141"/>
      <c r="AA15" s="141"/>
      <c r="AB15" s="141"/>
      <c r="AC15" s="141"/>
      <c r="AD15" s="141"/>
      <c r="AE15" s="141"/>
      <c r="AF15" s="141"/>
      <c r="AG15" s="141"/>
      <c r="AH15" s="141"/>
      <c r="AI15" s="141"/>
      <c r="AJ15" s="141"/>
      <c r="AK15" s="168"/>
      <c r="AL15" s="168"/>
      <c r="AM15" s="165"/>
      <c r="AN15" s="168"/>
    </row>
    <row r="16" spans="1:41" ht="13.5" customHeight="1" thickBot="1" x14ac:dyDescent="0.25">
      <c r="A16" s="146"/>
      <c r="B16" s="147"/>
      <c r="C16" s="152"/>
      <c r="D16" s="152"/>
      <c r="E16" s="152"/>
      <c r="F16" s="153"/>
      <c r="G16" s="134"/>
      <c r="H16" s="135"/>
      <c r="I16" s="142"/>
      <c r="J16" s="143"/>
      <c r="K16" s="143"/>
      <c r="L16" s="143"/>
      <c r="M16" s="143"/>
      <c r="N16" s="143"/>
      <c r="O16" s="143"/>
      <c r="P16" s="143"/>
      <c r="Q16" s="143"/>
      <c r="R16" s="143"/>
      <c r="S16" s="143"/>
      <c r="T16" s="143"/>
      <c r="U16" s="143"/>
      <c r="V16" s="143"/>
      <c r="W16" s="143"/>
      <c r="X16" s="143"/>
      <c r="Y16" s="143"/>
      <c r="Z16" s="143"/>
      <c r="AA16" s="143"/>
      <c r="AB16" s="143"/>
      <c r="AC16" s="143"/>
      <c r="AD16" s="143"/>
      <c r="AE16" s="143"/>
      <c r="AF16" s="143"/>
      <c r="AG16" s="143"/>
      <c r="AH16" s="143"/>
      <c r="AI16" s="143"/>
      <c r="AJ16" s="143"/>
      <c r="AK16" s="168"/>
      <c r="AL16" s="168"/>
      <c r="AM16" s="165"/>
      <c r="AN16" s="168"/>
    </row>
    <row r="17" spans="1:40" ht="12.75" customHeight="1" x14ac:dyDescent="0.2">
      <c r="A17" s="146"/>
      <c r="B17" s="147"/>
      <c r="C17" s="152"/>
      <c r="D17" s="152"/>
      <c r="E17" s="152"/>
      <c r="F17" s="153"/>
      <c r="G17" s="134"/>
      <c r="H17" s="135"/>
      <c r="I17" s="156" t="s">
        <v>250</v>
      </c>
      <c r="J17" s="157"/>
      <c r="K17" s="157"/>
      <c r="L17" s="158"/>
      <c r="M17" s="181" t="s">
        <v>249</v>
      </c>
      <c r="N17" s="157"/>
      <c r="O17" s="157"/>
      <c r="P17" s="158"/>
      <c r="Q17" s="156" t="s">
        <v>314</v>
      </c>
      <c r="R17" s="157"/>
      <c r="S17" s="157"/>
      <c r="T17" s="158"/>
      <c r="U17" s="156" t="s">
        <v>321</v>
      </c>
      <c r="V17" s="157"/>
      <c r="W17" s="157"/>
      <c r="X17" s="158"/>
      <c r="Y17" s="156" t="s">
        <v>253</v>
      </c>
      <c r="Z17" s="157"/>
      <c r="AA17" s="157"/>
      <c r="AB17" s="158"/>
      <c r="AC17" s="156" t="s">
        <v>251</v>
      </c>
      <c r="AD17" s="157"/>
      <c r="AE17" s="157"/>
      <c r="AF17" s="158"/>
      <c r="AG17" s="156" t="s">
        <v>315</v>
      </c>
      <c r="AH17" s="157"/>
      <c r="AI17" s="157"/>
      <c r="AJ17" s="158"/>
      <c r="AK17" s="168"/>
      <c r="AL17" s="168"/>
      <c r="AM17" s="165"/>
      <c r="AN17" s="168"/>
    </row>
    <row r="18" spans="1:40" ht="51.6" customHeight="1" thickBot="1" x14ac:dyDescent="0.25">
      <c r="A18" s="148"/>
      <c r="B18" s="149"/>
      <c r="C18" s="154"/>
      <c r="D18" s="154"/>
      <c r="E18" s="154"/>
      <c r="F18" s="155"/>
      <c r="G18" s="134"/>
      <c r="H18" s="135"/>
      <c r="I18" s="159"/>
      <c r="J18" s="160"/>
      <c r="K18" s="160"/>
      <c r="L18" s="161"/>
      <c r="M18" s="160"/>
      <c r="N18" s="160"/>
      <c r="O18" s="160"/>
      <c r="P18" s="161"/>
      <c r="Q18" s="159"/>
      <c r="R18" s="160"/>
      <c r="S18" s="160"/>
      <c r="T18" s="161"/>
      <c r="U18" s="159"/>
      <c r="V18" s="160"/>
      <c r="W18" s="160"/>
      <c r="X18" s="161"/>
      <c r="Y18" s="159"/>
      <c r="Z18" s="160"/>
      <c r="AA18" s="160"/>
      <c r="AB18" s="161"/>
      <c r="AC18" s="159"/>
      <c r="AD18" s="160"/>
      <c r="AE18" s="160"/>
      <c r="AF18" s="161"/>
      <c r="AG18" s="159"/>
      <c r="AH18" s="160"/>
      <c r="AI18" s="160"/>
      <c r="AJ18" s="161"/>
      <c r="AK18" s="168"/>
      <c r="AL18" s="168"/>
      <c r="AM18" s="165"/>
      <c r="AN18" s="168"/>
    </row>
    <row r="19" spans="1:40" x14ac:dyDescent="0.2">
      <c r="A19" s="120" t="s">
        <v>178</v>
      </c>
      <c r="B19" s="122" t="s">
        <v>179</v>
      </c>
      <c r="C19" s="124" t="s">
        <v>180</v>
      </c>
      <c r="D19" s="124"/>
      <c r="E19" s="124"/>
      <c r="F19" s="125"/>
      <c r="G19" s="134"/>
      <c r="H19" s="135"/>
      <c r="I19" s="128" t="s">
        <v>181</v>
      </c>
      <c r="J19" s="129"/>
      <c r="K19" s="129"/>
      <c r="L19" s="129"/>
      <c r="M19" s="129"/>
      <c r="N19" s="129"/>
      <c r="O19" s="129"/>
      <c r="P19" s="129"/>
      <c r="Q19" s="129"/>
      <c r="R19" s="129"/>
      <c r="S19" s="129"/>
      <c r="T19" s="129"/>
      <c r="U19" s="129"/>
      <c r="V19" s="129"/>
      <c r="W19" s="129"/>
      <c r="X19" s="129"/>
      <c r="Y19" s="129"/>
      <c r="Z19" s="129"/>
      <c r="AA19" s="129"/>
      <c r="AB19" s="129"/>
      <c r="AC19" s="129"/>
      <c r="AD19" s="129"/>
      <c r="AE19" s="129"/>
      <c r="AF19" s="129"/>
      <c r="AG19" s="129"/>
      <c r="AH19" s="129"/>
      <c r="AI19" s="129"/>
      <c r="AJ19" s="129"/>
      <c r="AK19" s="168"/>
      <c r="AL19" s="168"/>
      <c r="AM19" s="165"/>
      <c r="AN19" s="168"/>
    </row>
    <row r="20" spans="1:40" ht="17.25" customHeight="1" thickBot="1" x14ac:dyDescent="0.25">
      <c r="A20" s="121"/>
      <c r="B20" s="123"/>
      <c r="C20" s="126"/>
      <c r="D20" s="126"/>
      <c r="E20" s="126"/>
      <c r="F20" s="127"/>
      <c r="G20" s="136"/>
      <c r="H20" s="137"/>
      <c r="I20" s="130"/>
      <c r="J20" s="131"/>
      <c r="K20" s="131"/>
      <c r="L20" s="131"/>
      <c r="M20" s="131"/>
      <c r="N20" s="131"/>
      <c r="O20" s="131"/>
      <c r="P20" s="131"/>
      <c r="Q20" s="131"/>
      <c r="R20" s="131"/>
      <c r="S20" s="131"/>
      <c r="T20" s="131"/>
      <c r="U20" s="131"/>
      <c r="V20" s="131"/>
      <c r="W20" s="131"/>
      <c r="X20" s="131"/>
      <c r="Y20" s="131"/>
      <c r="Z20" s="131"/>
      <c r="AA20" s="131"/>
      <c r="AB20" s="131"/>
      <c r="AC20" s="131"/>
      <c r="AD20" s="131"/>
      <c r="AE20" s="131"/>
      <c r="AF20" s="131"/>
      <c r="AG20" s="131"/>
      <c r="AH20" s="131"/>
      <c r="AI20" s="131"/>
      <c r="AJ20" s="131"/>
      <c r="AK20" s="169"/>
      <c r="AL20" s="169"/>
      <c r="AM20" s="166"/>
      <c r="AN20" s="169"/>
    </row>
    <row r="21" spans="1:40" s="19" customFormat="1" ht="15.75" x14ac:dyDescent="0.25">
      <c r="A21" s="72">
        <v>1</v>
      </c>
      <c r="B21" s="73" t="s">
        <v>254</v>
      </c>
      <c r="C21" s="73"/>
      <c r="D21" s="73"/>
      <c r="E21" s="73"/>
      <c r="F21" s="73"/>
      <c r="G21" s="73"/>
      <c r="H21" s="73"/>
      <c r="I21" s="73"/>
      <c r="J21" s="73"/>
      <c r="K21" s="73"/>
      <c r="L21" s="73"/>
      <c r="M21" s="73"/>
      <c r="N21" s="73"/>
      <c r="O21" s="73"/>
      <c r="P21" s="73"/>
      <c r="Q21" s="73"/>
      <c r="R21" s="73"/>
      <c r="S21" s="73"/>
      <c r="T21" s="73"/>
      <c r="U21" s="73"/>
      <c r="V21" s="73"/>
      <c r="W21" s="73"/>
      <c r="X21" s="73"/>
      <c r="Y21" s="73"/>
      <c r="Z21" s="73"/>
      <c r="AA21" s="73"/>
      <c r="AB21" s="73"/>
      <c r="AC21" s="73"/>
      <c r="AD21" s="73"/>
      <c r="AE21" s="73"/>
      <c r="AF21" s="73"/>
      <c r="AG21" s="73"/>
      <c r="AH21" s="73"/>
      <c r="AI21" s="73"/>
      <c r="AJ21" s="73"/>
      <c r="AK21" s="74"/>
      <c r="AL21" s="74"/>
      <c r="AM21" s="35"/>
      <c r="AN21" s="35"/>
    </row>
    <row r="22" spans="1:40" ht="2.1" customHeight="1" thickBot="1" x14ac:dyDescent="0.25">
      <c r="I22" s="162"/>
      <c r="J22" s="162"/>
      <c r="K22" s="162"/>
      <c r="L22" s="162"/>
      <c r="M22" s="162"/>
      <c r="N22" s="162"/>
      <c r="O22" s="162"/>
      <c r="P22" s="162"/>
      <c r="Q22" s="162"/>
      <c r="R22" s="162"/>
      <c r="S22" s="162"/>
      <c r="T22" s="162"/>
      <c r="U22" s="162"/>
      <c r="V22" s="162"/>
      <c r="W22" s="162"/>
      <c r="X22" s="162"/>
      <c r="Y22" s="162"/>
      <c r="Z22" s="162"/>
      <c r="AA22" s="162"/>
      <c r="AB22" s="162"/>
      <c r="AC22" s="162"/>
      <c r="AD22" s="162"/>
      <c r="AE22" s="162"/>
      <c r="AF22" s="162"/>
      <c r="AG22" s="162"/>
      <c r="AH22" s="162"/>
      <c r="AI22" s="162"/>
      <c r="AJ22" s="162"/>
      <c r="AK22" s="76"/>
      <c r="AL22" s="77"/>
      <c r="AM22" s="51"/>
      <c r="AN22" s="103"/>
    </row>
    <row r="23" spans="1:40" ht="172.5" customHeight="1" thickBot="1" x14ac:dyDescent="0.25">
      <c r="A23" s="78" t="s">
        <v>182</v>
      </c>
      <c r="B23" s="79" t="s">
        <v>318</v>
      </c>
      <c r="C23" s="115" t="s">
        <v>319</v>
      </c>
      <c r="D23" s="115"/>
      <c r="E23" s="115"/>
      <c r="F23" s="115"/>
      <c r="I23" s="80" t="s">
        <v>175</v>
      </c>
      <c r="J23" s="81">
        <v>1</v>
      </c>
      <c r="K23" s="113">
        <v>1</v>
      </c>
      <c r="L23" s="114"/>
      <c r="M23" s="80" t="s">
        <v>175</v>
      </c>
      <c r="N23" s="81">
        <v>1</v>
      </c>
      <c r="O23" s="113">
        <v>1</v>
      </c>
      <c r="P23" s="114"/>
      <c r="Q23" s="80" t="s">
        <v>175</v>
      </c>
      <c r="R23" s="81">
        <v>1</v>
      </c>
      <c r="S23" s="113">
        <v>1</v>
      </c>
      <c r="T23" s="114"/>
      <c r="U23" s="80" t="s">
        <v>175</v>
      </c>
      <c r="V23" s="81">
        <v>1</v>
      </c>
      <c r="W23" s="113">
        <v>1</v>
      </c>
      <c r="X23" s="114"/>
      <c r="Y23" s="80" t="s">
        <v>175</v>
      </c>
      <c r="Z23" s="81">
        <v>1</v>
      </c>
      <c r="AA23" s="113">
        <v>1</v>
      </c>
      <c r="AB23" s="114"/>
      <c r="AC23" s="80" t="s">
        <v>175</v>
      </c>
      <c r="AD23" s="81">
        <v>1</v>
      </c>
      <c r="AE23" s="113">
        <v>1</v>
      </c>
      <c r="AF23" s="114"/>
      <c r="AG23" s="80" t="s">
        <v>175</v>
      </c>
      <c r="AH23" s="81">
        <v>1</v>
      </c>
      <c r="AI23" s="113">
        <v>1</v>
      </c>
      <c r="AJ23" s="114"/>
      <c r="AK23" s="76" t="s">
        <v>272</v>
      </c>
      <c r="AL23" s="82" t="s">
        <v>292</v>
      </c>
      <c r="AM23" s="51"/>
      <c r="AN23" s="103">
        <f>AM23</f>
        <v>0</v>
      </c>
    </row>
    <row r="24" spans="1:40" ht="51.95" customHeight="1" thickBot="1" x14ac:dyDescent="0.25">
      <c r="A24" s="78" t="s">
        <v>183</v>
      </c>
      <c r="B24" s="79" t="s">
        <v>255</v>
      </c>
      <c r="C24" s="115" t="s">
        <v>258</v>
      </c>
      <c r="D24" s="116"/>
      <c r="E24" s="116"/>
      <c r="F24" s="116"/>
      <c r="I24" s="80" t="s">
        <v>175</v>
      </c>
      <c r="J24" s="81">
        <v>1</v>
      </c>
      <c r="K24" s="113">
        <v>1</v>
      </c>
      <c r="L24" s="114"/>
      <c r="M24" s="80" t="s">
        <v>175</v>
      </c>
      <c r="N24" s="81">
        <v>1</v>
      </c>
      <c r="O24" s="113">
        <v>1</v>
      </c>
      <c r="P24" s="114"/>
      <c r="Q24" s="80" t="s">
        <v>175</v>
      </c>
      <c r="R24" s="81">
        <v>1</v>
      </c>
      <c r="S24" s="113">
        <v>1</v>
      </c>
      <c r="T24" s="114"/>
      <c r="U24" s="80" t="s">
        <v>175</v>
      </c>
      <c r="V24" s="81">
        <v>1</v>
      </c>
      <c r="W24" s="113">
        <v>1</v>
      </c>
      <c r="X24" s="114"/>
      <c r="Y24" s="80"/>
      <c r="Z24" s="81"/>
      <c r="AA24" s="113"/>
      <c r="AB24" s="114"/>
      <c r="AC24" s="80"/>
      <c r="AD24" s="81"/>
      <c r="AE24" s="113"/>
      <c r="AF24" s="114"/>
      <c r="AG24" s="80"/>
      <c r="AH24" s="81"/>
      <c r="AI24" s="113"/>
      <c r="AJ24" s="114"/>
      <c r="AK24" s="76" t="s">
        <v>320</v>
      </c>
      <c r="AL24" s="82" t="s">
        <v>292</v>
      </c>
      <c r="AM24" s="51"/>
      <c r="AN24" s="103">
        <f>AM24</f>
        <v>0</v>
      </c>
    </row>
    <row r="25" spans="1:40" ht="39" customHeight="1" thickBot="1" x14ac:dyDescent="0.25">
      <c r="A25" s="78" t="s">
        <v>184</v>
      </c>
      <c r="B25" s="79" t="s">
        <v>256</v>
      </c>
      <c r="C25" s="115" t="s">
        <v>259</v>
      </c>
      <c r="D25" s="116"/>
      <c r="E25" s="116"/>
      <c r="F25" s="116"/>
      <c r="I25" s="80" t="s">
        <v>175</v>
      </c>
      <c r="J25" s="81">
        <v>1</v>
      </c>
      <c r="K25" s="113">
        <v>1</v>
      </c>
      <c r="L25" s="114"/>
      <c r="M25" s="80" t="s">
        <v>175</v>
      </c>
      <c r="N25" s="81">
        <v>1</v>
      </c>
      <c r="O25" s="113">
        <v>1</v>
      </c>
      <c r="P25" s="114"/>
      <c r="Q25" s="80" t="s">
        <v>175</v>
      </c>
      <c r="R25" s="81">
        <v>1</v>
      </c>
      <c r="S25" s="113">
        <v>1</v>
      </c>
      <c r="T25" s="114"/>
      <c r="U25" s="80" t="s">
        <v>175</v>
      </c>
      <c r="V25" s="81">
        <v>1</v>
      </c>
      <c r="W25" s="113">
        <v>1</v>
      </c>
      <c r="X25" s="114"/>
      <c r="Y25" s="80" t="s">
        <v>175</v>
      </c>
      <c r="Z25" s="81">
        <v>1</v>
      </c>
      <c r="AA25" s="113">
        <v>1</v>
      </c>
      <c r="AB25" s="114"/>
      <c r="AC25" s="80" t="s">
        <v>175</v>
      </c>
      <c r="AD25" s="81">
        <v>1</v>
      </c>
      <c r="AE25" s="113">
        <v>1</v>
      </c>
      <c r="AF25" s="114"/>
      <c r="AG25" s="80" t="s">
        <v>175</v>
      </c>
      <c r="AH25" s="81">
        <v>1</v>
      </c>
      <c r="AI25" s="113">
        <v>1</v>
      </c>
      <c r="AJ25" s="114"/>
      <c r="AK25" s="76" t="s">
        <v>320</v>
      </c>
      <c r="AL25" s="82" t="s">
        <v>292</v>
      </c>
      <c r="AM25" s="51"/>
      <c r="AN25" s="103">
        <f>AM25</f>
        <v>0</v>
      </c>
    </row>
    <row r="26" spans="1:40" ht="90.95" customHeight="1" thickBot="1" x14ac:dyDescent="0.25">
      <c r="A26" s="78" t="s">
        <v>185</v>
      </c>
      <c r="B26" s="79" t="s">
        <v>257</v>
      </c>
      <c r="C26" s="115" t="s">
        <v>260</v>
      </c>
      <c r="D26" s="116"/>
      <c r="E26" s="116"/>
      <c r="F26" s="116"/>
      <c r="I26" s="80" t="s">
        <v>175</v>
      </c>
      <c r="J26" s="84">
        <v>240</v>
      </c>
      <c r="K26" s="113"/>
      <c r="L26" s="114"/>
      <c r="M26" s="80" t="s">
        <v>175</v>
      </c>
      <c r="N26" s="84">
        <v>240</v>
      </c>
      <c r="O26" s="113"/>
      <c r="P26" s="114"/>
      <c r="Q26" s="80" t="s">
        <v>175</v>
      </c>
      <c r="R26" s="84">
        <v>240</v>
      </c>
      <c r="S26" s="113"/>
      <c r="T26" s="114"/>
      <c r="U26" s="80" t="s">
        <v>175</v>
      </c>
      <c r="V26" s="84">
        <v>240</v>
      </c>
      <c r="W26" s="113"/>
      <c r="X26" s="114"/>
      <c r="Y26" s="80" t="s">
        <v>175</v>
      </c>
      <c r="Z26" s="84">
        <v>240</v>
      </c>
      <c r="AA26" s="113"/>
      <c r="AB26" s="114"/>
      <c r="AC26" s="80" t="s">
        <v>175</v>
      </c>
      <c r="AD26" s="84">
        <v>240</v>
      </c>
      <c r="AE26" s="113"/>
      <c r="AF26" s="114"/>
      <c r="AG26" s="80" t="s">
        <v>175</v>
      </c>
      <c r="AH26" s="84">
        <v>240</v>
      </c>
      <c r="AI26" s="113"/>
      <c r="AJ26" s="114"/>
      <c r="AK26" s="85" t="s">
        <v>293</v>
      </c>
      <c r="AL26" s="82" t="s">
        <v>292</v>
      </c>
      <c r="AM26" s="51"/>
      <c r="AN26" s="103">
        <f>AM26</f>
        <v>0</v>
      </c>
    </row>
    <row r="27" spans="1:40" x14ac:dyDescent="0.2">
      <c r="I27" s="163"/>
      <c r="J27" s="163"/>
      <c r="K27" s="163"/>
      <c r="L27" s="163"/>
      <c r="M27" s="163"/>
      <c r="N27" s="163"/>
      <c r="O27" s="163"/>
      <c r="P27" s="163"/>
      <c r="Q27" s="163"/>
      <c r="R27" s="163"/>
      <c r="S27" s="163"/>
      <c r="T27" s="163"/>
      <c r="U27" s="163"/>
      <c r="V27" s="163"/>
      <c r="W27" s="163"/>
      <c r="X27" s="163"/>
      <c r="Y27" s="163"/>
      <c r="Z27" s="163"/>
      <c r="AA27" s="163"/>
      <c r="AB27" s="163"/>
      <c r="AC27" s="163"/>
      <c r="AD27" s="163"/>
      <c r="AE27" s="163"/>
      <c r="AF27" s="163"/>
      <c r="AG27" s="163"/>
      <c r="AH27" s="163"/>
      <c r="AI27" s="163"/>
      <c r="AJ27" s="163"/>
      <c r="AK27" s="75"/>
      <c r="AL27" s="86"/>
      <c r="AM27" s="51"/>
      <c r="AN27" s="103"/>
    </row>
    <row r="28" spans="1:40" ht="51" customHeight="1" thickBot="1" x14ac:dyDescent="0.25">
      <c r="I28" s="163"/>
      <c r="J28" s="163"/>
      <c r="K28" s="163"/>
      <c r="L28" s="163"/>
      <c r="M28" s="163"/>
      <c r="N28" s="163"/>
      <c r="O28" s="163"/>
      <c r="P28" s="163"/>
      <c r="Q28" s="163"/>
      <c r="R28" s="163"/>
      <c r="S28" s="163"/>
      <c r="T28" s="163"/>
      <c r="U28" s="163"/>
      <c r="V28" s="163"/>
      <c r="W28" s="163"/>
      <c r="X28" s="163"/>
      <c r="Y28" s="163"/>
      <c r="Z28" s="163"/>
      <c r="AA28" s="163"/>
      <c r="AB28" s="163"/>
      <c r="AC28" s="163"/>
      <c r="AD28" s="163"/>
      <c r="AE28" s="163"/>
      <c r="AF28" s="163"/>
      <c r="AG28" s="163"/>
      <c r="AH28" s="163"/>
      <c r="AI28" s="163"/>
      <c r="AJ28" s="163"/>
      <c r="AM28" s="61" t="s">
        <v>316</v>
      </c>
      <c r="AN28" s="104">
        <f>SUM(AN22:AN26)</f>
        <v>0</v>
      </c>
    </row>
    <row r="29" spans="1:40" ht="54.6" customHeight="1" thickTop="1" thickBot="1" x14ac:dyDescent="0.25">
      <c r="I29" s="83"/>
      <c r="J29" s="83"/>
      <c r="K29" s="83"/>
      <c r="L29" s="83"/>
      <c r="M29" s="83"/>
      <c r="N29" s="83"/>
      <c r="O29" s="83"/>
      <c r="P29" s="83"/>
      <c r="Q29" s="83"/>
      <c r="R29" s="83"/>
      <c r="S29" s="83"/>
      <c r="T29" s="83"/>
      <c r="U29" s="83"/>
      <c r="V29" s="83"/>
      <c r="W29" s="83"/>
      <c r="X29" s="83"/>
      <c r="Y29" s="83"/>
      <c r="Z29" s="83"/>
      <c r="AA29" s="83"/>
      <c r="AB29" s="83"/>
      <c r="AC29" s="83"/>
      <c r="AD29" s="83"/>
      <c r="AE29" s="83"/>
      <c r="AF29" s="83"/>
      <c r="AG29" s="83"/>
      <c r="AH29" s="83"/>
      <c r="AI29" s="83"/>
      <c r="AJ29" s="83"/>
      <c r="AM29" s="60" t="s">
        <v>281</v>
      </c>
      <c r="AN29" s="105" t="s">
        <v>282</v>
      </c>
    </row>
    <row r="30" spans="1:40" s="34" customFormat="1" ht="16.5" thickBot="1" x14ac:dyDescent="0.3">
      <c r="A30" s="87">
        <v>2</v>
      </c>
      <c r="B30" s="88" t="s">
        <v>279</v>
      </c>
      <c r="C30" s="88"/>
      <c r="D30" s="88"/>
      <c r="E30" s="88"/>
      <c r="F30" s="88"/>
      <c r="G30" s="88"/>
      <c r="H30" s="88"/>
      <c r="I30" s="88"/>
      <c r="J30" s="88"/>
      <c r="K30" s="88"/>
      <c r="L30" s="88"/>
      <c r="M30" s="88"/>
      <c r="N30" s="88"/>
      <c r="O30" s="88"/>
      <c r="P30" s="88"/>
      <c r="Q30" s="88"/>
      <c r="R30" s="88"/>
      <c r="S30" s="88"/>
      <c r="T30" s="88"/>
      <c r="U30" s="88"/>
      <c r="V30" s="88"/>
      <c r="W30" s="88"/>
      <c r="X30" s="88"/>
      <c r="Y30" s="88"/>
      <c r="Z30" s="88"/>
      <c r="AA30" s="88"/>
      <c r="AB30" s="88"/>
      <c r="AC30" s="88"/>
      <c r="AD30" s="88"/>
      <c r="AE30" s="88"/>
      <c r="AF30" s="88"/>
      <c r="AG30" s="88"/>
      <c r="AH30" s="88"/>
      <c r="AI30" s="88"/>
      <c r="AJ30" s="88"/>
      <c r="AK30" s="89"/>
      <c r="AL30" s="89"/>
      <c r="AM30" s="54"/>
      <c r="AN30" s="54"/>
    </row>
    <row r="31" spans="1:40" s="33" customFormat="1" ht="19.5" customHeight="1" outlineLevel="1" x14ac:dyDescent="0.2">
      <c r="A31" s="90" t="s">
        <v>289</v>
      </c>
      <c r="B31" s="117" t="s">
        <v>280</v>
      </c>
      <c r="C31" s="118"/>
      <c r="D31" s="118"/>
      <c r="E31" s="118"/>
      <c r="F31" s="118"/>
      <c r="G31" s="118"/>
      <c r="H31" s="118"/>
      <c r="I31" s="118"/>
      <c r="J31" s="118"/>
      <c r="K31" s="118"/>
      <c r="L31" s="118"/>
      <c r="M31" s="118"/>
      <c r="N31" s="118"/>
      <c r="O31" s="118"/>
      <c r="P31" s="118"/>
      <c r="Q31" s="118"/>
      <c r="R31" s="118"/>
      <c r="S31" s="118"/>
      <c r="T31" s="118"/>
      <c r="U31" s="118"/>
      <c r="V31" s="118"/>
      <c r="W31" s="118"/>
      <c r="X31" s="118"/>
      <c r="Y31" s="118"/>
      <c r="Z31" s="118"/>
      <c r="AA31" s="118"/>
      <c r="AB31" s="118"/>
      <c r="AC31" s="118"/>
      <c r="AD31" s="118"/>
      <c r="AE31" s="118"/>
      <c r="AF31" s="118"/>
      <c r="AG31" s="118"/>
      <c r="AH31" s="118"/>
      <c r="AI31" s="118"/>
      <c r="AJ31" s="119"/>
      <c r="AK31" s="91">
        <v>25</v>
      </c>
      <c r="AL31" s="91" t="s">
        <v>283</v>
      </c>
      <c r="AM31" s="55"/>
      <c r="AN31" s="106">
        <f>AK31*AM31</f>
        <v>0</v>
      </c>
    </row>
    <row r="32" spans="1:40" s="19" customFormat="1" ht="16.5" thickBot="1" x14ac:dyDescent="0.3">
      <c r="A32" s="87"/>
      <c r="B32" s="88"/>
      <c r="C32" s="88"/>
      <c r="D32" s="88"/>
      <c r="E32" s="88"/>
      <c r="F32" s="88"/>
      <c r="G32" s="88"/>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92"/>
      <c r="AL32" s="93"/>
      <c r="AM32" s="56"/>
      <c r="AN32" s="107"/>
    </row>
    <row r="33" spans="1:40" s="20" customFormat="1" ht="16.5" thickBot="1" x14ac:dyDescent="0.3">
      <c r="A33" s="94" t="s">
        <v>267</v>
      </c>
      <c r="B33" s="95"/>
      <c r="C33" s="96"/>
      <c r="D33" s="96"/>
      <c r="E33" s="96"/>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97"/>
      <c r="AL33" s="98"/>
      <c r="AM33" s="57"/>
      <c r="AN33" s="108">
        <f>AN28+AN31</f>
        <v>0</v>
      </c>
    </row>
    <row r="34" spans="1:40" s="20" customFormat="1" ht="16.5" thickBot="1" x14ac:dyDescent="0.3">
      <c r="A34" s="94" t="s">
        <v>268</v>
      </c>
      <c r="B34" s="95"/>
      <c r="C34" s="96"/>
      <c r="D34" s="96"/>
      <c r="E34" s="96"/>
      <c r="F34" s="96"/>
      <c r="G34" s="96"/>
      <c r="H34" s="96"/>
      <c r="I34" s="96"/>
      <c r="J34" s="96"/>
      <c r="K34" s="96"/>
      <c r="L34" s="96"/>
      <c r="M34" s="96"/>
      <c r="N34" s="96"/>
      <c r="O34" s="96"/>
      <c r="P34" s="96"/>
      <c r="Q34" s="96"/>
      <c r="R34" s="96"/>
      <c r="S34" s="96"/>
      <c r="T34" s="96"/>
      <c r="U34" s="96"/>
      <c r="V34" s="96"/>
      <c r="W34" s="96"/>
      <c r="X34" s="96"/>
      <c r="Y34" s="96"/>
      <c r="Z34" s="96"/>
      <c r="AA34" s="96"/>
      <c r="AB34" s="96"/>
      <c r="AC34" s="96"/>
      <c r="AD34" s="96"/>
      <c r="AE34" s="96"/>
      <c r="AF34" s="96"/>
      <c r="AG34" s="96"/>
      <c r="AH34" s="96"/>
      <c r="AI34" s="96"/>
      <c r="AJ34" s="96"/>
      <c r="AK34" s="99"/>
      <c r="AL34" s="100"/>
      <c r="AM34" s="58"/>
      <c r="AN34" s="109">
        <f>SUM(AN33*0.19)</f>
        <v>0</v>
      </c>
    </row>
    <row r="35" spans="1:40" s="20" customFormat="1" ht="16.5" thickBot="1" x14ac:dyDescent="0.3">
      <c r="A35" s="94" t="s">
        <v>269</v>
      </c>
      <c r="B35" s="95"/>
      <c r="C35" s="96"/>
      <c r="D35" s="96"/>
      <c r="E35" s="96"/>
      <c r="F35" s="96"/>
      <c r="G35" s="96"/>
      <c r="H35" s="96"/>
      <c r="I35" s="96"/>
      <c r="J35" s="96"/>
      <c r="K35" s="96"/>
      <c r="L35" s="96"/>
      <c r="M35" s="96"/>
      <c r="N35" s="96"/>
      <c r="O35" s="96"/>
      <c r="P35" s="96"/>
      <c r="Q35" s="96"/>
      <c r="R35" s="96"/>
      <c r="S35" s="96"/>
      <c r="T35" s="96"/>
      <c r="U35" s="96"/>
      <c r="V35" s="96"/>
      <c r="W35" s="96"/>
      <c r="X35" s="96"/>
      <c r="Y35" s="96"/>
      <c r="Z35" s="96"/>
      <c r="AA35" s="96"/>
      <c r="AB35" s="96"/>
      <c r="AC35" s="96"/>
      <c r="AD35" s="96"/>
      <c r="AE35" s="96"/>
      <c r="AF35" s="96"/>
      <c r="AG35" s="96"/>
      <c r="AH35" s="96"/>
      <c r="AI35" s="96"/>
      <c r="AJ35" s="96"/>
      <c r="AK35" s="101"/>
      <c r="AL35" s="102"/>
      <c r="AM35" s="59"/>
      <c r="AN35" s="110">
        <f>SUM(AN33+AN34)</f>
        <v>0</v>
      </c>
    </row>
    <row r="36" spans="1:40" x14ac:dyDescent="0.2">
      <c r="AM36" s="29"/>
      <c r="AN36" s="29"/>
    </row>
    <row r="37" spans="1:40" x14ac:dyDescent="0.2">
      <c r="AM37" s="29"/>
      <c r="AN37" s="29"/>
    </row>
    <row r="38" spans="1:40" x14ac:dyDescent="0.2">
      <c r="AM38" s="29"/>
      <c r="AN38" s="29"/>
    </row>
    <row r="39" spans="1:40" x14ac:dyDescent="0.2">
      <c r="AM39" s="29"/>
      <c r="AN39" s="29"/>
    </row>
    <row r="40" spans="1:40" x14ac:dyDescent="0.2">
      <c r="AM40" s="29"/>
      <c r="AN40" s="29"/>
    </row>
    <row r="41" spans="1:40" x14ac:dyDescent="0.2">
      <c r="AM41" s="29"/>
      <c r="AN41" s="29"/>
    </row>
    <row r="42" spans="1:40" x14ac:dyDescent="0.2">
      <c r="AM42" s="29"/>
      <c r="AN42" s="29"/>
    </row>
    <row r="43" spans="1:40" x14ac:dyDescent="0.2">
      <c r="AM43" s="29"/>
      <c r="AN43" s="29"/>
    </row>
    <row r="44" spans="1:40" x14ac:dyDescent="0.2">
      <c r="AM44" s="29"/>
      <c r="AN44" s="29"/>
    </row>
    <row r="45" spans="1:40" x14ac:dyDescent="0.2">
      <c r="AM45" s="29"/>
      <c r="AN45" s="29"/>
    </row>
    <row r="46" spans="1:40" x14ac:dyDescent="0.2">
      <c r="AM46" s="29"/>
      <c r="AN46" s="29"/>
    </row>
    <row r="47" spans="1:40" x14ac:dyDescent="0.2">
      <c r="AM47" s="29"/>
      <c r="AN47" s="29"/>
    </row>
    <row r="48" spans="1:40" x14ac:dyDescent="0.2">
      <c r="AM48" s="29"/>
      <c r="AN48" s="29"/>
    </row>
    <row r="49" spans="39:40" x14ac:dyDescent="0.2">
      <c r="AM49" s="29"/>
      <c r="AN49" s="29"/>
    </row>
    <row r="50" spans="39:40" x14ac:dyDescent="0.2">
      <c r="AM50" s="29"/>
      <c r="AN50" s="29"/>
    </row>
    <row r="51" spans="39:40" x14ac:dyDescent="0.2">
      <c r="AM51" s="29"/>
      <c r="AN51" s="29"/>
    </row>
    <row r="52" spans="39:40" x14ac:dyDescent="0.2">
      <c r="AM52" s="29"/>
      <c r="AN52" s="29"/>
    </row>
    <row r="53" spans="39:40" x14ac:dyDescent="0.2">
      <c r="AM53" s="29"/>
      <c r="AN53" s="29"/>
    </row>
    <row r="54" spans="39:40" x14ac:dyDescent="0.2">
      <c r="AM54" s="29"/>
      <c r="AN54" s="29"/>
    </row>
    <row r="55" spans="39:40" x14ac:dyDescent="0.2">
      <c r="AM55" s="29"/>
      <c r="AN55" s="29"/>
    </row>
    <row r="56" spans="39:40" x14ac:dyDescent="0.2">
      <c r="AM56" s="29"/>
      <c r="AN56" s="29"/>
    </row>
    <row r="57" spans="39:40" x14ac:dyDescent="0.2">
      <c r="AM57" s="29"/>
    </row>
    <row r="58" spans="39:40" x14ac:dyDescent="0.2">
      <c r="AM58" s="29"/>
    </row>
    <row r="59" spans="39:40" x14ac:dyDescent="0.2">
      <c r="AM59" s="29"/>
    </row>
    <row r="60" spans="39:40" x14ac:dyDescent="0.2">
      <c r="AM60" s="29"/>
    </row>
    <row r="61" spans="39:40" x14ac:dyDescent="0.2">
      <c r="AM61" s="29"/>
    </row>
    <row r="62" spans="39:40" x14ac:dyDescent="0.2">
      <c r="AM62" s="29"/>
    </row>
    <row r="63" spans="39:40" x14ac:dyDescent="0.2">
      <c r="AM63" s="29"/>
    </row>
    <row r="64" spans="39:40" x14ac:dyDescent="0.2">
      <c r="AM64" s="29"/>
    </row>
    <row r="65" spans="39:39" x14ac:dyDescent="0.2">
      <c r="AM65" s="29"/>
    </row>
    <row r="66" spans="39:39" x14ac:dyDescent="0.2">
      <c r="AM66" s="29"/>
    </row>
    <row r="67" spans="39:39" x14ac:dyDescent="0.2">
      <c r="AM67" s="29"/>
    </row>
    <row r="68" spans="39:39" x14ac:dyDescent="0.2">
      <c r="AM68" s="29"/>
    </row>
    <row r="69" spans="39:39" x14ac:dyDescent="0.2">
      <c r="AM69" s="29"/>
    </row>
    <row r="70" spans="39:39" x14ac:dyDescent="0.2">
      <c r="AM70" s="29"/>
    </row>
    <row r="71" spans="39:39" x14ac:dyDescent="0.2">
      <c r="AM71" s="29"/>
    </row>
    <row r="72" spans="39:39" x14ac:dyDescent="0.2">
      <c r="AM72" s="29"/>
    </row>
    <row r="73" spans="39:39" x14ac:dyDescent="0.2">
      <c r="AM73" s="29"/>
    </row>
    <row r="74" spans="39:39" x14ac:dyDescent="0.2">
      <c r="AM74" s="29"/>
    </row>
    <row r="75" spans="39:39" x14ac:dyDescent="0.2">
      <c r="AM75" s="29"/>
    </row>
    <row r="76" spans="39:39" x14ac:dyDescent="0.2">
      <c r="AM76" s="29"/>
    </row>
    <row r="77" spans="39:39" x14ac:dyDescent="0.2">
      <c r="AM77" s="29"/>
    </row>
    <row r="78" spans="39:39" x14ac:dyDescent="0.2">
      <c r="AM78" s="29"/>
    </row>
    <row r="79" spans="39:39" x14ac:dyDescent="0.2">
      <c r="AM79" s="29"/>
    </row>
    <row r="80" spans="39:39" x14ac:dyDescent="0.2">
      <c r="AM80" s="29"/>
    </row>
    <row r="81" spans="39:39" x14ac:dyDescent="0.2">
      <c r="AM81" s="29"/>
    </row>
    <row r="82" spans="39:39" x14ac:dyDescent="0.2">
      <c r="AM82" s="29"/>
    </row>
    <row r="83" spans="39:39" x14ac:dyDescent="0.2">
      <c r="AM83" s="29"/>
    </row>
    <row r="84" spans="39:39" x14ac:dyDescent="0.2">
      <c r="AM84" s="29"/>
    </row>
    <row r="85" spans="39:39" x14ac:dyDescent="0.2">
      <c r="AM85" s="29"/>
    </row>
    <row r="86" spans="39:39" x14ac:dyDescent="0.2">
      <c r="AM86" s="29"/>
    </row>
    <row r="87" spans="39:39" x14ac:dyDescent="0.2">
      <c r="AM87" s="29"/>
    </row>
    <row r="88" spans="39:39" x14ac:dyDescent="0.2">
      <c r="AM88" s="29"/>
    </row>
    <row r="89" spans="39:39" x14ac:dyDescent="0.2">
      <c r="AM89" s="29"/>
    </row>
    <row r="90" spans="39:39" x14ac:dyDescent="0.2">
      <c r="AM90" s="29"/>
    </row>
    <row r="91" spans="39:39" x14ac:dyDescent="0.2">
      <c r="AM91" s="29"/>
    </row>
    <row r="92" spans="39:39" x14ac:dyDescent="0.2">
      <c r="AM92" s="29"/>
    </row>
    <row r="93" spans="39:39" x14ac:dyDescent="0.2">
      <c r="AM93" s="29"/>
    </row>
    <row r="94" spans="39:39" x14ac:dyDescent="0.2">
      <c r="AM94" s="29"/>
    </row>
    <row r="95" spans="39:39" x14ac:dyDescent="0.2">
      <c r="AM95" s="29"/>
    </row>
    <row r="96" spans="39:39" x14ac:dyDescent="0.2">
      <c r="AM96" s="29"/>
    </row>
    <row r="97" spans="39:39" x14ac:dyDescent="0.2">
      <c r="AM97" s="29"/>
    </row>
    <row r="98" spans="39:39" x14ac:dyDescent="0.2">
      <c r="AM98" s="29"/>
    </row>
    <row r="99" spans="39:39" x14ac:dyDescent="0.2">
      <c r="AM99" s="29"/>
    </row>
    <row r="100" spans="39:39" x14ac:dyDescent="0.2">
      <c r="AM100" s="29"/>
    </row>
    <row r="101" spans="39:39" x14ac:dyDescent="0.2">
      <c r="AM101" s="29"/>
    </row>
    <row r="102" spans="39:39" x14ac:dyDescent="0.2">
      <c r="AM102" s="29"/>
    </row>
    <row r="103" spans="39:39" x14ac:dyDescent="0.2">
      <c r="AM103" s="29"/>
    </row>
    <row r="104" spans="39:39" x14ac:dyDescent="0.2">
      <c r="AM104" s="29"/>
    </row>
    <row r="105" spans="39:39" x14ac:dyDescent="0.2">
      <c r="AM105" s="29"/>
    </row>
    <row r="106" spans="39:39" x14ac:dyDescent="0.2">
      <c r="AM106" s="29"/>
    </row>
    <row r="107" spans="39:39" x14ac:dyDescent="0.2">
      <c r="AM107" s="29"/>
    </row>
    <row r="108" spans="39:39" x14ac:dyDescent="0.2">
      <c r="AM108" s="29"/>
    </row>
    <row r="109" spans="39:39" x14ac:dyDescent="0.2">
      <c r="AM109" s="29"/>
    </row>
    <row r="110" spans="39:39" x14ac:dyDescent="0.2">
      <c r="AM110" s="29"/>
    </row>
    <row r="111" spans="39:39" x14ac:dyDescent="0.2">
      <c r="AM111" s="29"/>
    </row>
    <row r="112" spans="39:39" x14ac:dyDescent="0.2">
      <c r="AM112" s="29"/>
    </row>
    <row r="113" spans="39:39" x14ac:dyDescent="0.2">
      <c r="AM113" s="29"/>
    </row>
    <row r="114" spans="39:39" x14ac:dyDescent="0.2">
      <c r="AM114" s="29"/>
    </row>
    <row r="115" spans="39:39" x14ac:dyDescent="0.2">
      <c r="AM115" s="29"/>
    </row>
    <row r="116" spans="39:39" x14ac:dyDescent="0.2">
      <c r="AM116" s="29"/>
    </row>
    <row r="117" spans="39:39" x14ac:dyDescent="0.2">
      <c r="AM117" s="29"/>
    </row>
    <row r="118" spans="39:39" x14ac:dyDescent="0.2">
      <c r="AM118" s="29"/>
    </row>
    <row r="119" spans="39:39" x14ac:dyDescent="0.2">
      <c r="AM119" s="29"/>
    </row>
    <row r="120" spans="39:39" x14ac:dyDescent="0.2">
      <c r="AM120" s="29"/>
    </row>
    <row r="121" spans="39:39" x14ac:dyDescent="0.2">
      <c r="AM121" s="29"/>
    </row>
    <row r="122" spans="39:39" x14ac:dyDescent="0.2">
      <c r="AM122" s="29"/>
    </row>
    <row r="123" spans="39:39" x14ac:dyDescent="0.2">
      <c r="AM123" s="29"/>
    </row>
    <row r="124" spans="39:39" x14ac:dyDescent="0.2">
      <c r="AM124" s="29"/>
    </row>
    <row r="125" spans="39:39" x14ac:dyDescent="0.2">
      <c r="AM125" s="29"/>
    </row>
    <row r="126" spans="39:39" x14ac:dyDescent="0.2">
      <c r="AM126" s="29"/>
    </row>
    <row r="127" spans="39:39" x14ac:dyDescent="0.2">
      <c r="AM127" s="29"/>
    </row>
    <row r="128" spans="39:39" x14ac:dyDescent="0.2">
      <c r="AM128" s="29"/>
    </row>
    <row r="129" spans="39:39" x14ac:dyDescent="0.2">
      <c r="AM129" s="29"/>
    </row>
    <row r="130" spans="39:39" x14ac:dyDescent="0.2">
      <c r="AM130" s="29"/>
    </row>
    <row r="131" spans="39:39" x14ac:dyDescent="0.2">
      <c r="AM131" s="29"/>
    </row>
    <row r="132" spans="39:39" x14ac:dyDescent="0.2">
      <c r="AM132" s="29"/>
    </row>
    <row r="133" spans="39:39" x14ac:dyDescent="0.2">
      <c r="AM133" s="29"/>
    </row>
    <row r="134" spans="39:39" x14ac:dyDescent="0.2">
      <c r="AM134" s="29"/>
    </row>
    <row r="135" spans="39:39" x14ac:dyDescent="0.2">
      <c r="AM135" s="29"/>
    </row>
    <row r="136" spans="39:39" x14ac:dyDescent="0.2">
      <c r="AM136" s="29"/>
    </row>
    <row r="137" spans="39:39" x14ac:dyDescent="0.2">
      <c r="AM137" s="29"/>
    </row>
    <row r="138" spans="39:39" x14ac:dyDescent="0.2">
      <c r="AM138" s="29"/>
    </row>
    <row r="139" spans="39:39" x14ac:dyDescent="0.2">
      <c r="AM139" s="29"/>
    </row>
    <row r="140" spans="39:39" x14ac:dyDescent="0.2">
      <c r="AM140" s="29"/>
    </row>
    <row r="141" spans="39:39" x14ac:dyDescent="0.2">
      <c r="AM141" s="29"/>
    </row>
    <row r="142" spans="39:39" x14ac:dyDescent="0.2">
      <c r="AM142" s="29"/>
    </row>
    <row r="143" spans="39:39" x14ac:dyDescent="0.2">
      <c r="AM143" s="29"/>
    </row>
    <row r="144" spans="39:39" x14ac:dyDescent="0.2">
      <c r="AM144" s="29"/>
    </row>
    <row r="145" spans="39:39" x14ac:dyDescent="0.2">
      <c r="AM145" s="29"/>
    </row>
    <row r="146" spans="39:39" x14ac:dyDescent="0.2">
      <c r="AM146" s="29"/>
    </row>
    <row r="147" spans="39:39" x14ac:dyDescent="0.2">
      <c r="AM147" s="29"/>
    </row>
    <row r="148" spans="39:39" x14ac:dyDescent="0.2">
      <c r="AM148" s="29"/>
    </row>
    <row r="149" spans="39:39" x14ac:dyDescent="0.2">
      <c r="AM149" s="29"/>
    </row>
    <row r="150" spans="39:39" x14ac:dyDescent="0.2">
      <c r="AM150" s="29"/>
    </row>
    <row r="151" spans="39:39" x14ac:dyDescent="0.2">
      <c r="AM151" s="29"/>
    </row>
    <row r="152" spans="39:39" x14ac:dyDescent="0.2">
      <c r="AM152" s="29"/>
    </row>
    <row r="153" spans="39:39" x14ac:dyDescent="0.2">
      <c r="AM153" s="29"/>
    </row>
    <row r="154" spans="39:39" x14ac:dyDescent="0.2">
      <c r="AM154" s="29"/>
    </row>
    <row r="155" spans="39:39" x14ac:dyDescent="0.2">
      <c r="AM155" s="29"/>
    </row>
    <row r="156" spans="39:39" x14ac:dyDescent="0.2">
      <c r="AM156" s="29"/>
    </row>
    <row r="157" spans="39:39" x14ac:dyDescent="0.2">
      <c r="AM157" s="29"/>
    </row>
    <row r="158" spans="39:39" x14ac:dyDescent="0.2">
      <c r="AM158" s="29"/>
    </row>
    <row r="159" spans="39:39" x14ac:dyDescent="0.2">
      <c r="AM159" s="29"/>
    </row>
    <row r="160" spans="39:39" x14ac:dyDescent="0.2">
      <c r="AM160" s="29"/>
    </row>
    <row r="161" spans="39:39" x14ac:dyDescent="0.2">
      <c r="AM161" s="29"/>
    </row>
  </sheetData>
  <sheetProtection algorithmName="SHA-512" hashValue="5uNnzdRNQg0avTSrTk+vBxCmBgBrO0W60xs3X8soKmsMsNrEhsm/YHWv8DMTnw2jppsHaudvbBlrN8lmsOEoGA==" saltValue="x9t5lROo/ptBY6+bWe3APQ==" spinCount="100000" sheet="1" objects="1" scenarios="1"/>
  <protectedRanges>
    <protectedRange sqref="AM24 AM23 AM25 AM26 AM31" name="Bereich2"/>
    <protectedRange sqref="AM23 AM24 AM25 AM26 AM31" name="Bereich1"/>
  </protectedRanges>
  <mergeCells count="86">
    <mergeCell ref="AK3:AL3"/>
    <mergeCell ref="N1:O1"/>
    <mergeCell ref="AA25:AB25"/>
    <mergeCell ref="AE25:AF25"/>
    <mergeCell ref="AI25:AJ25"/>
    <mergeCell ref="N2:Z2"/>
    <mergeCell ref="M22:P22"/>
    <mergeCell ref="O23:P23"/>
    <mergeCell ref="S23:T23"/>
    <mergeCell ref="W24:X24"/>
    <mergeCell ref="AA24:AB24"/>
    <mergeCell ref="AE23:AF23"/>
    <mergeCell ref="AE24:AF24"/>
    <mergeCell ref="I17:L18"/>
    <mergeCell ref="AC17:AF18"/>
    <mergeCell ref="AG17:AJ18"/>
    <mergeCell ref="AA3:AB3"/>
    <mergeCell ref="AC3:AD3"/>
    <mergeCell ref="AE3:AF3"/>
    <mergeCell ref="AG3:AH3"/>
    <mergeCell ref="AI3:AJ3"/>
    <mergeCell ref="A8:AJ9"/>
    <mergeCell ref="A10:AJ10"/>
    <mergeCell ref="M17:P18"/>
    <mergeCell ref="Q17:T18"/>
    <mergeCell ref="U17:X18"/>
    <mergeCell ref="A11:AJ11"/>
    <mergeCell ref="A12:AJ12"/>
    <mergeCell ref="A13:AJ13"/>
    <mergeCell ref="AM14:AM20"/>
    <mergeCell ref="AN14:AN20"/>
    <mergeCell ref="AI24:AJ24"/>
    <mergeCell ref="AK14:AK20"/>
    <mergeCell ref="AL14:AL20"/>
    <mergeCell ref="AG22:AJ22"/>
    <mergeCell ref="AI23:AJ23"/>
    <mergeCell ref="C23:F23"/>
    <mergeCell ref="C24:F24"/>
    <mergeCell ref="O24:P24"/>
    <mergeCell ref="W23:X23"/>
    <mergeCell ref="AA23:AB23"/>
    <mergeCell ref="K23:L23"/>
    <mergeCell ref="K24:L24"/>
    <mergeCell ref="S24:T24"/>
    <mergeCell ref="AC28:AF28"/>
    <mergeCell ref="AG28:AJ28"/>
    <mergeCell ref="Y27:AB27"/>
    <mergeCell ref="I27:L27"/>
    <mergeCell ref="M27:P27"/>
    <mergeCell ref="Q27:T27"/>
    <mergeCell ref="U27:X27"/>
    <mergeCell ref="AC27:AF27"/>
    <mergeCell ref="AG27:AJ27"/>
    <mergeCell ref="Y28:AB28"/>
    <mergeCell ref="K25:L25"/>
    <mergeCell ref="O25:P25"/>
    <mergeCell ref="S25:T25"/>
    <mergeCell ref="W25:X25"/>
    <mergeCell ref="I28:L28"/>
    <mergeCell ref="M28:P28"/>
    <mergeCell ref="Q28:T28"/>
    <mergeCell ref="U28:X28"/>
    <mergeCell ref="B31:AJ31"/>
    <mergeCell ref="C25:F25"/>
    <mergeCell ref="A19:A20"/>
    <mergeCell ref="B19:B20"/>
    <mergeCell ref="C19:F20"/>
    <mergeCell ref="I19:AJ20"/>
    <mergeCell ref="G14:H20"/>
    <mergeCell ref="I14:AJ16"/>
    <mergeCell ref="A14:B18"/>
    <mergeCell ref="C14:F18"/>
    <mergeCell ref="Y17:AB18"/>
    <mergeCell ref="I22:L22"/>
    <mergeCell ref="Q22:T22"/>
    <mergeCell ref="U22:X22"/>
    <mergeCell ref="Y22:AB22"/>
    <mergeCell ref="AC22:AF22"/>
    <mergeCell ref="AA26:AB26"/>
    <mergeCell ref="AE26:AF26"/>
    <mergeCell ref="AI26:AJ26"/>
    <mergeCell ref="C26:F26"/>
    <mergeCell ref="K26:L26"/>
    <mergeCell ref="O26:P26"/>
    <mergeCell ref="S26:T26"/>
    <mergeCell ref="W26:X26"/>
  </mergeCells>
  <dataValidations count="1">
    <dataValidation type="list" allowBlank="1" showInputMessage="1" showErrorMessage="1" sqref="AH25 Z23 V26 AD26 AH24 J23 N23 R23 V23 J24 J25 N24 R24 Z24 AD23 AD24 AD25 V24 N25 R25 V25 Z25 AH26 Z26 J26 AH23 N26 R26" xr:uid="{00000000-0002-0000-0000-000000000000}">
      <formula1>INDIRECT(I23)</formula1>
    </dataValidation>
  </dataValidations>
  <pageMargins left="0.59055118110236227" right="0.59055118110236227" top="1.1023622047244095" bottom="0.59055118110236227" header="0.31496062992125984" footer="0.23622047244094491"/>
  <pageSetup paperSize="8" scale="75" orientation="landscape" r:id="rId1"/>
  <headerFooter>
    <oddFooter>&amp;R&amp;"Arial,Fett"&amp;8Seite &amp;P von &amp;N</oddFooter>
  </headerFooter>
  <ignoredErrors>
    <ignoredError sqref="N4:Z4 O3:Z3 O6:AD6 O5:AD5" evalError="1"/>
  </ignoredError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1000000}">
          <x14:formula1>
            <xm:f>Datenquelle!$T$2:$T$7</xm:f>
          </x14:formula1>
          <xm:sqref>AI25:AJ25 AA23:AB23 AE23:AF23 AE26:AF26 AI24:AJ24 K23:L23 O23:P23 S23:T23 W23:X23 K24:L24 K25:L25 O24:P24 S24:T24 AA24:AB24 AE24:AF24 AI26:AJ26 W24:X24 O25:P25 S25:T25 W25:X25 AA25:AB25 AE25:AF25 K26:L26 O26:P26 S26:T26 W26:X26 AA26:AB26 AI23:AJ23</xm:sqref>
        </x14:dataValidation>
        <x14:dataValidation type="list" allowBlank="1" showInputMessage="1" showErrorMessage="1" xr:uid="{00000000-0002-0000-0000-000002000000}">
          <x14:formula1>
            <xm:f>Datenquelle!$I$1:$S$1</xm:f>
          </x14:formula1>
          <xm:sqref>AG25 Y23 Y26 AG26 AG24 I23 M23 Q23 U23 I24 I25 M24 Q24 Y24 AC23 AC24 AC25 U24 M25 Q25 U25 Y25 AC26 I26 M26 Q26 U26 AG23</xm:sqref>
        </x14:dataValidation>
        <x14:dataValidation type="list" allowBlank="1" showInputMessage="1" showErrorMessage="1" xr:uid="{09338B14-B025-455B-8854-939160C264CD}">
          <x14:formula1>
            <xm:f>Tabelle_WiE!$A$4:$A$35</xm:f>
          </x14:formula1>
          <xm:sqref>N1:O1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C746-1B60-41BC-B3DD-6373B7BE4882}">
  <dimension ref="A1:AO161"/>
  <sheetViews>
    <sheetView topLeftCell="E13" workbookViewId="0">
      <selection activeCell="AK23" sqref="AK23"/>
    </sheetView>
  </sheetViews>
  <sheetFormatPr baseColWidth="10" defaultRowHeight="12.75" outlineLevelRow="1" x14ac:dyDescent="0.2"/>
  <cols>
    <col min="1" max="1" width="6.7109375" style="62" customWidth="1"/>
    <col min="2" max="2" width="26.7109375" customWidth="1"/>
    <col min="3" max="5" width="17.7109375" customWidth="1"/>
    <col min="6" max="6" width="39.5703125" customWidth="1"/>
    <col min="7" max="8" width="3.7109375" hidden="1" customWidth="1"/>
    <col min="9" max="20" width="3.7109375" customWidth="1"/>
    <col min="21" max="24" width="4.42578125" customWidth="1"/>
    <col min="25" max="26" width="3.7109375" customWidth="1"/>
    <col min="27" max="27" width="4.42578125" bestFit="1" customWidth="1"/>
    <col min="28" max="28" width="8.5703125" bestFit="1" customWidth="1"/>
    <col min="29" max="29" width="5.85546875" customWidth="1"/>
    <col min="30" max="30" width="5.7109375" customWidth="1"/>
    <col min="31" max="31" width="6.140625" bestFit="1" customWidth="1"/>
    <col min="32" max="32" width="6.42578125" customWidth="1"/>
    <col min="33" max="33" width="6.28515625" customWidth="1"/>
    <col min="34" max="34" width="7.5703125" customWidth="1"/>
    <col min="35" max="35" width="7.28515625" customWidth="1"/>
    <col min="36" max="36" width="10.42578125" customWidth="1"/>
    <col min="37" max="38" width="11" customWidth="1"/>
    <col min="39" max="39" width="11" style="30" customWidth="1"/>
    <col min="40" max="40" width="11.85546875" customWidth="1"/>
  </cols>
  <sheetData>
    <row r="1" spans="1:41" ht="14.85" customHeight="1" x14ac:dyDescent="0.2">
      <c r="J1" s="63" t="s">
        <v>273</v>
      </c>
      <c r="N1" s="188">
        <v>3051</v>
      </c>
      <c r="O1" s="188"/>
      <c r="P1" s="64"/>
      <c r="Q1" s="64"/>
      <c r="R1" s="64"/>
      <c r="S1" s="64"/>
      <c r="T1" s="64"/>
      <c r="U1" s="64"/>
      <c r="V1" s="64"/>
      <c r="W1" s="64"/>
      <c r="X1" s="64"/>
      <c r="Y1" s="64"/>
      <c r="Z1" s="64"/>
      <c r="AA1" s="64"/>
      <c r="AB1" s="64"/>
      <c r="AC1" s="64"/>
      <c r="AD1" s="64"/>
      <c r="AM1"/>
    </row>
    <row r="2" spans="1:41" ht="14.85" customHeight="1" x14ac:dyDescent="0.2">
      <c r="C2" s="64" t="s">
        <v>261</v>
      </c>
      <c r="J2" s="63" t="s">
        <v>274</v>
      </c>
      <c r="N2" s="189" t="s">
        <v>298</v>
      </c>
      <c r="O2" s="189"/>
      <c r="P2" s="189"/>
      <c r="Q2" s="189"/>
      <c r="R2" s="189"/>
      <c r="S2" s="189"/>
      <c r="T2" s="189"/>
      <c r="U2" s="189"/>
      <c r="V2" s="189"/>
      <c r="W2" s="189"/>
      <c r="X2" s="189"/>
      <c r="Y2" s="189"/>
      <c r="Z2" s="189"/>
      <c r="AA2" s="48" t="s">
        <v>303</v>
      </c>
      <c r="AB2" s="48" t="s">
        <v>304</v>
      </c>
      <c r="AC2" s="48" t="s">
        <v>303</v>
      </c>
      <c r="AD2" s="48" t="s">
        <v>304</v>
      </c>
      <c r="AE2" s="48" t="s">
        <v>303</v>
      </c>
      <c r="AF2" s="48" t="s">
        <v>304</v>
      </c>
      <c r="AG2" s="48" t="s">
        <v>303</v>
      </c>
      <c r="AH2" s="48" t="s">
        <v>304</v>
      </c>
      <c r="AI2" s="48" t="s">
        <v>303</v>
      </c>
      <c r="AJ2" s="48" t="s">
        <v>304</v>
      </c>
      <c r="AK2" s="48" t="s">
        <v>303</v>
      </c>
      <c r="AL2" s="48" t="s">
        <v>304</v>
      </c>
      <c r="AM2" s="48" t="s">
        <v>304</v>
      </c>
      <c r="AN2" s="48" t="s">
        <v>305</v>
      </c>
      <c r="AO2" s="36"/>
    </row>
    <row r="3" spans="1:41" ht="33.75" x14ac:dyDescent="0.25">
      <c r="B3" s="65" t="s">
        <v>262</v>
      </c>
      <c r="C3" s="66"/>
      <c r="D3" s="30"/>
      <c r="E3" s="30"/>
      <c r="J3" s="64" t="s">
        <v>275</v>
      </c>
      <c r="N3" s="67">
        <v>80</v>
      </c>
      <c r="AA3" s="170" t="s">
        <v>306</v>
      </c>
      <c r="AB3" s="171"/>
      <c r="AC3" s="170" t="s">
        <v>307</v>
      </c>
      <c r="AD3" s="171"/>
      <c r="AE3" s="170" t="s">
        <v>308</v>
      </c>
      <c r="AF3" s="171"/>
      <c r="AG3" s="170" t="s">
        <v>309</v>
      </c>
      <c r="AH3" s="171"/>
      <c r="AI3" s="170" t="s">
        <v>310</v>
      </c>
      <c r="AJ3" s="171"/>
      <c r="AK3" s="170" t="s">
        <v>311</v>
      </c>
      <c r="AL3" s="171"/>
      <c r="AM3" s="49" t="s">
        <v>312</v>
      </c>
      <c r="AN3" s="49" t="s">
        <v>313</v>
      </c>
      <c r="AO3" s="37"/>
    </row>
    <row r="4" spans="1:41" ht="14.85" customHeight="1" x14ac:dyDescent="0.25">
      <c r="B4" s="65" t="s">
        <v>263</v>
      </c>
      <c r="C4" s="68"/>
      <c r="D4" s="30"/>
      <c r="E4" s="30"/>
      <c r="J4" s="64"/>
      <c r="AA4" s="50">
        <v>0</v>
      </c>
      <c r="AB4" s="50">
        <v>0</v>
      </c>
      <c r="AC4" s="50">
        <v>0</v>
      </c>
      <c r="AD4" s="50">
        <v>0</v>
      </c>
      <c r="AE4" s="50">
        <v>42</v>
      </c>
      <c r="AF4" s="50">
        <v>0</v>
      </c>
      <c r="AG4" s="50">
        <v>0</v>
      </c>
      <c r="AH4" s="50">
        <v>0</v>
      </c>
      <c r="AI4" s="50">
        <v>150</v>
      </c>
      <c r="AJ4" s="50">
        <v>0</v>
      </c>
      <c r="AK4" s="50">
        <v>0</v>
      </c>
      <c r="AL4" s="50">
        <v>0</v>
      </c>
      <c r="AM4" s="50">
        <v>0</v>
      </c>
      <c r="AN4" s="50">
        <v>0</v>
      </c>
      <c r="AO4" s="38"/>
    </row>
    <row r="5" spans="1:41" ht="14.85" customHeight="1" x14ac:dyDescent="0.25">
      <c r="B5" s="65"/>
      <c r="C5" s="69"/>
      <c r="J5" s="64" t="s">
        <v>276</v>
      </c>
      <c r="N5" s="67">
        <v>4</v>
      </c>
      <c r="AM5" s="29"/>
    </row>
    <row r="6" spans="1:41" ht="14.85" customHeight="1" x14ac:dyDescent="0.25">
      <c r="B6" s="65"/>
      <c r="C6" s="69" t="s">
        <v>264</v>
      </c>
      <c r="J6" s="64" t="s">
        <v>277</v>
      </c>
      <c r="N6" s="67">
        <v>1</v>
      </c>
      <c r="AJ6" s="70"/>
      <c r="AM6" s="29"/>
    </row>
    <row r="7" spans="1:41" ht="14.85" customHeight="1" thickBot="1" x14ac:dyDescent="0.3">
      <c r="B7" s="65"/>
      <c r="C7" s="69"/>
      <c r="J7" s="64"/>
      <c r="N7" s="67"/>
      <c r="AJ7" s="71"/>
      <c r="AM7" s="29"/>
    </row>
    <row r="8" spans="1:41" ht="14.85" customHeight="1" x14ac:dyDescent="0.2">
      <c r="A8" s="172" t="s">
        <v>286</v>
      </c>
      <c r="B8" s="173"/>
      <c r="C8" s="173"/>
      <c r="D8" s="173"/>
      <c r="E8" s="173"/>
      <c r="F8" s="173"/>
      <c r="G8" s="173"/>
      <c r="H8" s="173"/>
      <c r="I8" s="173"/>
      <c r="J8" s="173"/>
      <c r="K8" s="173"/>
      <c r="L8" s="173"/>
      <c r="M8" s="173"/>
      <c r="N8" s="173"/>
      <c r="O8" s="173"/>
      <c r="P8" s="173"/>
      <c r="Q8" s="173"/>
      <c r="R8" s="173"/>
      <c r="S8" s="173"/>
      <c r="T8" s="173"/>
      <c r="U8" s="173"/>
      <c r="V8" s="173"/>
      <c r="W8" s="173"/>
      <c r="X8" s="173"/>
      <c r="Y8" s="173"/>
      <c r="Z8" s="173"/>
      <c r="AA8" s="173"/>
      <c r="AB8" s="173"/>
      <c r="AC8" s="173"/>
      <c r="AD8" s="173"/>
      <c r="AE8" s="173"/>
      <c r="AF8" s="173"/>
      <c r="AG8" s="173"/>
      <c r="AH8" s="173"/>
      <c r="AI8" s="173"/>
      <c r="AJ8" s="174"/>
      <c r="AM8" s="29"/>
    </row>
    <row r="9" spans="1:41" ht="409.5" customHeight="1" x14ac:dyDescent="0.2">
      <c r="A9" s="175"/>
      <c r="B9" s="176"/>
      <c r="C9" s="176"/>
      <c r="D9" s="176"/>
      <c r="E9" s="176"/>
      <c r="F9" s="176"/>
      <c r="G9" s="176"/>
      <c r="H9" s="176"/>
      <c r="I9" s="176"/>
      <c r="J9" s="176"/>
      <c r="K9" s="176"/>
      <c r="L9" s="176"/>
      <c r="M9" s="176"/>
      <c r="N9" s="176"/>
      <c r="O9" s="176"/>
      <c r="P9" s="176"/>
      <c r="Q9" s="176"/>
      <c r="R9" s="176"/>
      <c r="S9" s="176"/>
      <c r="T9" s="176"/>
      <c r="U9" s="176"/>
      <c r="V9" s="176"/>
      <c r="W9" s="176"/>
      <c r="X9" s="176"/>
      <c r="Y9" s="176"/>
      <c r="Z9" s="176"/>
      <c r="AA9" s="176"/>
      <c r="AB9" s="176"/>
      <c r="AC9" s="176"/>
      <c r="AD9" s="176"/>
      <c r="AE9" s="176"/>
      <c r="AF9" s="176"/>
      <c r="AG9" s="176"/>
      <c r="AH9" s="176"/>
      <c r="AI9" s="176"/>
      <c r="AJ9" s="177"/>
      <c r="AM9" s="29"/>
    </row>
    <row r="10" spans="1:41" ht="249" customHeight="1" x14ac:dyDescent="0.2">
      <c r="A10" s="178" t="s">
        <v>284</v>
      </c>
      <c r="B10" s="179"/>
      <c r="C10" s="179"/>
      <c r="D10" s="179"/>
      <c r="E10" s="179"/>
      <c r="F10" s="179"/>
      <c r="G10" s="179"/>
      <c r="H10" s="179"/>
      <c r="I10" s="179"/>
      <c r="J10" s="179"/>
      <c r="K10" s="179"/>
      <c r="L10" s="179"/>
      <c r="M10" s="179"/>
      <c r="N10" s="179"/>
      <c r="O10" s="179"/>
      <c r="P10" s="179"/>
      <c r="Q10" s="179"/>
      <c r="R10" s="179"/>
      <c r="S10" s="179"/>
      <c r="T10" s="179"/>
      <c r="U10" s="179"/>
      <c r="V10" s="179"/>
      <c r="W10" s="179"/>
      <c r="X10" s="179"/>
      <c r="Y10" s="179"/>
      <c r="Z10" s="179"/>
      <c r="AA10" s="179"/>
      <c r="AB10" s="179"/>
      <c r="AC10" s="179"/>
      <c r="AD10" s="179"/>
      <c r="AE10" s="179"/>
      <c r="AF10" s="179"/>
      <c r="AG10" s="179"/>
      <c r="AH10" s="179"/>
      <c r="AI10" s="179"/>
      <c r="AJ10" s="180"/>
      <c r="AM10" s="29"/>
    </row>
    <row r="11" spans="1:41" ht="380.1" customHeight="1" x14ac:dyDescent="0.2">
      <c r="A11" s="182" t="s">
        <v>287</v>
      </c>
      <c r="B11" s="176"/>
      <c r="C11" s="176"/>
      <c r="D11" s="176"/>
      <c r="E11" s="176"/>
      <c r="F11" s="176"/>
      <c r="G11" s="176"/>
      <c r="H11" s="176"/>
      <c r="I11" s="176"/>
      <c r="J11" s="176"/>
      <c r="K11" s="176"/>
      <c r="L11" s="176"/>
      <c r="M11" s="176"/>
      <c r="N11" s="176"/>
      <c r="O11" s="176"/>
      <c r="P11" s="176"/>
      <c r="Q11" s="176"/>
      <c r="R11" s="176"/>
      <c r="S11" s="176"/>
      <c r="T11" s="176"/>
      <c r="U11" s="176"/>
      <c r="V11" s="176"/>
      <c r="W11" s="176"/>
      <c r="X11" s="176"/>
      <c r="Y11" s="176"/>
      <c r="Z11" s="176"/>
      <c r="AA11" s="176"/>
      <c r="AB11" s="176"/>
      <c r="AC11" s="176"/>
      <c r="AD11" s="176"/>
      <c r="AE11" s="176"/>
      <c r="AF11" s="176"/>
      <c r="AG11" s="176"/>
      <c r="AH11" s="176"/>
      <c r="AI11" s="176"/>
      <c r="AJ11" s="177"/>
      <c r="AM11" s="29"/>
    </row>
    <row r="12" spans="1:41" ht="218.1" customHeight="1" x14ac:dyDescent="0.2">
      <c r="A12" s="182" t="s">
        <v>288</v>
      </c>
      <c r="B12" s="183"/>
      <c r="C12" s="183"/>
      <c r="D12" s="183"/>
      <c r="E12" s="183"/>
      <c r="F12" s="183"/>
      <c r="G12" s="183"/>
      <c r="H12" s="183"/>
      <c r="I12" s="183"/>
      <c r="J12" s="183"/>
      <c r="K12" s="183"/>
      <c r="L12" s="183"/>
      <c r="M12" s="183"/>
      <c r="N12" s="183"/>
      <c r="O12" s="183"/>
      <c r="P12" s="183"/>
      <c r="Q12" s="183"/>
      <c r="R12" s="183"/>
      <c r="S12" s="183"/>
      <c r="T12" s="183"/>
      <c r="U12" s="183"/>
      <c r="V12" s="183"/>
      <c r="W12" s="183"/>
      <c r="X12" s="183"/>
      <c r="Y12" s="183"/>
      <c r="Z12" s="183"/>
      <c r="AA12" s="183"/>
      <c r="AB12" s="183"/>
      <c r="AC12" s="183"/>
      <c r="AD12" s="183"/>
      <c r="AE12" s="183"/>
      <c r="AF12" s="183"/>
      <c r="AG12" s="183"/>
      <c r="AH12" s="183"/>
      <c r="AI12" s="183"/>
      <c r="AJ12" s="184"/>
      <c r="AM12" s="29"/>
    </row>
    <row r="13" spans="1:41" ht="114.95" customHeight="1" thickBot="1" x14ac:dyDescent="0.25">
      <c r="A13" s="185" t="s">
        <v>285</v>
      </c>
      <c r="B13" s="186"/>
      <c r="C13" s="186"/>
      <c r="D13" s="186"/>
      <c r="E13" s="186"/>
      <c r="F13" s="186"/>
      <c r="G13" s="186"/>
      <c r="H13" s="186"/>
      <c r="I13" s="186"/>
      <c r="J13" s="186"/>
      <c r="K13" s="186"/>
      <c r="L13" s="186"/>
      <c r="M13" s="186"/>
      <c r="N13" s="186"/>
      <c r="O13" s="186"/>
      <c r="P13" s="186"/>
      <c r="Q13" s="186"/>
      <c r="R13" s="186"/>
      <c r="S13" s="186"/>
      <c r="T13" s="186"/>
      <c r="U13" s="186"/>
      <c r="V13" s="186"/>
      <c r="W13" s="186"/>
      <c r="X13" s="186"/>
      <c r="Y13" s="186"/>
      <c r="Z13" s="186"/>
      <c r="AA13" s="186"/>
      <c r="AB13" s="186"/>
      <c r="AC13" s="186"/>
      <c r="AD13" s="186"/>
      <c r="AE13" s="186"/>
      <c r="AF13" s="186"/>
      <c r="AG13" s="186"/>
      <c r="AH13" s="186"/>
      <c r="AI13" s="186"/>
      <c r="AJ13" s="187"/>
      <c r="AM13" s="29"/>
    </row>
    <row r="14" spans="1:41" ht="12.75" customHeight="1" x14ac:dyDescent="0.2">
      <c r="A14" s="144" t="s">
        <v>270</v>
      </c>
      <c r="B14" s="145"/>
      <c r="C14" s="150" t="s">
        <v>271</v>
      </c>
      <c r="D14" s="150"/>
      <c r="E14" s="150"/>
      <c r="F14" s="151"/>
      <c r="G14" s="132" t="s">
        <v>176</v>
      </c>
      <c r="H14" s="133"/>
      <c r="I14" s="138" t="s">
        <v>177</v>
      </c>
      <c r="J14" s="139"/>
      <c r="K14" s="139"/>
      <c r="L14" s="139"/>
      <c r="M14" s="139"/>
      <c r="N14" s="139"/>
      <c r="O14" s="139"/>
      <c r="P14" s="139"/>
      <c r="Q14" s="139"/>
      <c r="R14" s="139"/>
      <c r="S14" s="139"/>
      <c r="T14" s="139"/>
      <c r="U14" s="139"/>
      <c r="V14" s="139"/>
      <c r="W14" s="139"/>
      <c r="X14" s="139"/>
      <c r="Y14" s="139"/>
      <c r="Z14" s="139"/>
      <c r="AA14" s="139"/>
      <c r="AB14" s="139"/>
      <c r="AC14" s="139"/>
      <c r="AD14" s="139"/>
      <c r="AE14" s="139"/>
      <c r="AF14" s="139"/>
      <c r="AG14" s="139"/>
      <c r="AH14" s="139"/>
      <c r="AI14" s="139"/>
      <c r="AJ14" s="139"/>
      <c r="AK14" s="167" t="s">
        <v>265</v>
      </c>
      <c r="AL14" s="167" t="s">
        <v>266</v>
      </c>
      <c r="AM14" s="164" t="s">
        <v>290</v>
      </c>
      <c r="AN14" s="167" t="s">
        <v>291</v>
      </c>
    </row>
    <row r="15" spans="1:41" ht="12.75" customHeight="1" x14ac:dyDescent="0.2">
      <c r="A15" s="146"/>
      <c r="B15" s="147"/>
      <c r="C15" s="152"/>
      <c r="D15" s="152"/>
      <c r="E15" s="152"/>
      <c r="F15" s="153"/>
      <c r="G15" s="134"/>
      <c r="H15" s="135"/>
      <c r="I15" s="140"/>
      <c r="J15" s="141"/>
      <c r="K15" s="141"/>
      <c r="L15" s="141"/>
      <c r="M15" s="141"/>
      <c r="N15" s="141"/>
      <c r="O15" s="141"/>
      <c r="P15" s="141"/>
      <c r="Q15" s="141"/>
      <c r="R15" s="141"/>
      <c r="S15" s="141"/>
      <c r="T15" s="141"/>
      <c r="U15" s="141"/>
      <c r="V15" s="141"/>
      <c r="W15" s="141"/>
      <c r="X15" s="141"/>
      <c r="Y15" s="141"/>
      <c r="Z15" s="141"/>
      <c r="AA15" s="141"/>
      <c r="AB15" s="141"/>
      <c r="AC15" s="141"/>
      <c r="AD15" s="141"/>
      <c r="AE15" s="141"/>
      <c r="AF15" s="141"/>
      <c r="AG15" s="141"/>
      <c r="AH15" s="141"/>
      <c r="AI15" s="141"/>
      <c r="AJ15" s="141"/>
      <c r="AK15" s="168"/>
      <c r="AL15" s="168"/>
      <c r="AM15" s="165"/>
      <c r="AN15" s="168"/>
    </row>
    <row r="16" spans="1:41" ht="13.5" customHeight="1" thickBot="1" x14ac:dyDescent="0.25">
      <c r="A16" s="146"/>
      <c r="B16" s="147"/>
      <c r="C16" s="152"/>
      <c r="D16" s="152"/>
      <c r="E16" s="152"/>
      <c r="F16" s="153"/>
      <c r="G16" s="134"/>
      <c r="H16" s="135"/>
      <c r="I16" s="142"/>
      <c r="J16" s="143"/>
      <c r="K16" s="143"/>
      <c r="L16" s="143"/>
      <c r="M16" s="143"/>
      <c r="N16" s="143"/>
      <c r="O16" s="143"/>
      <c r="P16" s="143"/>
      <c r="Q16" s="143"/>
      <c r="R16" s="143"/>
      <c r="S16" s="143"/>
      <c r="T16" s="143"/>
      <c r="U16" s="143"/>
      <c r="V16" s="143"/>
      <c r="W16" s="143"/>
      <c r="X16" s="143"/>
      <c r="Y16" s="143"/>
      <c r="Z16" s="143"/>
      <c r="AA16" s="143"/>
      <c r="AB16" s="143"/>
      <c r="AC16" s="143"/>
      <c r="AD16" s="143"/>
      <c r="AE16" s="143"/>
      <c r="AF16" s="143"/>
      <c r="AG16" s="143"/>
      <c r="AH16" s="143"/>
      <c r="AI16" s="143"/>
      <c r="AJ16" s="143"/>
      <c r="AK16" s="168"/>
      <c r="AL16" s="168"/>
      <c r="AM16" s="165"/>
      <c r="AN16" s="168"/>
    </row>
    <row r="17" spans="1:40" ht="12.75" customHeight="1" x14ac:dyDescent="0.2">
      <c r="A17" s="146"/>
      <c r="B17" s="147"/>
      <c r="C17" s="152"/>
      <c r="D17" s="152"/>
      <c r="E17" s="152"/>
      <c r="F17" s="153"/>
      <c r="G17" s="134"/>
      <c r="H17" s="135"/>
      <c r="I17" s="156" t="s">
        <v>250</v>
      </c>
      <c r="J17" s="157"/>
      <c r="K17" s="157"/>
      <c r="L17" s="158"/>
      <c r="M17" s="181" t="s">
        <v>249</v>
      </c>
      <c r="N17" s="157"/>
      <c r="O17" s="157"/>
      <c r="P17" s="158"/>
      <c r="Q17" s="156" t="s">
        <v>248</v>
      </c>
      <c r="R17" s="157"/>
      <c r="S17" s="157"/>
      <c r="T17" s="158"/>
      <c r="U17" s="156" t="s">
        <v>322</v>
      </c>
      <c r="V17" s="157"/>
      <c r="W17" s="157"/>
      <c r="X17" s="158"/>
      <c r="Y17" s="156" t="s">
        <v>253</v>
      </c>
      <c r="Z17" s="157"/>
      <c r="AA17" s="157"/>
      <c r="AB17" s="158"/>
      <c r="AC17" s="156" t="s">
        <v>251</v>
      </c>
      <c r="AD17" s="157"/>
      <c r="AE17" s="157"/>
      <c r="AF17" s="158"/>
      <c r="AG17" s="156" t="s">
        <v>252</v>
      </c>
      <c r="AH17" s="157"/>
      <c r="AI17" s="157"/>
      <c r="AJ17" s="158"/>
      <c r="AK17" s="168"/>
      <c r="AL17" s="168"/>
      <c r="AM17" s="165"/>
      <c r="AN17" s="168"/>
    </row>
    <row r="18" spans="1:40" ht="36.950000000000003" customHeight="1" thickBot="1" x14ac:dyDescent="0.25">
      <c r="A18" s="148"/>
      <c r="B18" s="149"/>
      <c r="C18" s="154"/>
      <c r="D18" s="154"/>
      <c r="E18" s="154"/>
      <c r="F18" s="155"/>
      <c r="G18" s="134"/>
      <c r="H18" s="135"/>
      <c r="I18" s="159"/>
      <c r="J18" s="160"/>
      <c r="K18" s="160"/>
      <c r="L18" s="161"/>
      <c r="M18" s="160"/>
      <c r="N18" s="160"/>
      <c r="O18" s="160"/>
      <c r="P18" s="161"/>
      <c r="Q18" s="159"/>
      <c r="R18" s="160"/>
      <c r="S18" s="160"/>
      <c r="T18" s="161"/>
      <c r="U18" s="159"/>
      <c r="V18" s="160"/>
      <c r="W18" s="160"/>
      <c r="X18" s="161"/>
      <c r="Y18" s="159"/>
      <c r="Z18" s="160"/>
      <c r="AA18" s="160"/>
      <c r="AB18" s="161"/>
      <c r="AC18" s="159"/>
      <c r="AD18" s="160"/>
      <c r="AE18" s="160"/>
      <c r="AF18" s="161"/>
      <c r="AG18" s="159"/>
      <c r="AH18" s="160"/>
      <c r="AI18" s="160"/>
      <c r="AJ18" s="161"/>
      <c r="AK18" s="168"/>
      <c r="AL18" s="168"/>
      <c r="AM18" s="165"/>
      <c r="AN18" s="168"/>
    </row>
    <row r="19" spans="1:40" x14ac:dyDescent="0.2">
      <c r="A19" s="120" t="s">
        <v>178</v>
      </c>
      <c r="B19" s="122" t="s">
        <v>179</v>
      </c>
      <c r="C19" s="124" t="s">
        <v>180</v>
      </c>
      <c r="D19" s="124"/>
      <c r="E19" s="124"/>
      <c r="F19" s="125"/>
      <c r="G19" s="134"/>
      <c r="H19" s="135"/>
      <c r="I19" s="128" t="s">
        <v>181</v>
      </c>
      <c r="J19" s="129"/>
      <c r="K19" s="129"/>
      <c r="L19" s="129"/>
      <c r="M19" s="129"/>
      <c r="N19" s="129"/>
      <c r="O19" s="129"/>
      <c r="P19" s="129"/>
      <c r="Q19" s="129"/>
      <c r="R19" s="129"/>
      <c r="S19" s="129"/>
      <c r="T19" s="129"/>
      <c r="U19" s="129"/>
      <c r="V19" s="129"/>
      <c r="W19" s="129"/>
      <c r="X19" s="129"/>
      <c r="Y19" s="129"/>
      <c r="Z19" s="129"/>
      <c r="AA19" s="129"/>
      <c r="AB19" s="129"/>
      <c r="AC19" s="129"/>
      <c r="AD19" s="129"/>
      <c r="AE19" s="129"/>
      <c r="AF19" s="129"/>
      <c r="AG19" s="129"/>
      <c r="AH19" s="129"/>
      <c r="AI19" s="129"/>
      <c r="AJ19" s="129"/>
      <c r="AK19" s="168"/>
      <c r="AL19" s="168"/>
      <c r="AM19" s="165"/>
      <c r="AN19" s="168"/>
    </row>
    <row r="20" spans="1:40" ht="17.25" customHeight="1" thickBot="1" x14ac:dyDescent="0.25">
      <c r="A20" s="121"/>
      <c r="B20" s="123"/>
      <c r="C20" s="126"/>
      <c r="D20" s="126"/>
      <c r="E20" s="126"/>
      <c r="F20" s="127"/>
      <c r="G20" s="136"/>
      <c r="H20" s="137"/>
      <c r="I20" s="130"/>
      <c r="J20" s="131"/>
      <c r="K20" s="131"/>
      <c r="L20" s="131"/>
      <c r="M20" s="131"/>
      <c r="N20" s="131"/>
      <c r="O20" s="131"/>
      <c r="P20" s="131"/>
      <c r="Q20" s="131"/>
      <c r="R20" s="131"/>
      <c r="S20" s="131"/>
      <c r="T20" s="131"/>
      <c r="U20" s="131"/>
      <c r="V20" s="131"/>
      <c r="W20" s="131"/>
      <c r="X20" s="131"/>
      <c r="Y20" s="131"/>
      <c r="Z20" s="131"/>
      <c r="AA20" s="131"/>
      <c r="AB20" s="131"/>
      <c r="AC20" s="131"/>
      <c r="AD20" s="131"/>
      <c r="AE20" s="131"/>
      <c r="AF20" s="131"/>
      <c r="AG20" s="131"/>
      <c r="AH20" s="131"/>
      <c r="AI20" s="131"/>
      <c r="AJ20" s="131"/>
      <c r="AK20" s="169"/>
      <c r="AL20" s="169"/>
      <c r="AM20" s="166"/>
      <c r="AN20" s="169"/>
    </row>
    <row r="21" spans="1:40" s="19" customFormat="1" ht="15.75" x14ac:dyDescent="0.25">
      <c r="A21" s="72">
        <v>1</v>
      </c>
      <c r="B21" s="73" t="s">
        <v>254</v>
      </c>
      <c r="C21" s="73"/>
      <c r="D21" s="73"/>
      <c r="E21" s="73"/>
      <c r="F21" s="73"/>
      <c r="G21" s="73"/>
      <c r="H21" s="73"/>
      <c r="I21" s="73"/>
      <c r="J21" s="73"/>
      <c r="K21" s="73"/>
      <c r="L21" s="73"/>
      <c r="M21" s="73"/>
      <c r="N21" s="73"/>
      <c r="O21" s="73"/>
      <c r="P21" s="73"/>
      <c r="Q21" s="73"/>
      <c r="R21" s="73"/>
      <c r="S21" s="73"/>
      <c r="T21" s="73"/>
      <c r="U21" s="73"/>
      <c r="V21" s="73"/>
      <c r="W21" s="73"/>
      <c r="X21" s="73"/>
      <c r="Y21" s="73"/>
      <c r="Z21" s="73"/>
      <c r="AA21" s="73"/>
      <c r="AB21" s="73"/>
      <c r="AC21" s="73"/>
      <c r="AD21" s="73"/>
      <c r="AE21" s="73"/>
      <c r="AF21" s="73"/>
      <c r="AG21" s="73"/>
      <c r="AH21" s="73"/>
      <c r="AI21" s="73"/>
      <c r="AJ21" s="73"/>
      <c r="AK21" s="74"/>
      <c r="AL21" s="74"/>
      <c r="AM21" s="35"/>
      <c r="AN21" s="35"/>
    </row>
    <row r="22" spans="1:40" ht="2.1" customHeight="1" thickBot="1" x14ac:dyDescent="0.25">
      <c r="I22" s="162"/>
      <c r="J22" s="162"/>
      <c r="K22" s="162"/>
      <c r="L22" s="162"/>
      <c r="M22" s="162"/>
      <c r="N22" s="162"/>
      <c r="O22" s="162"/>
      <c r="P22" s="162"/>
      <c r="Q22" s="162"/>
      <c r="R22" s="162"/>
      <c r="S22" s="162"/>
      <c r="T22" s="162"/>
      <c r="U22" s="162"/>
      <c r="V22" s="162"/>
      <c r="W22" s="162"/>
      <c r="X22" s="162"/>
      <c r="Y22" s="162"/>
      <c r="Z22" s="162"/>
      <c r="AA22" s="162"/>
      <c r="AB22" s="162"/>
      <c r="AC22" s="162"/>
      <c r="AD22" s="162"/>
      <c r="AE22" s="162"/>
      <c r="AF22" s="162"/>
      <c r="AG22" s="162"/>
      <c r="AH22" s="162"/>
      <c r="AI22" s="162"/>
      <c r="AJ22" s="162"/>
      <c r="AK22" s="76"/>
      <c r="AL22" s="77"/>
      <c r="AM22" s="51"/>
      <c r="AN22" s="103"/>
    </row>
    <row r="23" spans="1:40" ht="172.5" customHeight="1" thickBot="1" x14ac:dyDescent="0.25">
      <c r="A23" s="78" t="s">
        <v>182</v>
      </c>
      <c r="B23" s="79" t="s">
        <v>318</v>
      </c>
      <c r="C23" s="115" t="s">
        <v>319</v>
      </c>
      <c r="D23" s="115"/>
      <c r="E23" s="115"/>
      <c r="F23" s="115"/>
      <c r="I23" s="80" t="s">
        <v>175</v>
      </c>
      <c r="J23" s="81">
        <v>1</v>
      </c>
      <c r="K23" s="113">
        <v>1</v>
      </c>
      <c r="L23" s="114"/>
      <c r="M23" s="80" t="s">
        <v>175</v>
      </c>
      <c r="N23" s="81">
        <v>1</v>
      </c>
      <c r="O23" s="113">
        <v>1</v>
      </c>
      <c r="P23" s="114"/>
      <c r="Q23" s="80" t="s">
        <v>175</v>
      </c>
      <c r="R23" s="81">
        <v>1</v>
      </c>
      <c r="S23" s="113">
        <v>1</v>
      </c>
      <c r="T23" s="114"/>
      <c r="U23" s="80" t="s">
        <v>175</v>
      </c>
      <c r="V23" s="81">
        <v>1</v>
      </c>
      <c r="W23" s="113">
        <v>1</v>
      </c>
      <c r="X23" s="114"/>
      <c r="Y23" s="80" t="s">
        <v>175</v>
      </c>
      <c r="Z23" s="81">
        <v>1</v>
      </c>
      <c r="AA23" s="113">
        <v>1</v>
      </c>
      <c r="AB23" s="114"/>
      <c r="AC23" s="80" t="s">
        <v>175</v>
      </c>
      <c r="AD23" s="81">
        <v>1</v>
      </c>
      <c r="AE23" s="113">
        <v>1</v>
      </c>
      <c r="AF23" s="114"/>
      <c r="AG23" s="80" t="s">
        <v>175</v>
      </c>
      <c r="AH23" s="81">
        <v>1</v>
      </c>
      <c r="AI23" s="113">
        <v>1</v>
      </c>
      <c r="AJ23" s="114"/>
      <c r="AK23" s="76" t="s">
        <v>272</v>
      </c>
      <c r="AL23" s="82" t="s">
        <v>292</v>
      </c>
      <c r="AM23" s="51"/>
      <c r="AN23" s="103">
        <f>AM23</f>
        <v>0</v>
      </c>
    </row>
    <row r="24" spans="1:40" ht="51.95" customHeight="1" thickBot="1" x14ac:dyDescent="0.25">
      <c r="A24" s="78" t="s">
        <v>183</v>
      </c>
      <c r="B24" s="79" t="s">
        <v>255</v>
      </c>
      <c r="C24" s="115" t="s">
        <v>258</v>
      </c>
      <c r="D24" s="116"/>
      <c r="E24" s="116"/>
      <c r="F24" s="116"/>
      <c r="I24" s="80" t="s">
        <v>175</v>
      </c>
      <c r="J24" s="81">
        <v>1</v>
      </c>
      <c r="K24" s="113">
        <v>1</v>
      </c>
      <c r="L24" s="114"/>
      <c r="M24" s="80" t="s">
        <v>175</v>
      </c>
      <c r="N24" s="81">
        <v>1</v>
      </c>
      <c r="O24" s="113">
        <v>1</v>
      </c>
      <c r="P24" s="114"/>
      <c r="Q24" s="80" t="s">
        <v>175</v>
      </c>
      <c r="R24" s="81">
        <v>1</v>
      </c>
      <c r="S24" s="113">
        <v>1</v>
      </c>
      <c r="T24" s="114"/>
      <c r="U24" s="80" t="s">
        <v>175</v>
      </c>
      <c r="V24" s="81">
        <v>1</v>
      </c>
      <c r="W24" s="113">
        <v>1</v>
      </c>
      <c r="X24" s="114"/>
      <c r="Y24" s="80"/>
      <c r="Z24" s="81"/>
      <c r="AA24" s="113"/>
      <c r="AB24" s="114"/>
      <c r="AC24" s="80"/>
      <c r="AD24" s="81"/>
      <c r="AE24" s="113"/>
      <c r="AF24" s="114"/>
      <c r="AG24" s="80"/>
      <c r="AH24" s="81"/>
      <c r="AI24" s="113"/>
      <c r="AJ24" s="114"/>
      <c r="AK24" s="76" t="s">
        <v>320</v>
      </c>
      <c r="AL24" s="82" t="s">
        <v>292</v>
      </c>
      <c r="AM24" s="51"/>
      <c r="AN24" s="103">
        <f>AM24</f>
        <v>0</v>
      </c>
    </row>
    <row r="25" spans="1:40" ht="39" customHeight="1" thickBot="1" x14ac:dyDescent="0.25">
      <c r="A25" s="78" t="s">
        <v>184</v>
      </c>
      <c r="B25" s="79" t="s">
        <v>256</v>
      </c>
      <c r="C25" s="115" t="s">
        <v>259</v>
      </c>
      <c r="D25" s="116"/>
      <c r="E25" s="116"/>
      <c r="F25" s="116"/>
      <c r="I25" s="80" t="s">
        <v>175</v>
      </c>
      <c r="J25" s="81">
        <v>1</v>
      </c>
      <c r="K25" s="113">
        <v>1</v>
      </c>
      <c r="L25" s="114"/>
      <c r="M25" s="80" t="s">
        <v>175</v>
      </c>
      <c r="N25" s="81">
        <v>1</v>
      </c>
      <c r="O25" s="113">
        <v>1</v>
      </c>
      <c r="P25" s="114"/>
      <c r="Q25" s="80" t="s">
        <v>175</v>
      </c>
      <c r="R25" s="81">
        <v>1</v>
      </c>
      <c r="S25" s="113">
        <v>1</v>
      </c>
      <c r="T25" s="114"/>
      <c r="U25" s="80" t="s">
        <v>175</v>
      </c>
      <c r="V25" s="81">
        <v>1</v>
      </c>
      <c r="W25" s="113">
        <v>1</v>
      </c>
      <c r="X25" s="114"/>
      <c r="Y25" s="80" t="s">
        <v>175</v>
      </c>
      <c r="Z25" s="81">
        <v>1</v>
      </c>
      <c r="AA25" s="113">
        <v>1</v>
      </c>
      <c r="AB25" s="114"/>
      <c r="AC25" s="80" t="s">
        <v>175</v>
      </c>
      <c r="AD25" s="81">
        <v>1</v>
      </c>
      <c r="AE25" s="113">
        <v>1</v>
      </c>
      <c r="AF25" s="114"/>
      <c r="AG25" s="80" t="s">
        <v>175</v>
      </c>
      <c r="AH25" s="81">
        <v>1</v>
      </c>
      <c r="AI25" s="113">
        <v>1</v>
      </c>
      <c r="AJ25" s="114"/>
      <c r="AK25" s="76" t="s">
        <v>320</v>
      </c>
      <c r="AL25" s="82" t="s">
        <v>292</v>
      </c>
      <c r="AM25" s="51"/>
      <c r="AN25" s="103">
        <f>AM25</f>
        <v>0</v>
      </c>
    </row>
    <row r="26" spans="1:40" ht="90.95" customHeight="1" thickBot="1" x14ac:dyDescent="0.25">
      <c r="A26" s="78" t="s">
        <v>185</v>
      </c>
      <c r="B26" s="79" t="s">
        <v>257</v>
      </c>
      <c r="C26" s="115" t="s">
        <v>260</v>
      </c>
      <c r="D26" s="116"/>
      <c r="E26" s="116"/>
      <c r="F26" s="116"/>
      <c r="I26" s="80" t="s">
        <v>175</v>
      </c>
      <c r="J26" s="84">
        <v>240</v>
      </c>
      <c r="K26" s="113"/>
      <c r="L26" s="114"/>
      <c r="M26" s="80" t="s">
        <v>175</v>
      </c>
      <c r="N26" s="84">
        <v>240</v>
      </c>
      <c r="O26" s="113"/>
      <c r="P26" s="114"/>
      <c r="Q26" s="80" t="s">
        <v>175</v>
      </c>
      <c r="R26" s="84">
        <v>240</v>
      </c>
      <c r="S26" s="113"/>
      <c r="T26" s="114"/>
      <c r="U26" s="80" t="s">
        <v>175</v>
      </c>
      <c r="V26" s="84">
        <v>240</v>
      </c>
      <c r="W26" s="113"/>
      <c r="X26" s="114"/>
      <c r="Y26" s="80" t="s">
        <v>175</v>
      </c>
      <c r="Z26" s="84">
        <v>240</v>
      </c>
      <c r="AA26" s="113"/>
      <c r="AB26" s="114"/>
      <c r="AC26" s="80" t="s">
        <v>175</v>
      </c>
      <c r="AD26" s="84">
        <v>240</v>
      </c>
      <c r="AE26" s="113"/>
      <c r="AF26" s="114"/>
      <c r="AG26" s="80" t="s">
        <v>175</v>
      </c>
      <c r="AH26" s="84">
        <v>240</v>
      </c>
      <c r="AI26" s="113"/>
      <c r="AJ26" s="114"/>
      <c r="AK26" s="85" t="s">
        <v>293</v>
      </c>
      <c r="AL26" s="82" t="s">
        <v>292</v>
      </c>
      <c r="AM26" s="51"/>
      <c r="AN26" s="103">
        <f>AM26</f>
        <v>0</v>
      </c>
    </row>
    <row r="27" spans="1:40" x14ac:dyDescent="0.2">
      <c r="I27" s="163"/>
      <c r="J27" s="163"/>
      <c r="K27" s="163"/>
      <c r="L27" s="163"/>
      <c r="M27" s="163"/>
      <c r="N27" s="163"/>
      <c r="O27" s="163"/>
      <c r="P27" s="163"/>
      <c r="Q27" s="163"/>
      <c r="R27" s="163"/>
      <c r="S27" s="163"/>
      <c r="T27" s="163"/>
      <c r="U27" s="163"/>
      <c r="V27" s="163"/>
      <c r="W27" s="163"/>
      <c r="X27" s="163"/>
      <c r="Y27" s="163"/>
      <c r="Z27" s="163"/>
      <c r="AA27" s="163"/>
      <c r="AB27" s="163"/>
      <c r="AC27" s="163"/>
      <c r="AD27" s="163"/>
      <c r="AE27" s="163"/>
      <c r="AF27" s="163"/>
      <c r="AG27" s="163"/>
      <c r="AH27" s="163"/>
      <c r="AI27" s="163"/>
      <c r="AJ27" s="163"/>
      <c r="AK27" s="75"/>
      <c r="AL27" s="86"/>
      <c r="AM27" s="51"/>
      <c r="AN27" s="103"/>
    </row>
    <row r="28" spans="1:40" ht="12.6" customHeight="1" thickBot="1" x14ac:dyDescent="0.25">
      <c r="I28" s="163"/>
      <c r="J28" s="163"/>
      <c r="K28" s="163"/>
      <c r="L28" s="163"/>
      <c r="M28" s="163"/>
      <c r="N28" s="163"/>
      <c r="O28" s="163"/>
      <c r="P28" s="163"/>
      <c r="Q28" s="163"/>
      <c r="R28" s="163"/>
      <c r="S28" s="163"/>
      <c r="T28" s="163"/>
      <c r="U28" s="163"/>
      <c r="V28" s="163"/>
      <c r="W28" s="163"/>
      <c r="X28" s="163"/>
      <c r="Y28" s="163"/>
      <c r="Z28" s="163"/>
      <c r="AA28" s="163"/>
      <c r="AB28" s="163"/>
      <c r="AC28" s="163"/>
      <c r="AD28" s="163"/>
      <c r="AE28" s="163"/>
      <c r="AF28" s="163"/>
      <c r="AG28" s="163"/>
      <c r="AH28" s="163"/>
      <c r="AI28" s="163"/>
      <c r="AJ28" s="163"/>
      <c r="AM28" s="52"/>
      <c r="AN28" s="111">
        <f t="shared" ref="AN28" si="0">SUM(AK28*AM28)</f>
        <v>0</v>
      </c>
    </row>
    <row r="29" spans="1:40" ht="54.6" customHeight="1" thickBot="1" x14ac:dyDescent="0.25">
      <c r="I29" s="83"/>
      <c r="J29" s="83"/>
      <c r="K29" s="83"/>
      <c r="L29" s="83"/>
      <c r="M29" s="83"/>
      <c r="N29" s="83"/>
      <c r="O29" s="83"/>
      <c r="P29" s="83"/>
      <c r="Q29" s="83"/>
      <c r="R29" s="83"/>
      <c r="S29" s="83"/>
      <c r="T29" s="83"/>
      <c r="U29" s="83"/>
      <c r="V29" s="83"/>
      <c r="W29" s="83"/>
      <c r="X29" s="83"/>
      <c r="Y29" s="83"/>
      <c r="Z29" s="83"/>
      <c r="AA29" s="83"/>
      <c r="AB29" s="83"/>
      <c r="AC29" s="83"/>
      <c r="AD29" s="83"/>
      <c r="AE29" s="83"/>
      <c r="AF29" s="83"/>
      <c r="AG29" s="83"/>
      <c r="AH29" s="83"/>
      <c r="AI29" s="83"/>
      <c r="AJ29" s="83"/>
      <c r="AM29" s="53" t="s">
        <v>281</v>
      </c>
      <c r="AN29" s="112" t="s">
        <v>282</v>
      </c>
    </row>
    <row r="30" spans="1:40" s="34" customFormat="1" ht="16.5" thickBot="1" x14ac:dyDescent="0.3">
      <c r="A30" s="87">
        <v>2</v>
      </c>
      <c r="B30" s="88" t="s">
        <v>279</v>
      </c>
      <c r="C30" s="88"/>
      <c r="D30" s="88"/>
      <c r="E30" s="88"/>
      <c r="F30" s="88"/>
      <c r="G30" s="88"/>
      <c r="H30" s="88"/>
      <c r="I30" s="88"/>
      <c r="J30" s="88"/>
      <c r="K30" s="88"/>
      <c r="L30" s="88"/>
      <c r="M30" s="88"/>
      <c r="N30" s="88"/>
      <c r="O30" s="88"/>
      <c r="P30" s="88"/>
      <c r="Q30" s="88"/>
      <c r="R30" s="88"/>
      <c r="S30" s="88"/>
      <c r="T30" s="88"/>
      <c r="U30" s="88"/>
      <c r="V30" s="88"/>
      <c r="W30" s="88"/>
      <c r="X30" s="88"/>
      <c r="Y30" s="88"/>
      <c r="Z30" s="88"/>
      <c r="AA30" s="88"/>
      <c r="AB30" s="88"/>
      <c r="AC30" s="88"/>
      <c r="AD30" s="88"/>
      <c r="AE30" s="88"/>
      <c r="AF30" s="88"/>
      <c r="AG30" s="88"/>
      <c r="AH30" s="88"/>
      <c r="AI30" s="88"/>
      <c r="AJ30" s="88"/>
      <c r="AK30" s="89"/>
      <c r="AL30" s="89"/>
      <c r="AM30" s="54"/>
      <c r="AN30" s="54"/>
    </row>
    <row r="31" spans="1:40" s="33" customFormat="1" ht="19.5" customHeight="1" outlineLevel="1" x14ac:dyDescent="0.2">
      <c r="A31" s="90" t="s">
        <v>289</v>
      </c>
      <c r="B31" s="117" t="s">
        <v>280</v>
      </c>
      <c r="C31" s="118"/>
      <c r="D31" s="118"/>
      <c r="E31" s="118"/>
      <c r="F31" s="118"/>
      <c r="G31" s="118"/>
      <c r="H31" s="118"/>
      <c r="I31" s="118"/>
      <c r="J31" s="118"/>
      <c r="K31" s="118"/>
      <c r="L31" s="118"/>
      <c r="M31" s="118"/>
      <c r="N31" s="118"/>
      <c r="O31" s="118"/>
      <c r="P31" s="118"/>
      <c r="Q31" s="118"/>
      <c r="R31" s="118"/>
      <c r="S31" s="118"/>
      <c r="T31" s="118"/>
      <c r="U31" s="118"/>
      <c r="V31" s="118"/>
      <c r="W31" s="118"/>
      <c r="X31" s="118"/>
      <c r="Y31" s="118"/>
      <c r="Z31" s="118"/>
      <c r="AA31" s="118"/>
      <c r="AB31" s="118"/>
      <c r="AC31" s="118"/>
      <c r="AD31" s="118"/>
      <c r="AE31" s="118"/>
      <c r="AF31" s="118"/>
      <c r="AG31" s="118"/>
      <c r="AH31" s="118"/>
      <c r="AI31" s="118"/>
      <c r="AJ31" s="119"/>
      <c r="AK31" s="91">
        <v>25</v>
      </c>
      <c r="AL31" s="91" t="s">
        <v>283</v>
      </c>
      <c r="AM31" s="55"/>
      <c r="AN31" s="106">
        <f>AK31*AM31</f>
        <v>0</v>
      </c>
    </row>
    <row r="32" spans="1:40" s="19" customFormat="1" ht="16.5" thickBot="1" x14ac:dyDescent="0.3">
      <c r="A32" s="87"/>
      <c r="B32" s="88"/>
      <c r="C32" s="88"/>
      <c r="D32" s="88"/>
      <c r="E32" s="88"/>
      <c r="F32" s="88"/>
      <c r="G32" s="88"/>
      <c r="H32" s="88"/>
      <c r="I32" s="88"/>
      <c r="J32" s="88"/>
      <c r="K32" s="88"/>
      <c r="L32" s="88"/>
      <c r="M32" s="88"/>
      <c r="N32" s="88"/>
      <c r="O32" s="88"/>
      <c r="P32" s="88"/>
      <c r="Q32" s="88"/>
      <c r="R32" s="88"/>
      <c r="S32" s="88"/>
      <c r="T32" s="88"/>
      <c r="U32" s="88"/>
      <c r="V32" s="88"/>
      <c r="W32" s="88"/>
      <c r="X32" s="88"/>
      <c r="Y32" s="88"/>
      <c r="Z32" s="88"/>
      <c r="AA32" s="88"/>
      <c r="AB32" s="88"/>
      <c r="AC32" s="88"/>
      <c r="AD32" s="88"/>
      <c r="AE32" s="88"/>
      <c r="AF32" s="88"/>
      <c r="AG32" s="88"/>
      <c r="AH32" s="88"/>
      <c r="AI32" s="88"/>
      <c r="AJ32" s="88"/>
      <c r="AK32" s="92"/>
      <c r="AL32" s="93"/>
      <c r="AM32" s="56"/>
      <c r="AN32" s="107"/>
    </row>
    <row r="33" spans="1:40" s="20" customFormat="1" ht="16.5" thickBot="1" x14ac:dyDescent="0.3">
      <c r="A33" s="94" t="s">
        <v>267</v>
      </c>
      <c r="B33" s="95"/>
      <c r="C33" s="96"/>
      <c r="D33" s="96"/>
      <c r="E33" s="96"/>
      <c r="F33" s="96"/>
      <c r="G33" s="96"/>
      <c r="H33" s="96"/>
      <c r="I33" s="96"/>
      <c r="J33" s="96"/>
      <c r="K33" s="96"/>
      <c r="L33" s="96"/>
      <c r="M33" s="96"/>
      <c r="N33" s="96"/>
      <c r="O33" s="96"/>
      <c r="P33" s="96"/>
      <c r="Q33" s="96"/>
      <c r="R33" s="96"/>
      <c r="S33" s="96"/>
      <c r="T33" s="96"/>
      <c r="U33" s="96"/>
      <c r="V33" s="96"/>
      <c r="W33" s="96"/>
      <c r="X33" s="96"/>
      <c r="Y33" s="96"/>
      <c r="Z33" s="96"/>
      <c r="AA33" s="96"/>
      <c r="AB33" s="96"/>
      <c r="AC33" s="96"/>
      <c r="AD33" s="96"/>
      <c r="AE33" s="96"/>
      <c r="AF33" s="96"/>
      <c r="AG33" s="96"/>
      <c r="AH33" s="96"/>
      <c r="AI33" s="96"/>
      <c r="AJ33" s="96"/>
      <c r="AK33" s="97"/>
      <c r="AL33" s="98"/>
      <c r="AM33" s="57"/>
      <c r="AN33" s="108">
        <f>SUM(AN22:AN30)</f>
        <v>0</v>
      </c>
    </row>
    <row r="34" spans="1:40" s="20" customFormat="1" ht="16.5" thickBot="1" x14ac:dyDescent="0.3">
      <c r="A34" s="94" t="s">
        <v>268</v>
      </c>
      <c r="B34" s="95"/>
      <c r="C34" s="96"/>
      <c r="D34" s="96"/>
      <c r="E34" s="96"/>
      <c r="F34" s="96"/>
      <c r="G34" s="96"/>
      <c r="H34" s="96"/>
      <c r="I34" s="96"/>
      <c r="J34" s="96"/>
      <c r="K34" s="96"/>
      <c r="L34" s="96"/>
      <c r="M34" s="96"/>
      <c r="N34" s="96"/>
      <c r="O34" s="96"/>
      <c r="P34" s="96"/>
      <c r="Q34" s="96"/>
      <c r="R34" s="96"/>
      <c r="S34" s="96"/>
      <c r="T34" s="96"/>
      <c r="U34" s="96"/>
      <c r="V34" s="96"/>
      <c r="W34" s="96"/>
      <c r="X34" s="96"/>
      <c r="Y34" s="96"/>
      <c r="Z34" s="96"/>
      <c r="AA34" s="96"/>
      <c r="AB34" s="96"/>
      <c r="AC34" s="96"/>
      <c r="AD34" s="96"/>
      <c r="AE34" s="96"/>
      <c r="AF34" s="96"/>
      <c r="AG34" s="96"/>
      <c r="AH34" s="96"/>
      <c r="AI34" s="96"/>
      <c r="AJ34" s="96"/>
      <c r="AK34" s="99"/>
      <c r="AL34" s="100"/>
      <c r="AM34" s="58"/>
      <c r="AN34" s="109">
        <f>SUM(AN33*0.19)</f>
        <v>0</v>
      </c>
    </row>
    <row r="35" spans="1:40" s="20" customFormat="1" ht="16.5" thickBot="1" x14ac:dyDescent="0.3">
      <c r="A35" s="94" t="s">
        <v>269</v>
      </c>
      <c r="B35" s="95"/>
      <c r="C35" s="96"/>
      <c r="D35" s="96"/>
      <c r="E35" s="96"/>
      <c r="F35" s="96"/>
      <c r="G35" s="96"/>
      <c r="H35" s="96"/>
      <c r="I35" s="96"/>
      <c r="J35" s="96"/>
      <c r="K35" s="96"/>
      <c r="L35" s="96"/>
      <c r="M35" s="96"/>
      <c r="N35" s="96"/>
      <c r="O35" s="96"/>
      <c r="P35" s="96"/>
      <c r="Q35" s="96"/>
      <c r="R35" s="96"/>
      <c r="S35" s="96"/>
      <c r="T35" s="96"/>
      <c r="U35" s="96"/>
      <c r="V35" s="96"/>
      <c r="W35" s="96"/>
      <c r="X35" s="96"/>
      <c r="Y35" s="96"/>
      <c r="Z35" s="96"/>
      <c r="AA35" s="96"/>
      <c r="AB35" s="96"/>
      <c r="AC35" s="96"/>
      <c r="AD35" s="96"/>
      <c r="AE35" s="96"/>
      <c r="AF35" s="96"/>
      <c r="AG35" s="96"/>
      <c r="AH35" s="96"/>
      <c r="AI35" s="96"/>
      <c r="AJ35" s="96"/>
      <c r="AK35" s="101"/>
      <c r="AL35" s="102"/>
      <c r="AM35" s="59"/>
      <c r="AN35" s="110">
        <f>SUM(AN33+AN34)</f>
        <v>0</v>
      </c>
    </row>
    <row r="36" spans="1:40" x14ac:dyDescent="0.2">
      <c r="AM36" s="29"/>
      <c r="AN36" s="29"/>
    </row>
    <row r="37" spans="1:40" x14ac:dyDescent="0.2">
      <c r="AM37" s="29"/>
      <c r="AN37" s="29"/>
    </row>
    <row r="38" spans="1:40" x14ac:dyDescent="0.2">
      <c r="AM38" s="29"/>
      <c r="AN38" s="29"/>
    </row>
    <row r="39" spans="1:40" x14ac:dyDescent="0.2">
      <c r="AM39" s="29"/>
      <c r="AN39" s="29"/>
    </row>
    <row r="40" spans="1:40" x14ac:dyDescent="0.2">
      <c r="AM40" s="29"/>
      <c r="AN40" s="29"/>
    </row>
    <row r="41" spans="1:40" x14ac:dyDescent="0.2">
      <c r="AM41" s="29"/>
      <c r="AN41" s="29"/>
    </row>
    <row r="42" spans="1:40" x14ac:dyDescent="0.2">
      <c r="AM42" s="29"/>
      <c r="AN42" s="29"/>
    </row>
    <row r="43" spans="1:40" x14ac:dyDescent="0.2">
      <c r="AM43" s="29"/>
      <c r="AN43" s="29"/>
    </row>
    <row r="44" spans="1:40" x14ac:dyDescent="0.2">
      <c r="AM44" s="29"/>
      <c r="AN44" s="29"/>
    </row>
    <row r="45" spans="1:40" x14ac:dyDescent="0.2">
      <c r="AM45" s="29"/>
      <c r="AN45" s="29"/>
    </row>
    <row r="46" spans="1:40" x14ac:dyDescent="0.2">
      <c r="AM46" s="29"/>
      <c r="AN46" s="29"/>
    </row>
    <row r="47" spans="1:40" x14ac:dyDescent="0.2">
      <c r="AM47" s="29"/>
      <c r="AN47" s="29"/>
    </row>
    <row r="48" spans="1:40" x14ac:dyDescent="0.2">
      <c r="AM48" s="29"/>
      <c r="AN48" s="29"/>
    </row>
    <row r="49" spans="39:40" x14ac:dyDescent="0.2">
      <c r="AM49" s="29"/>
      <c r="AN49" s="29"/>
    </row>
    <row r="50" spans="39:40" x14ac:dyDescent="0.2">
      <c r="AM50" s="29"/>
      <c r="AN50" s="29"/>
    </row>
    <row r="51" spans="39:40" x14ac:dyDescent="0.2">
      <c r="AM51" s="29"/>
      <c r="AN51" s="29"/>
    </row>
    <row r="52" spans="39:40" x14ac:dyDescent="0.2">
      <c r="AM52" s="29"/>
      <c r="AN52" s="29"/>
    </row>
    <row r="53" spans="39:40" x14ac:dyDescent="0.2">
      <c r="AM53" s="29"/>
      <c r="AN53" s="29"/>
    </row>
    <row r="54" spans="39:40" x14ac:dyDescent="0.2">
      <c r="AM54" s="29"/>
      <c r="AN54" s="29"/>
    </row>
    <row r="55" spans="39:40" x14ac:dyDescent="0.2">
      <c r="AM55" s="29"/>
      <c r="AN55" s="29"/>
    </row>
    <row r="56" spans="39:40" x14ac:dyDescent="0.2">
      <c r="AM56" s="29"/>
      <c r="AN56" s="29"/>
    </row>
    <row r="57" spans="39:40" x14ac:dyDescent="0.2">
      <c r="AM57" s="29"/>
    </row>
    <row r="58" spans="39:40" x14ac:dyDescent="0.2">
      <c r="AM58" s="29"/>
    </row>
    <row r="59" spans="39:40" x14ac:dyDescent="0.2">
      <c r="AM59" s="29"/>
    </row>
    <row r="60" spans="39:40" x14ac:dyDescent="0.2">
      <c r="AM60" s="29"/>
    </row>
    <row r="61" spans="39:40" x14ac:dyDescent="0.2">
      <c r="AM61" s="29"/>
    </row>
    <row r="62" spans="39:40" x14ac:dyDescent="0.2">
      <c r="AM62" s="29"/>
    </row>
    <row r="63" spans="39:40" x14ac:dyDescent="0.2">
      <c r="AM63" s="29"/>
    </row>
    <row r="64" spans="39:40" x14ac:dyDescent="0.2">
      <c r="AM64" s="29"/>
    </row>
    <row r="65" spans="39:39" x14ac:dyDescent="0.2">
      <c r="AM65" s="29"/>
    </row>
    <row r="66" spans="39:39" x14ac:dyDescent="0.2">
      <c r="AM66" s="29"/>
    </row>
    <row r="67" spans="39:39" x14ac:dyDescent="0.2">
      <c r="AM67" s="29"/>
    </row>
    <row r="68" spans="39:39" x14ac:dyDescent="0.2">
      <c r="AM68" s="29"/>
    </row>
    <row r="69" spans="39:39" x14ac:dyDescent="0.2">
      <c r="AM69" s="29"/>
    </row>
    <row r="70" spans="39:39" x14ac:dyDescent="0.2">
      <c r="AM70" s="29"/>
    </row>
    <row r="71" spans="39:39" x14ac:dyDescent="0.2">
      <c r="AM71" s="29"/>
    </row>
    <row r="72" spans="39:39" x14ac:dyDescent="0.2">
      <c r="AM72" s="29"/>
    </row>
    <row r="73" spans="39:39" x14ac:dyDescent="0.2">
      <c r="AM73" s="29"/>
    </row>
    <row r="74" spans="39:39" x14ac:dyDescent="0.2">
      <c r="AM74" s="29"/>
    </row>
    <row r="75" spans="39:39" x14ac:dyDescent="0.2">
      <c r="AM75" s="29"/>
    </row>
    <row r="76" spans="39:39" x14ac:dyDescent="0.2">
      <c r="AM76" s="29"/>
    </row>
    <row r="77" spans="39:39" x14ac:dyDescent="0.2">
      <c r="AM77" s="29"/>
    </row>
    <row r="78" spans="39:39" x14ac:dyDescent="0.2">
      <c r="AM78" s="29"/>
    </row>
    <row r="79" spans="39:39" x14ac:dyDescent="0.2">
      <c r="AM79" s="29"/>
    </row>
    <row r="80" spans="39:39" x14ac:dyDescent="0.2">
      <c r="AM80" s="29"/>
    </row>
    <row r="81" spans="39:39" x14ac:dyDescent="0.2">
      <c r="AM81" s="29"/>
    </row>
    <row r="82" spans="39:39" x14ac:dyDescent="0.2">
      <c r="AM82" s="29"/>
    </row>
    <row r="83" spans="39:39" x14ac:dyDescent="0.2">
      <c r="AM83" s="29"/>
    </row>
    <row r="84" spans="39:39" x14ac:dyDescent="0.2">
      <c r="AM84" s="29"/>
    </row>
    <row r="85" spans="39:39" x14ac:dyDescent="0.2">
      <c r="AM85" s="29"/>
    </row>
    <row r="86" spans="39:39" x14ac:dyDescent="0.2">
      <c r="AM86" s="29"/>
    </row>
    <row r="87" spans="39:39" x14ac:dyDescent="0.2">
      <c r="AM87" s="29"/>
    </row>
    <row r="88" spans="39:39" x14ac:dyDescent="0.2">
      <c r="AM88" s="29"/>
    </row>
    <row r="89" spans="39:39" x14ac:dyDescent="0.2">
      <c r="AM89" s="29"/>
    </row>
    <row r="90" spans="39:39" x14ac:dyDescent="0.2">
      <c r="AM90" s="29"/>
    </row>
    <row r="91" spans="39:39" x14ac:dyDescent="0.2">
      <c r="AM91" s="29"/>
    </row>
    <row r="92" spans="39:39" x14ac:dyDescent="0.2">
      <c r="AM92" s="29"/>
    </row>
    <row r="93" spans="39:39" x14ac:dyDescent="0.2">
      <c r="AM93" s="29"/>
    </row>
    <row r="94" spans="39:39" x14ac:dyDescent="0.2">
      <c r="AM94" s="29"/>
    </row>
    <row r="95" spans="39:39" x14ac:dyDescent="0.2">
      <c r="AM95" s="29"/>
    </row>
    <row r="96" spans="39:39" x14ac:dyDescent="0.2">
      <c r="AM96" s="29"/>
    </row>
    <row r="97" spans="39:39" x14ac:dyDescent="0.2">
      <c r="AM97" s="29"/>
    </row>
    <row r="98" spans="39:39" x14ac:dyDescent="0.2">
      <c r="AM98" s="29"/>
    </row>
    <row r="99" spans="39:39" x14ac:dyDescent="0.2">
      <c r="AM99" s="29"/>
    </row>
    <row r="100" spans="39:39" x14ac:dyDescent="0.2">
      <c r="AM100" s="29"/>
    </row>
    <row r="101" spans="39:39" x14ac:dyDescent="0.2">
      <c r="AM101" s="29"/>
    </row>
    <row r="102" spans="39:39" x14ac:dyDescent="0.2">
      <c r="AM102" s="29"/>
    </row>
    <row r="103" spans="39:39" x14ac:dyDescent="0.2">
      <c r="AM103" s="29"/>
    </row>
    <row r="104" spans="39:39" x14ac:dyDescent="0.2">
      <c r="AM104" s="29"/>
    </row>
    <row r="105" spans="39:39" x14ac:dyDescent="0.2">
      <c r="AM105" s="29"/>
    </row>
    <row r="106" spans="39:39" x14ac:dyDescent="0.2">
      <c r="AM106" s="29"/>
    </row>
    <row r="107" spans="39:39" x14ac:dyDescent="0.2">
      <c r="AM107" s="29"/>
    </row>
    <row r="108" spans="39:39" x14ac:dyDescent="0.2">
      <c r="AM108" s="29"/>
    </row>
    <row r="109" spans="39:39" x14ac:dyDescent="0.2">
      <c r="AM109" s="29"/>
    </row>
    <row r="110" spans="39:39" x14ac:dyDescent="0.2">
      <c r="AM110" s="29"/>
    </row>
    <row r="111" spans="39:39" x14ac:dyDescent="0.2">
      <c r="AM111" s="29"/>
    </row>
    <row r="112" spans="39:39" x14ac:dyDescent="0.2">
      <c r="AM112" s="29"/>
    </row>
    <row r="113" spans="39:39" x14ac:dyDescent="0.2">
      <c r="AM113" s="29"/>
    </row>
    <row r="114" spans="39:39" x14ac:dyDescent="0.2">
      <c r="AM114" s="29"/>
    </row>
    <row r="115" spans="39:39" x14ac:dyDescent="0.2">
      <c r="AM115" s="29"/>
    </row>
    <row r="116" spans="39:39" x14ac:dyDescent="0.2">
      <c r="AM116" s="29"/>
    </row>
    <row r="117" spans="39:39" x14ac:dyDescent="0.2">
      <c r="AM117" s="29"/>
    </row>
    <row r="118" spans="39:39" x14ac:dyDescent="0.2">
      <c r="AM118" s="29"/>
    </row>
    <row r="119" spans="39:39" x14ac:dyDescent="0.2">
      <c r="AM119" s="29"/>
    </row>
    <row r="120" spans="39:39" x14ac:dyDescent="0.2">
      <c r="AM120" s="29"/>
    </row>
    <row r="121" spans="39:39" x14ac:dyDescent="0.2">
      <c r="AM121" s="29"/>
    </row>
    <row r="122" spans="39:39" x14ac:dyDescent="0.2">
      <c r="AM122" s="29"/>
    </row>
    <row r="123" spans="39:39" x14ac:dyDescent="0.2">
      <c r="AM123" s="29"/>
    </row>
    <row r="124" spans="39:39" x14ac:dyDescent="0.2">
      <c r="AM124" s="29"/>
    </row>
    <row r="125" spans="39:39" x14ac:dyDescent="0.2">
      <c r="AM125" s="29"/>
    </row>
    <row r="126" spans="39:39" x14ac:dyDescent="0.2">
      <c r="AM126" s="29"/>
    </row>
    <row r="127" spans="39:39" x14ac:dyDescent="0.2">
      <c r="AM127" s="29"/>
    </row>
    <row r="128" spans="39:39" x14ac:dyDescent="0.2">
      <c r="AM128" s="29"/>
    </row>
    <row r="129" spans="39:39" x14ac:dyDescent="0.2">
      <c r="AM129" s="29"/>
    </row>
    <row r="130" spans="39:39" x14ac:dyDescent="0.2">
      <c r="AM130" s="29"/>
    </row>
    <row r="131" spans="39:39" x14ac:dyDescent="0.2">
      <c r="AM131" s="29"/>
    </row>
    <row r="132" spans="39:39" x14ac:dyDescent="0.2">
      <c r="AM132" s="29"/>
    </row>
    <row r="133" spans="39:39" x14ac:dyDescent="0.2">
      <c r="AM133" s="29"/>
    </row>
    <row r="134" spans="39:39" x14ac:dyDescent="0.2">
      <c r="AM134" s="29"/>
    </row>
    <row r="135" spans="39:39" x14ac:dyDescent="0.2">
      <c r="AM135" s="29"/>
    </row>
    <row r="136" spans="39:39" x14ac:dyDescent="0.2">
      <c r="AM136" s="29"/>
    </row>
    <row r="137" spans="39:39" x14ac:dyDescent="0.2">
      <c r="AM137" s="29"/>
    </row>
    <row r="138" spans="39:39" x14ac:dyDescent="0.2">
      <c r="AM138" s="29"/>
    </row>
    <row r="139" spans="39:39" x14ac:dyDescent="0.2">
      <c r="AM139" s="29"/>
    </row>
    <row r="140" spans="39:39" x14ac:dyDescent="0.2">
      <c r="AM140" s="29"/>
    </row>
    <row r="141" spans="39:39" x14ac:dyDescent="0.2">
      <c r="AM141" s="29"/>
    </row>
    <row r="142" spans="39:39" x14ac:dyDescent="0.2">
      <c r="AM142" s="29"/>
    </row>
    <row r="143" spans="39:39" x14ac:dyDescent="0.2">
      <c r="AM143" s="29"/>
    </row>
    <row r="144" spans="39:39" x14ac:dyDescent="0.2">
      <c r="AM144" s="29"/>
    </row>
    <row r="145" spans="39:39" x14ac:dyDescent="0.2">
      <c r="AM145" s="29"/>
    </row>
    <row r="146" spans="39:39" x14ac:dyDescent="0.2">
      <c r="AM146" s="29"/>
    </row>
    <row r="147" spans="39:39" x14ac:dyDescent="0.2">
      <c r="AM147" s="29"/>
    </row>
    <row r="148" spans="39:39" x14ac:dyDescent="0.2">
      <c r="AM148" s="29"/>
    </row>
    <row r="149" spans="39:39" x14ac:dyDescent="0.2">
      <c r="AM149" s="29"/>
    </row>
    <row r="150" spans="39:39" x14ac:dyDescent="0.2">
      <c r="AM150" s="29"/>
    </row>
    <row r="151" spans="39:39" x14ac:dyDescent="0.2">
      <c r="AM151" s="29"/>
    </row>
    <row r="152" spans="39:39" x14ac:dyDescent="0.2">
      <c r="AM152" s="29"/>
    </row>
    <row r="153" spans="39:39" x14ac:dyDescent="0.2">
      <c r="AM153" s="29"/>
    </row>
    <row r="154" spans="39:39" x14ac:dyDescent="0.2">
      <c r="AM154" s="29"/>
    </row>
    <row r="155" spans="39:39" x14ac:dyDescent="0.2">
      <c r="AM155" s="29"/>
    </row>
    <row r="156" spans="39:39" x14ac:dyDescent="0.2">
      <c r="AM156" s="29"/>
    </row>
    <row r="157" spans="39:39" x14ac:dyDescent="0.2">
      <c r="AM157" s="29"/>
    </row>
    <row r="158" spans="39:39" x14ac:dyDescent="0.2">
      <c r="AM158" s="29"/>
    </row>
    <row r="159" spans="39:39" x14ac:dyDescent="0.2">
      <c r="AM159" s="29"/>
    </row>
    <row r="160" spans="39:39" x14ac:dyDescent="0.2">
      <c r="AM160" s="29"/>
    </row>
    <row r="161" spans="39:39" x14ac:dyDescent="0.2">
      <c r="AM161" s="29"/>
    </row>
  </sheetData>
  <sheetProtection algorithmName="SHA-512" hashValue="66fW6nYLP0H3xoGeypiktlXzLyILtndKl4g16lC4ZRqKFmxkoZbx8t6gDqsO4KRA//4APEmBFAjmi6sZM0O1pQ==" saltValue="jE8CA6vLpR8bzeQT5/SoqQ==" spinCount="100000" sheet="1" objects="1" scenarios="1"/>
  <protectedRanges>
    <protectedRange sqref="AM23 AM24 AM25 AM26 AM31" name="Bereich1"/>
  </protectedRanges>
  <mergeCells count="86">
    <mergeCell ref="AG28:AJ28"/>
    <mergeCell ref="B31:AJ31"/>
    <mergeCell ref="I28:L28"/>
    <mergeCell ref="M28:P28"/>
    <mergeCell ref="Q28:T28"/>
    <mergeCell ref="U28:X28"/>
    <mergeCell ref="Y28:AB28"/>
    <mergeCell ref="AC28:AF28"/>
    <mergeCell ref="AC27:AF27"/>
    <mergeCell ref="AG27:AJ27"/>
    <mergeCell ref="C26:F26"/>
    <mergeCell ref="K26:L26"/>
    <mergeCell ref="O26:P26"/>
    <mergeCell ref="S26:T26"/>
    <mergeCell ref="W26:X26"/>
    <mergeCell ref="AA26:AB26"/>
    <mergeCell ref="AE26:AF26"/>
    <mergeCell ref="AI26:AJ26"/>
    <mergeCell ref="I27:L27"/>
    <mergeCell ref="M27:P27"/>
    <mergeCell ref="Q27:T27"/>
    <mergeCell ref="U27:X27"/>
    <mergeCell ref="Y27:AB27"/>
    <mergeCell ref="AA25:AB25"/>
    <mergeCell ref="AE24:AF24"/>
    <mergeCell ref="AI24:AJ24"/>
    <mergeCell ref="C24:F24"/>
    <mergeCell ref="K24:L24"/>
    <mergeCell ref="O24:P24"/>
    <mergeCell ref="S24:T24"/>
    <mergeCell ref="W24:X24"/>
    <mergeCell ref="AA24:AB24"/>
    <mergeCell ref="AE25:AF25"/>
    <mergeCell ref="AI25:AJ25"/>
    <mergeCell ref="C25:F25"/>
    <mergeCell ref="K25:L25"/>
    <mergeCell ref="O25:P25"/>
    <mergeCell ref="S25:T25"/>
    <mergeCell ref="W25:X25"/>
    <mergeCell ref="AC22:AF22"/>
    <mergeCell ref="AG22:AJ22"/>
    <mergeCell ref="AE23:AF23"/>
    <mergeCell ref="AI23:AJ23"/>
    <mergeCell ref="C23:F23"/>
    <mergeCell ref="K23:L23"/>
    <mergeCell ref="O23:P23"/>
    <mergeCell ref="S23:T23"/>
    <mergeCell ref="W23:X23"/>
    <mergeCell ref="AA23:AB23"/>
    <mergeCell ref="I22:L22"/>
    <mergeCell ref="M22:P22"/>
    <mergeCell ref="Q22:T22"/>
    <mergeCell ref="U22:X22"/>
    <mergeCell ref="Y22:AB22"/>
    <mergeCell ref="AL14:AL20"/>
    <mergeCell ref="AM14:AM20"/>
    <mergeCell ref="AN14:AN20"/>
    <mergeCell ref="I17:L18"/>
    <mergeCell ref="M17:P18"/>
    <mergeCell ref="Q17:T18"/>
    <mergeCell ref="U17:X18"/>
    <mergeCell ref="Y17:AB18"/>
    <mergeCell ref="AC17:AF18"/>
    <mergeCell ref="AG17:AJ18"/>
    <mergeCell ref="AK14:AK20"/>
    <mergeCell ref="A14:B18"/>
    <mergeCell ref="C14:F18"/>
    <mergeCell ref="G14:H20"/>
    <mergeCell ref="I14:AJ16"/>
    <mergeCell ref="A19:A20"/>
    <mergeCell ref="B19:B20"/>
    <mergeCell ref="C19:F20"/>
    <mergeCell ref="I19:AJ20"/>
    <mergeCell ref="AK3:AL3"/>
    <mergeCell ref="A8:AJ9"/>
    <mergeCell ref="A10:AJ10"/>
    <mergeCell ref="A11:AJ11"/>
    <mergeCell ref="A13:AJ13"/>
    <mergeCell ref="A12:AJ12"/>
    <mergeCell ref="N1:O1"/>
    <mergeCell ref="N2:Z2"/>
    <mergeCell ref="AA3:AB3"/>
    <mergeCell ref="AC3:AD3"/>
    <mergeCell ref="AE3:AF3"/>
    <mergeCell ref="AG3:AH3"/>
    <mergeCell ref="AI3:AJ3"/>
  </mergeCells>
  <dataValidations count="1">
    <dataValidation type="list" allowBlank="1" showInputMessage="1" showErrorMessage="1" sqref="AH25 Z23 V26 AD26 AH24 J23 N23 R23 V23 J24 J25 N24 R24 Z24 AD23 AD24 AD25 V24 N25 R25 V25 Z25 AH26 Z26 J26 AH23 N26 R26" xr:uid="{3DB6CA36-0614-4E61-AE56-C507D570C120}">
      <formula1>INDIRECT(I23)</formula1>
    </dataValidation>
  </dataValidations>
  <pageMargins left="0.7" right="0.7" top="0.78740157499999996" bottom="0.78740157499999996" header="0.3" footer="0.3"/>
  <extLst>
    <ext xmlns:x14="http://schemas.microsoft.com/office/spreadsheetml/2009/9/main" uri="{CCE6A557-97BC-4b89-ADB6-D9C93CAAB3DF}">
      <x14:dataValidations xmlns:xm="http://schemas.microsoft.com/office/excel/2006/main" count="3">
        <x14:dataValidation type="list" allowBlank="1" showInputMessage="1" showErrorMessage="1" xr:uid="{45108ACD-9759-4F4E-BDD6-BB6B6317B4E9}">
          <x14:formula1>
            <xm:f>Tabelle_WiE!$A$4:$A$35</xm:f>
          </x14:formula1>
          <xm:sqref>N1:O1</xm:sqref>
        </x14:dataValidation>
        <x14:dataValidation type="list" allowBlank="1" showInputMessage="1" showErrorMessage="1" xr:uid="{0046F05E-E389-429A-A421-A93F8898673A}">
          <x14:formula1>
            <xm:f>Datenquelle!$I$1:$S$1</xm:f>
          </x14:formula1>
          <xm:sqref>AG25 Y23 Y26 AG26 AG24 I23 M23 Q23 U23 I24 I25 M24 Q24 Y24 AC23 AC24 AC25 U24 M25 Q25 U25 Y25 AC26 I26 M26 Q26 U26 AG23</xm:sqref>
        </x14:dataValidation>
        <x14:dataValidation type="list" allowBlank="1" showInputMessage="1" showErrorMessage="1" xr:uid="{C4D140CC-1D5E-4B90-A0AB-BE50FB38CB53}">
          <x14:formula1>
            <xm:f>Datenquelle!$T$2:$T$7</xm:f>
          </x14:formula1>
          <xm:sqref>AI25:AJ25 AA23:AB23 AE23:AF23 AE26:AF26 AI24:AJ24 K23:L23 O23:P23 S23:T23 W23:X23 K24:L24 K25:L25 O24:P24 S24:T24 AA24:AB24 AE24:AF24 AI26:AJ26 W24:X24 O25:P25 S25:T25 W25:X25 AA25:AB25 AE25:AF25 K26:L26 O26:P26 S26:T26 W26:X26 AA26:AB26 AI23:AJ23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1"/>
  <sheetViews>
    <sheetView workbookViewId="0">
      <selection activeCell="E35" sqref="E35"/>
    </sheetView>
  </sheetViews>
  <sheetFormatPr baseColWidth="10" defaultRowHeight="12.75" x14ac:dyDescent="0.2"/>
  <cols>
    <col min="1" max="1" width="28.7109375" bestFit="1" customWidth="1"/>
    <col min="2" max="2" width="5.85546875" bestFit="1" customWidth="1"/>
    <col min="3" max="3" width="9.28515625" bestFit="1" customWidth="1"/>
    <col min="4" max="4" width="9.85546875" bestFit="1" customWidth="1"/>
    <col min="5" max="5" width="37.85546875" bestFit="1" customWidth="1"/>
  </cols>
  <sheetData>
    <row r="1" spans="1:5" ht="15" x14ac:dyDescent="0.2">
      <c r="A1" s="26" t="s">
        <v>186</v>
      </c>
      <c r="B1" s="27" t="s">
        <v>187</v>
      </c>
      <c r="C1" s="28" t="s">
        <v>188</v>
      </c>
      <c r="D1" s="27" t="s">
        <v>189</v>
      </c>
      <c r="E1" s="26" t="s">
        <v>190</v>
      </c>
    </row>
    <row r="2" spans="1:5" ht="14.25" x14ac:dyDescent="0.2">
      <c r="A2" s="21" t="s">
        <v>191</v>
      </c>
      <c r="B2" s="22" t="s">
        <v>162</v>
      </c>
      <c r="C2" s="22">
        <v>3</v>
      </c>
      <c r="D2" s="22" t="s">
        <v>192</v>
      </c>
      <c r="E2" s="21" t="s">
        <v>193</v>
      </c>
    </row>
    <row r="3" spans="1:5" ht="14.25" x14ac:dyDescent="0.2">
      <c r="A3" s="21" t="s">
        <v>194</v>
      </c>
      <c r="B3" s="22" t="s">
        <v>195</v>
      </c>
      <c r="C3" s="22">
        <v>1</v>
      </c>
      <c r="D3" s="22" t="s">
        <v>196</v>
      </c>
      <c r="E3" s="21" t="s">
        <v>197</v>
      </c>
    </row>
    <row r="4" spans="1:5" ht="14.25" x14ac:dyDescent="0.2">
      <c r="A4" s="21" t="s">
        <v>198</v>
      </c>
      <c r="B4" s="22" t="s">
        <v>164</v>
      </c>
      <c r="C4" s="22">
        <v>1</v>
      </c>
      <c r="D4" s="22" t="s">
        <v>199</v>
      </c>
      <c r="E4" s="21" t="s">
        <v>200</v>
      </c>
    </row>
    <row r="5" spans="1:5" ht="14.25" x14ac:dyDescent="0.2">
      <c r="A5" s="21" t="s">
        <v>201</v>
      </c>
      <c r="B5" s="22" t="s">
        <v>165</v>
      </c>
      <c r="C5" s="22">
        <v>2</v>
      </c>
      <c r="D5" s="22" t="s">
        <v>202</v>
      </c>
      <c r="E5" s="21" t="s">
        <v>203</v>
      </c>
    </row>
    <row r="6" spans="1:5" ht="14.25" x14ac:dyDescent="0.2">
      <c r="A6" s="21" t="s">
        <v>204</v>
      </c>
      <c r="B6" s="22" t="s">
        <v>166</v>
      </c>
      <c r="C6" s="22">
        <v>1</v>
      </c>
      <c r="D6" s="22" t="s">
        <v>205</v>
      </c>
      <c r="E6" s="21" t="s">
        <v>206</v>
      </c>
    </row>
    <row r="7" spans="1:5" ht="14.25" x14ac:dyDescent="0.2">
      <c r="A7" s="21"/>
      <c r="B7" s="22"/>
      <c r="C7" s="22"/>
      <c r="D7" s="22"/>
      <c r="E7" s="21"/>
    </row>
    <row r="8" spans="1:5" ht="14.25" x14ac:dyDescent="0.2">
      <c r="A8" s="23" t="s">
        <v>207</v>
      </c>
      <c r="B8" s="22"/>
      <c r="C8" s="22"/>
      <c r="D8" s="22"/>
      <c r="E8" s="21"/>
    </row>
    <row r="9" spans="1:5" ht="14.25" x14ac:dyDescent="0.2">
      <c r="A9" s="21" t="s">
        <v>208</v>
      </c>
      <c r="B9" s="22" t="s">
        <v>167</v>
      </c>
      <c r="C9" s="22">
        <v>1</v>
      </c>
      <c r="D9" s="22" t="s">
        <v>209</v>
      </c>
      <c r="E9" s="21" t="s">
        <v>210</v>
      </c>
    </row>
    <row r="10" spans="1:5" ht="14.25" x14ac:dyDescent="0.2">
      <c r="A10" s="21" t="s">
        <v>211</v>
      </c>
      <c r="B10" s="22" t="s">
        <v>168</v>
      </c>
      <c r="C10" s="22">
        <v>2</v>
      </c>
      <c r="D10" s="24" t="s">
        <v>212</v>
      </c>
      <c r="E10" s="21" t="s">
        <v>213</v>
      </c>
    </row>
    <row r="11" spans="1:5" ht="14.25" x14ac:dyDescent="0.2">
      <c r="A11" s="21" t="s">
        <v>214</v>
      </c>
      <c r="B11" s="22" t="s">
        <v>169</v>
      </c>
      <c r="C11" s="22">
        <v>2</v>
      </c>
      <c r="D11" s="24" t="s">
        <v>215</v>
      </c>
      <c r="E11" s="21" t="s">
        <v>216</v>
      </c>
    </row>
    <row r="12" spans="1:5" ht="14.25" x14ac:dyDescent="0.2">
      <c r="A12" s="21" t="s">
        <v>217</v>
      </c>
      <c r="B12" s="22" t="s">
        <v>169</v>
      </c>
      <c r="C12" s="22">
        <v>2</v>
      </c>
      <c r="D12" s="24" t="s">
        <v>218</v>
      </c>
      <c r="E12" s="21" t="s">
        <v>219</v>
      </c>
    </row>
    <row r="13" spans="1:5" ht="14.25" x14ac:dyDescent="0.2">
      <c r="A13" s="21" t="s">
        <v>220</v>
      </c>
      <c r="B13" s="22" t="s">
        <v>171</v>
      </c>
      <c r="C13" s="22">
        <v>2</v>
      </c>
      <c r="D13" s="24" t="s">
        <v>221</v>
      </c>
      <c r="E13" s="21" t="s">
        <v>222</v>
      </c>
    </row>
    <row r="14" spans="1:5" ht="14.25" x14ac:dyDescent="0.2">
      <c r="A14" s="21" t="s">
        <v>223</v>
      </c>
      <c r="B14" s="22"/>
      <c r="C14" s="22"/>
      <c r="D14" s="24" t="s">
        <v>224</v>
      </c>
      <c r="E14" s="21" t="s">
        <v>225</v>
      </c>
    </row>
    <row r="15" spans="1:5" ht="14.25" x14ac:dyDescent="0.2">
      <c r="A15" s="21"/>
      <c r="B15" s="22"/>
      <c r="C15" s="22"/>
      <c r="D15" s="22"/>
      <c r="E15" s="21"/>
    </row>
    <row r="16" spans="1:5" ht="15" x14ac:dyDescent="0.25">
      <c r="A16" s="25" t="s">
        <v>226</v>
      </c>
      <c r="B16" s="21"/>
      <c r="C16" s="22"/>
      <c r="D16" s="22"/>
      <c r="E16" s="21"/>
    </row>
    <row r="17" spans="1:5" ht="14.25" x14ac:dyDescent="0.2">
      <c r="A17" s="21" t="s">
        <v>227</v>
      </c>
      <c r="B17" s="22" t="s">
        <v>175</v>
      </c>
      <c r="C17" s="22">
        <v>0.5</v>
      </c>
      <c r="D17" s="22" t="s">
        <v>228</v>
      </c>
      <c r="E17" s="21" t="s">
        <v>229</v>
      </c>
    </row>
    <row r="18" spans="1:5" ht="14.25" x14ac:dyDescent="0.2">
      <c r="A18" s="21" t="s">
        <v>230</v>
      </c>
      <c r="B18" s="22" t="s">
        <v>175</v>
      </c>
      <c r="C18" s="22">
        <v>1</v>
      </c>
      <c r="D18" s="22" t="s">
        <v>231</v>
      </c>
      <c r="E18" s="21" t="s">
        <v>232</v>
      </c>
    </row>
    <row r="19" spans="1:5" ht="14.25" x14ac:dyDescent="0.2">
      <c r="A19" s="21" t="s">
        <v>230</v>
      </c>
      <c r="B19" s="22" t="s">
        <v>175</v>
      </c>
      <c r="C19" s="22">
        <v>24</v>
      </c>
      <c r="D19" s="22" t="s">
        <v>233</v>
      </c>
      <c r="E19" s="21" t="s">
        <v>234</v>
      </c>
    </row>
    <row r="20" spans="1:5" ht="14.25" x14ac:dyDescent="0.2">
      <c r="A20" s="21" t="s">
        <v>230</v>
      </c>
      <c r="B20" s="22" t="s">
        <v>175</v>
      </c>
      <c r="C20" s="22">
        <v>48</v>
      </c>
      <c r="D20" s="22" t="s">
        <v>235</v>
      </c>
      <c r="E20" s="21" t="s">
        <v>236</v>
      </c>
    </row>
    <row r="21" spans="1:5" ht="14.25" x14ac:dyDescent="0.2">
      <c r="A21" s="21" t="s">
        <v>230</v>
      </c>
      <c r="B21" s="22" t="s">
        <v>175</v>
      </c>
      <c r="C21" s="22">
        <v>72</v>
      </c>
      <c r="D21" s="22" t="s">
        <v>237</v>
      </c>
      <c r="E21" s="21" t="s">
        <v>238</v>
      </c>
    </row>
    <row r="22" spans="1:5" ht="14.25" x14ac:dyDescent="0.2">
      <c r="A22" s="21"/>
      <c r="B22" s="22"/>
      <c r="C22" s="22"/>
      <c r="D22" s="22"/>
      <c r="E22" s="21"/>
    </row>
    <row r="23" spans="1:5" ht="15" x14ac:dyDescent="0.25">
      <c r="A23" s="25" t="s">
        <v>239</v>
      </c>
      <c r="B23" s="22"/>
      <c r="C23" s="22"/>
      <c r="D23" s="22"/>
      <c r="E23" s="21"/>
    </row>
    <row r="24" spans="1:5" ht="14.25" x14ac:dyDescent="0.2">
      <c r="A24" s="21" t="s">
        <v>240</v>
      </c>
      <c r="B24" s="22" t="s">
        <v>174</v>
      </c>
      <c r="C24" s="22">
        <v>1</v>
      </c>
      <c r="D24" s="22" t="s">
        <v>241</v>
      </c>
      <c r="E24" s="21" t="s">
        <v>232</v>
      </c>
    </row>
    <row r="25" spans="1:5" ht="14.25" x14ac:dyDescent="0.2">
      <c r="A25" s="21" t="s">
        <v>240</v>
      </c>
      <c r="B25" s="22" t="s">
        <v>174</v>
      </c>
      <c r="C25" s="22">
        <v>24</v>
      </c>
      <c r="D25" s="22" t="s">
        <v>242</v>
      </c>
      <c r="E25" s="21" t="s">
        <v>234</v>
      </c>
    </row>
    <row r="26" spans="1:5" ht="14.25" x14ac:dyDescent="0.2">
      <c r="A26" s="21" t="s">
        <v>240</v>
      </c>
      <c r="B26" s="22" t="s">
        <v>174</v>
      </c>
      <c r="C26" s="22">
        <v>48</v>
      </c>
      <c r="D26" s="22" t="s">
        <v>243</v>
      </c>
      <c r="E26" s="21" t="s">
        <v>236</v>
      </c>
    </row>
    <row r="27" spans="1:5" ht="14.25" x14ac:dyDescent="0.2">
      <c r="A27" s="21" t="s">
        <v>240</v>
      </c>
      <c r="B27" s="22" t="s">
        <v>174</v>
      </c>
      <c r="C27" s="22">
        <v>72</v>
      </c>
      <c r="D27" s="22" t="s">
        <v>244</v>
      </c>
      <c r="E27" s="21" t="s">
        <v>238</v>
      </c>
    </row>
    <row r="28" spans="1:5" ht="14.25" x14ac:dyDescent="0.2">
      <c r="A28" s="21"/>
      <c r="B28" s="22"/>
      <c r="C28" s="22"/>
      <c r="D28" s="22"/>
      <c r="E28" s="21"/>
    </row>
    <row r="29" spans="1:5" ht="14.25" x14ac:dyDescent="0.2">
      <c r="A29" s="21" t="s">
        <v>245</v>
      </c>
      <c r="B29" s="22" t="s">
        <v>246</v>
      </c>
      <c r="C29" s="22"/>
      <c r="D29" s="22" t="s">
        <v>246</v>
      </c>
      <c r="E29" s="21" t="s">
        <v>245</v>
      </c>
    </row>
    <row r="31" spans="1:5" x14ac:dyDescent="0.2">
      <c r="A31" s="16" t="s">
        <v>247</v>
      </c>
    </row>
  </sheetData>
  <sheetProtection algorithmName="SHA-512" hashValue="yvVyZaNkkTJA3Swf28gB5+F3b6yE7LQFzyF3cSvcp2prXJBJEzJSdNeIius7/e9Dwm9mVFaD0QhitcvJLGmfBg==" saltValue="Lyjubl0PjFZpVQJU9/K+0w==" spinCount="100000" sheet="1" objects="1" scenarios="1"/>
  <pageMargins left="0.6" right="0.6"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0"/>
  <sheetViews>
    <sheetView showGridLines="0" workbookViewId="0">
      <pane ySplit="1" topLeftCell="A2" activePane="bottomLeft" state="frozen"/>
      <selection pane="bottomLeft" activeCell="S9" sqref="S9"/>
    </sheetView>
  </sheetViews>
  <sheetFormatPr baseColWidth="10" defaultRowHeight="12.75" x14ac:dyDescent="0.2"/>
  <cols>
    <col min="1" max="1" width="5" bestFit="1" customWidth="1"/>
    <col min="2" max="2" width="5.140625" bestFit="1" customWidth="1"/>
    <col min="3" max="3" width="6" bestFit="1" customWidth="1"/>
    <col min="4" max="4" width="5.7109375" bestFit="1" customWidth="1"/>
    <col min="5" max="5" width="47.140625" bestFit="1" customWidth="1"/>
    <col min="6" max="6" width="7.85546875" bestFit="1" customWidth="1"/>
    <col min="7" max="7" width="17.7109375" bestFit="1" customWidth="1"/>
    <col min="9" max="9" width="4.28515625" customWidth="1"/>
    <col min="10" max="10" width="5.42578125" customWidth="1"/>
    <col min="11" max="11" width="4.7109375" customWidth="1"/>
    <col min="12" max="12" width="5" customWidth="1"/>
    <col min="13" max="13" width="4.28515625" customWidth="1"/>
    <col min="14" max="14" width="4.5703125" customWidth="1"/>
    <col min="15" max="15" width="5.140625" customWidth="1"/>
    <col min="16" max="16" width="5.7109375" customWidth="1"/>
    <col min="17" max="17" width="6.28515625" customWidth="1"/>
    <col min="18" max="18" width="6.42578125" customWidth="1"/>
    <col min="19" max="20" width="4.42578125" customWidth="1"/>
  </cols>
  <sheetData>
    <row r="1" spans="1:20" x14ac:dyDescent="0.2">
      <c r="A1" s="1" t="s">
        <v>0</v>
      </c>
      <c r="B1" s="2" t="s">
        <v>1</v>
      </c>
      <c r="C1" s="2" t="s">
        <v>2</v>
      </c>
      <c r="D1" s="2" t="s">
        <v>3</v>
      </c>
      <c r="E1" s="2" t="s">
        <v>4</v>
      </c>
      <c r="F1" s="2" t="s">
        <v>5</v>
      </c>
      <c r="G1" s="2" t="s">
        <v>6</v>
      </c>
      <c r="I1" s="13" t="s">
        <v>162</v>
      </c>
      <c r="J1" s="13" t="s">
        <v>163</v>
      </c>
      <c r="K1" t="s">
        <v>164</v>
      </c>
      <c r="L1" t="s">
        <v>165</v>
      </c>
      <c r="M1" t="s">
        <v>166</v>
      </c>
      <c r="N1" t="s">
        <v>167</v>
      </c>
      <c r="O1" t="s">
        <v>168</v>
      </c>
      <c r="P1" t="s">
        <v>169</v>
      </c>
      <c r="Q1" t="s">
        <v>170</v>
      </c>
      <c r="R1" t="s">
        <v>171</v>
      </c>
      <c r="S1" t="s">
        <v>175</v>
      </c>
      <c r="T1" t="s">
        <v>174</v>
      </c>
    </row>
    <row r="2" spans="1:20" x14ac:dyDescent="0.2">
      <c r="A2" s="3">
        <v>202</v>
      </c>
      <c r="B2" s="4">
        <v>3023</v>
      </c>
      <c r="C2" s="5" t="s">
        <v>7</v>
      </c>
      <c r="D2" s="6" t="s">
        <v>8</v>
      </c>
      <c r="E2" s="6" t="s">
        <v>9</v>
      </c>
      <c r="F2" s="7" t="s">
        <v>10</v>
      </c>
      <c r="G2" s="8" t="s">
        <v>11</v>
      </c>
      <c r="I2" s="18">
        <v>1</v>
      </c>
      <c r="J2" s="18">
        <v>1</v>
      </c>
      <c r="K2" s="18">
        <v>1</v>
      </c>
      <c r="L2" s="18">
        <v>1</v>
      </c>
      <c r="M2" s="18">
        <v>1</v>
      </c>
      <c r="N2" s="18">
        <v>1</v>
      </c>
      <c r="O2" s="18">
        <v>1</v>
      </c>
      <c r="P2" s="18">
        <v>1</v>
      </c>
      <c r="Q2" s="18">
        <v>1</v>
      </c>
      <c r="R2" s="18">
        <v>1</v>
      </c>
      <c r="S2" s="18">
        <v>0.5</v>
      </c>
      <c r="T2" s="18">
        <v>0.5</v>
      </c>
    </row>
    <row r="3" spans="1:20" x14ac:dyDescent="0.2">
      <c r="A3" s="3">
        <v>210</v>
      </c>
      <c r="B3" s="4">
        <v>3015</v>
      </c>
      <c r="C3" s="5" t="s">
        <v>12</v>
      </c>
      <c r="D3" s="6" t="s">
        <v>8</v>
      </c>
      <c r="E3" s="6" t="s">
        <v>13</v>
      </c>
      <c r="F3" s="7" t="s">
        <v>10</v>
      </c>
      <c r="G3" s="8" t="s">
        <v>14</v>
      </c>
      <c r="I3" s="18">
        <v>3</v>
      </c>
      <c r="J3" s="18"/>
      <c r="K3" s="18">
        <v>2</v>
      </c>
      <c r="L3" s="18">
        <v>2</v>
      </c>
      <c r="M3" s="18">
        <v>2</v>
      </c>
      <c r="N3" s="18">
        <v>2</v>
      </c>
      <c r="O3" s="18">
        <v>2</v>
      </c>
      <c r="P3" s="18">
        <v>2</v>
      </c>
      <c r="Q3" s="18">
        <v>2</v>
      </c>
      <c r="R3" s="18">
        <v>2</v>
      </c>
      <c r="S3" s="18">
        <v>1</v>
      </c>
      <c r="T3" s="18">
        <v>1</v>
      </c>
    </row>
    <row r="4" spans="1:20" x14ac:dyDescent="0.2">
      <c r="A4" s="9">
        <v>2000</v>
      </c>
      <c r="B4" s="10">
        <v>7018</v>
      </c>
      <c r="C4" s="5" t="s">
        <v>15</v>
      </c>
      <c r="D4" s="6" t="s">
        <v>8</v>
      </c>
      <c r="E4" s="6" t="s">
        <v>16</v>
      </c>
      <c r="F4" s="7" t="s">
        <v>17</v>
      </c>
      <c r="G4" s="8" t="s">
        <v>18</v>
      </c>
      <c r="I4" s="18"/>
      <c r="J4" s="18"/>
      <c r="K4" s="18">
        <v>3</v>
      </c>
      <c r="L4" s="18">
        <v>3</v>
      </c>
      <c r="M4" s="18">
        <v>3</v>
      </c>
      <c r="N4" s="18">
        <v>3</v>
      </c>
      <c r="O4" s="18">
        <v>3</v>
      </c>
      <c r="P4" s="18">
        <v>3</v>
      </c>
      <c r="Q4" s="18">
        <v>3</v>
      </c>
      <c r="R4" s="18">
        <v>3</v>
      </c>
      <c r="S4" s="18">
        <v>12</v>
      </c>
      <c r="T4" s="18">
        <v>12</v>
      </c>
    </row>
    <row r="5" spans="1:20" x14ac:dyDescent="0.2">
      <c r="A5" s="9">
        <v>2001</v>
      </c>
      <c r="B5" s="10">
        <v>7019</v>
      </c>
      <c r="C5" s="5" t="s">
        <v>15</v>
      </c>
      <c r="D5" s="6" t="s">
        <v>8</v>
      </c>
      <c r="E5" s="6" t="s">
        <v>19</v>
      </c>
      <c r="F5" s="7" t="s">
        <v>17</v>
      </c>
      <c r="G5" s="8" t="s">
        <v>18</v>
      </c>
      <c r="I5" s="18"/>
      <c r="J5" s="18"/>
      <c r="K5" s="18"/>
      <c r="L5" s="18">
        <v>4</v>
      </c>
      <c r="M5" s="18">
        <v>4</v>
      </c>
      <c r="N5" s="18"/>
      <c r="O5" s="18"/>
      <c r="P5" s="18"/>
      <c r="Q5" s="18"/>
      <c r="R5" s="18"/>
      <c r="S5" s="18">
        <v>24</v>
      </c>
      <c r="T5" s="18">
        <v>24</v>
      </c>
    </row>
    <row r="6" spans="1:20" x14ac:dyDescent="0.2">
      <c r="A6" s="9">
        <v>2002</v>
      </c>
      <c r="B6" s="10">
        <v>7020</v>
      </c>
      <c r="C6" s="5" t="s">
        <v>15</v>
      </c>
      <c r="D6" s="6" t="s">
        <v>8</v>
      </c>
      <c r="E6" s="6" t="s">
        <v>20</v>
      </c>
      <c r="F6" s="7" t="s">
        <v>17</v>
      </c>
      <c r="G6" s="8" t="s">
        <v>18</v>
      </c>
      <c r="I6" s="18"/>
      <c r="J6" s="18"/>
      <c r="K6" s="18"/>
      <c r="L6" s="18">
        <v>5</v>
      </c>
      <c r="M6" s="18"/>
      <c r="N6" s="18"/>
      <c r="O6" s="18"/>
      <c r="P6" s="18"/>
      <c r="Q6" s="18"/>
      <c r="R6" s="18"/>
      <c r="S6" s="18">
        <v>48</v>
      </c>
      <c r="T6" s="18">
        <v>48</v>
      </c>
    </row>
    <row r="7" spans="1:20" x14ac:dyDescent="0.2">
      <c r="A7" s="9">
        <v>2003</v>
      </c>
      <c r="B7" s="10">
        <v>7021</v>
      </c>
      <c r="C7" s="5" t="s">
        <v>15</v>
      </c>
      <c r="D7" s="6" t="s">
        <v>8</v>
      </c>
      <c r="E7" s="6" t="s">
        <v>21</v>
      </c>
      <c r="F7" s="7" t="s">
        <v>17</v>
      </c>
      <c r="G7" s="8" t="s">
        <v>18</v>
      </c>
      <c r="I7" s="18"/>
      <c r="J7" s="18"/>
      <c r="K7" s="18"/>
      <c r="L7" s="18">
        <v>6</v>
      </c>
      <c r="M7" s="18"/>
      <c r="N7" s="18"/>
      <c r="O7" s="18"/>
      <c r="P7" s="18"/>
      <c r="Q7" s="18"/>
      <c r="R7" s="18"/>
      <c r="S7" s="18">
        <v>72</v>
      </c>
      <c r="T7" s="18">
        <v>72</v>
      </c>
    </row>
    <row r="8" spans="1:20" x14ac:dyDescent="0.2">
      <c r="A8" s="9">
        <v>2004</v>
      </c>
      <c r="B8" s="10">
        <v>7022</v>
      </c>
      <c r="C8" s="5" t="s">
        <v>15</v>
      </c>
      <c r="D8" s="6" t="s">
        <v>8</v>
      </c>
      <c r="E8" s="6" t="s">
        <v>22</v>
      </c>
      <c r="F8" s="7" t="s">
        <v>17</v>
      </c>
      <c r="G8" s="8" t="s">
        <v>18</v>
      </c>
      <c r="S8" s="18">
        <v>240</v>
      </c>
      <c r="T8" s="18">
        <v>240</v>
      </c>
    </row>
    <row r="9" spans="1:20" x14ac:dyDescent="0.2">
      <c r="A9" s="9">
        <v>2005</v>
      </c>
      <c r="B9" s="10">
        <v>7023</v>
      </c>
      <c r="C9" s="5" t="s">
        <v>15</v>
      </c>
      <c r="D9" s="6" t="s">
        <v>8</v>
      </c>
      <c r="E9" s="6" t="s">
        <v>23</v>
      </c>
      <c r="F9" s="7" t="s">
        <v>17</v>
      </c>
      <c r="G9" s="8" t="s">
        <v>18</v>
      </c>
    </row>
    <row r="10" spans="1:20" x14ac:dyDescent="0.2">
      <c r="A10" s="3">
        <v>2006</v>
      </c>
      <c r="B10" s="4">
        <v>7024</v>
      </c>
      <c r="C10" s="5" t="s">
        <v>15</v>
      </c>
      <c r="D10" s="6" t="s">
        <v>8</v>
      </c>
      <c r="E10" s="6" t="s">
        <v>24</v>
      </c>
      <c r="F10" s="7" t="s">
        <v>17</v>
      </c>
      <c r="G10" s="8" t="s">
        <v>18</v>
      </c>
    </row>
    <row r="11" spans="1:20" x14ac:dyDescent="0.2">
      <c r="A11" s="3">
        <v>2007</v>
      </c>
      <c r="B11" s="4">
        <v>7025</v>
      </c>
      <c r="C11" s="5" t="s">
        <v>15</v>
      </c>
      <c r="D11" s="6" t="s">
        <v>8</v>
      </c>
      <c r="E11" s="6" t="s">
        <v>25</v>
      </c>
      <c r="F11" s="7" t="s">
        <v>17</v>
      </c>
      <c r="G11" s="8" t="s">
        <v>18</v>
      </c>
    </row>
    <row r="12" spans="1:20" x14ac:dyDescent="0.2">
      <c r="A12" s="3">
        <v>2008</v>
      </c>
      <c r="B12" s="4">
        <v>7026</v>
      </c>
      <c r="C12" s="5" t="s">
        <v>15</v>
      </c>
      <c r="D12" s="6" t="s">
        <v>8</v>
      </c>
      <c r="E12" s="6" t="s">
        <v>26</v>
      </c>
      <c r="F12" s="7" t="s">
        <v>17</v>
      </c>
      <c r="G12" s="8" t="s">
        <v>18</v>
      </c>
      <c r="I12" t="s">
        <v>162</v>
      </c>
      <c r="J12" s="14">
        <v>1</v>
      </c>
      <c r="K12" t="str">
        <f>CONCATENATE(I12,J12)</f>
        <v>J1</v>
      </c>
      <c r="L12" s="190" t="str">
        <f t="shared" ref="L12:L41" si="0">CONCATENATE((IF($I12="J","Jährlich ",IF($I12="HJ","Halbjährlich ",IF($I12="M","Monatlich ",IF($I12="W","Wöchentlich ",IF($I12="T","Täglich ",IF($I12="Q","quartalsweise ",IF($I12="QI","Im I. Quartal ",IF($I12="QII","Im II. Quartal ",IF($I12="QIII","Im III. Quartal ",IF($I12="QIV","Im IV. Quartal ","binnen "))))))))))),(IF($J12=1,"einmal ausführen",IF($J12=3,"dreimal ausführen",IF($J12=2,"zweimal ausführen",IF($J12=4,"viermal ausführen",IF($J12=5,"fünfmal ausführen",IF($J12=6,"sechsmal ausführen",IF($J12=24,"24 Stunden",IF($J12=72,"72 Stunden",IF($J12=48,"48 Stunden",IF($J12=0.5,"30 Minuten",IF($J12=240,"240 Stunden",IF($J12="1","einer Stunde","fehlt"))))))))))))))</f>
        <v>Jährlich einmal ausführen</v>
      </c>
      <c r="M12" s="190"/>
      <c r="N12" s="190"/>
      <c r="O12" s="190"/>
      <c r="P12" s="190"/>
      <c r="Q12" s="190"/>
      <c r="R12" s="190"/>
    </row>
    <row r="13" spans="1:20" x14ac:dyDescent="0.2">
      <c r="A13" s="3">
        <v>2009</v>
      </c>
      <c r="B13" s="4">
        <v>7027</v>
      </c>
      <c r="C13" s="5" t="s">
        <v>15</v>
      </c>
      <c r="D13" s="6" t="s">
        <v>8</v>
      </c>
      <c r="E13" s="6" t="s">
        <v>27</v>
      </c>
      <c r="F13" s="7" t="s">
        <v>17</v>
      </c>
      <c r="G13" s="8" t="s">
        <v>18</v>
      </c>
      <c r="I13" t="s">
        <v>162</v>
      </c>
      <c r="J13" s="14">
        <v>3</v>
      </c>
      <c r="K13" t="str">
        <f t="shared" ref="K13:K51" si="1">CONCATENATE(I13,J13)</f>
        <v>J3</v>
      </c>
      <c r="L13" s="190" t="str">
        <f t="shared" si="0"/>
        <v>Jährlich dreimal ausführen</v>
      </c>
      <c r="M13" s="190"/>
      <c r="N13" s="190"/>
      <c r="O13" s="190"/>
      <c r="P13" s="190"/>
      <c r="Q13" s="190"/>
      <c r="R13" s="190"/>
    </row>
    <row r="14" spans="1:20" x14ac:dyDescent="0.2">
      <c r="A14" s="3">
        <v>2010</v>
      </c>
      <c r="B14" s="4">
        <v>7028</v>
      </c>
      <c r="C14" s="5" t="s">
        <v>15</v>
      </c>
      <c r="D14" s="6" t="s">
        <v>8</v>
      </c>
      <c r="E14" s="6" t="s">
        <v>28</v>
      </c>
      <c r="F14" s="7" t="s">
        <v>17</v>
      </c>
      <c r="G14" s="8" t="s">
        <v>18</v>
      </c>
      <c r="I14" t="s">
        <v>163</v>
      </c>
      <c r="J14" s="14">
        <v>1</v>
      </c>
      <c r="K14" t="str">
        <f t="shared" si="1"/>
        <v>HJ1</v>
      </c>
      <c r="L14" s="190" t="str">
        <f t="shared" si="0"/>
        <v>Halbjährlich einmal ausführen</v>
      </c>
      <c r="M14" s="190"/>
      <c r="N14" s="190"/>
      <c r="O14" s="190"/>
      <c r="P14" s="190"/>
      <c r="Q14" s="190"/>
      <c r="R14" s="190"/>
    </row>
    <row r="15" spans="1:20" x14ac:dyDescent="0.2">
      <c r="A15" s="3">
        <v>2011</v>
      </c>
      <c r="B15" s="4">
        <v>7029</v>
      </c>
      <c r="C15" s="5" t="s">
        <v>15</v>
      </c>
      <c r="D15" s="6" t="s">
        <v>8</v>
      </c>
      <c r="E15" s="6" t="s">
        <v>29</v>
      </c>
      <c r="F15" s="7" t="s">
        <v>17</v>
      </c>
      <c r="G15" s="8" t="s">
        <v>18</v>
      </c>
      <c r="I15" t="s">
        <v>164</v>
      </c>
      <c r="J15" s="14">
        <v>1</v>
      </c>
      <c r="K15" t="str">
        <f t="shared" si="1"/>
        <v>M1</v>
      </c>
      <c r="L15" s="190" t="str">
        <f t="shared" si="0"/>
        <v>Monatlich einmal ausführen</v>
      </c>
      <c r="M15" s="190"/>
      <c r="N15" s="190"/>
      <c r="O15" s="190"/>
      <c r="P15" s="190"/>
      <c r="Q15" s="190"/>
      <c r="R15" s="190"/>
    </row>
    <row r="16" spans="1:20" x14ac:dyDescent="0.2">
      <c r="A16" s="3">
        <v>2012</v>
      </c>
      <c r="B16" s="4">
        <v>7030</v>
      </c>
      <c r="C16" s="5" t="s">
        <v>15</v>
      </c>
      <c r="D16" s="6" t="s">
        <v>8</v>
      </c>
      <c r="E16" s="6" t="s">
        <v>30</v>
      </c>
      <c r="F16" s="7" t="s">
        <v>17</v>
      </c>
      <c r="G16" s="8" t="s">
        <v>18</v>
      </c>
      <c r="I16" t="s">
        <v>164</v>
      </c>
      <c r="J16" s="14">
        <v>2</v>
      </c>
      <c r="K16" t="str">
        <f t="shared" si="1"/>
        <v>M2</v>
      </c>
      <c r="L16" s="190" t="str">
        <f t="shared" si="0"/>
        <v>Monatlich zweimal ausführen</v>
      </c>
      <c r="M16" s="190"/>
      <c r="N16" s="190"/>
      <c r="O16" s="190"/>
      <c r="P16" s="190"/>
      <c r="Q16" s="190"/>
      <c r="R16" s="190"/>
    </row>
    <row r="17" spans="1:18" x14ac:dyDescent="0.2">
      <c r="A17" s="3">
        <v>2013</v>
      </c>
      <c r="B17" s="4">
        <v>7031</v>
      </c>
      <c r="C17" s="5" t="s">
        <v>15</v>
      </c>
      <c r="D17" s="6" t="s">
        <v>8</v>
      </c>
      <c r="E17" s="6" t="s">
        <v>31</v>
      </c>
      <c r="F17" s="7" t="s">
        <v>17</v>
      </c>
      <c r="G17" s="8" t="s">
        <v>18</v>
      </c>
      <c r="I17" t="s">
        <v>164</v>
      </c>
      <c r="J17" s="14">
        <v>3</v>
      </c>
      <c r="K17" t="str">
        <f t="shared" si="1"/>
        <v>M3</v>
      </c>
      <c r="L17" s="190" t="str">
        <f t="shared" si="0"/>
        <v>Monatlich dreimal ausführen</v>
      </c>
      <c r="M17" s="190"/>
      <c r="N17" s="190"/>
      <c r="O17" s="190"/>
      <c r="P17" s="190"/>
      <c r="Q17" s="190"/>
      <c r="R17" s="190"/>
    </row>
    <row r="18" spans="1:18" x14ac:dyDescent="0.2">
      <c r="A18" s="3">
        <v>2014</v>
      </c>
      <c r="B18" s="4">
        <v>7032</v>
      </c>
      <c r="C18" s="5" t="s">
        <v>15</v>
      </c>
      <c r="D18" s="6" t="s">
        <v>8</v>
      </c>
      <c r="E18" s="6" t="s">
        <v>32</v>
      </c>
      <c r="F18" s="7" t="s">
        <v>17</v>
      </c>
      <c r="G18" s="8" t="s">
        <v>18</v>
      </c>
      <c r="I18" t="s">
        <v>165</v>
      </c>
      <c r="J18" s="14">
        <v>1</v>
      </c>
      <c r="K18" t="str">
        <f t="shared" si="1"/>
        <v>W1</v>
      </c>
      <c r="L18" s="190" t="str">
        <f t="shared" si="0"/>
        <v>Wöchentlich einmal ausführen</v>
      </c>
      <c r="M18" s="190"/>
      <c r="N18" s="190"/>
      <c r="O18" s="190"/>
      <c r="P18" s="190"/>
      <c r="Q18" s="190"/>
      <c r="R18" s="190"/>
    </row>
    <row r="19" spans="1:18" x14ac:dyDescent="0.2">
      <c r="A19" s="3">
        <v>2015</v>
      </c>
      <c r="B19" s="4">
        <v>7033</v>
      </c>
      <c r="C19" s="5" t="s">
        <v>15</v>
      </c>
      <c r="D19" s="6" t="s">
        <v>8</v>
      </c>
      <c r="E19" s="6" t="s">
        <v>33</v>
      </c>
      <c r="F19" s="7" t="s">
        <v>17</v>
      </c>
      <c r="G19" s="8" t="s">
        <v>18</v>
      </c>
      <c r="I19" t="s">
        <v>165</v>
      </c>
      <c r="J19" s="14">
        <v>2</v>
      </c>
      <c r="K19" t="str">
        <f t="shared" si="1"/>
        <v>W2</v>
      </c>
      <c r="L19" s="190" t="str">
        <f t="shared" si="0"/>
        <v>Wöchentlich zweimal ausführen</v>
      </c>
      <c r="M19" s="190"/>
      <c r="N19" s="190"/>
      <c r="O19" s="190"/>
      <c r="P19" s="190"/>
      <c r="Q19" s="190"/>
      <c r="R19" s="190"/>
    </row>
    <row r="20" spans="1:18" x14ac:dyDescent="0.2">
      <c r="A20" s="3">
        <v>2016</v>
      </c>
      <c r="B20" s="4">
        <v>3038</v>
      </c>
      <c r="C20" s="5" t="s">
        <v>15</v>
      </c>
      <c r="D20" s="6" t="s">
        <v>8</v>
      </c>
      <c r="E20" s="6" t="s">
        <v>34</v>
      </c>
      <c r="F20" s="7" t="s">
        <v>10</v>
      </c>
      <c r="G20" s="8" t="s">
        <v>35</v>
      </c>
      <c r="I20" t="s">
        <v>165</v>
      </c>
      <c r="J20" s="14">
        <v>3</v>
      </c>
      <c r="K20" t="str">
        <f t="shared" si="1"/>
        <v>W3</v>
      </c>
      <c r="L20" s="190" t="str">
        <f t="shared" si="0"/>
        <v>Wöchentlich dreimal ausführen</v>
      </c>
      <c r="M20" s="190"/>
      <c r="N20" s="190"/>
      <c r="O20" s="190"/>
      <c r="P20" s="190"/>
      <c r="Q20" s="190"/>
      <c r="R20" s="190"/>
    </row>
    <row r="21" spans="1:18" x14ac:dyDescent="0.2">
      <c r="A21" s="3">
        <v>2017</v>
      </c>
      <c r="B21" s="4"/>
      <c r="C21" s="5" t="s">
        <v>15</v>
      </c>
      <c r="D21" s="6" t="s">
        <v>8</v>
      </c>
      <c r="E21" s="6"/>
      <c r="F21" s="7" t="s">
        <v>10</v>
      </c>
      <c r="G21" s="8"/>
      <c r="I21" t="s">
        <v>165</v>
      </c>
      <c r="J21" s="14">
        <v>4</v>
      </c>
      <c r="K21" t="str">
        <f t="shared" si="1"/>
        <v>W4</v>
      </c>
      <c r="L21" s="190" t="str">
        <f t="shared" si="0"/>
        <v>Wöchentlich viermal ausführen</v>
      </c>
      <c r="M21" s="190"/>
      <c r="N21" s="190"/>
      <c r="O21" s="190"/>
      <c r="P21" s="190"/>
      <c r="Q21" s="190"/>
      <c r="R21" s="190"/>
    </row>
    <row r="22" spans="1:18" x14ac:dyDescent="0.2">
      <c r="A22" s="3">
        <v>2019</v>
      </c>
      <c r="B22" s="4">
        <v>3023</v>
      </c>
      <c r="C22" s="5" t="s">
        <v>15</v>
      </c>
      <c r="D22" s="6" t="s">
        <v>8</v>
      </c>
      <c r="E22" s="6" t="s">
        <v>36</v>
      </c>
      <c r="F22" s="7" t="s">
        <v>10</v>
      </c>
      <c r="G22" s="8"/>
      <c r="I22" t="s">
        <v>165</v>
      </c>
      <c r="J22" s="14">
        <v>5</v>
      </c>
      <c r="K22" t="str">
        <f t="shared" si="1"/>
        <v>W5</v>
      </c>
      <c r="L22" s="190" t="str">
        <f t="shared" si="0"/>
        <v>Wöchentlich fünfmal ausführen</v>
      </c>
      <c r="M22" s="190"/>
      <c r="N22" s="190"/>
      <c r="O22" s="190"/>
      <c r="P22" s="190"/>
      <c r="Q22" s="190"/>
      <c r="R22" s="190"/>
    </row>
    <row r="23" spans="1:18" x14ac:dyDescent="0.2">
      <c r="A23" s="3">
        <v>2025</v>
      </c>
      <c r="B23" s="4">
        <v>3038</v>
      </c>
      <c r="C23" s="5" t="s">
        <v>15</v>
      </c>
      <c r="D23" s="6" t="s">
        <v>8</v>
      </c>
      <c r="E23" s="6" t="s">
        <v>37</v>
      </c>
      <c r="F23" s="7" t="s">
        <v>10</v>
      </c>
      <c r="G23" s="8"/>
      <c r="I23" t="s">
        <v>165</v>
      </c>
      <c r="J23" s="14">
        <v>6</v>
      </c>
      <c r="K23" t="str">
        <f t="shared" si="1"/>
        <v>W6</v>
      </c>
      <c r="L23" s="190" t="str">
        <f t="shared" si="0"/>
        <v>Wöchentlich sechsmal ausführen</v>
      </c>
      <c r="M23" s="190"/>
      <c r="N23" s="190"/>
      <c r="O23" s="190"/>
      <c r="P23" s="190"/>
      <c r="Q23" s="190"/>
      <c r="R23" s="190"/>
    </row>
    <row r="24" spans="1:18" x14ac:dyDescent="0.2">
      <c r="A24" s="3">
        <v>2030</v>
      </c>
      <c r="B24" s="4">
        <v>3016</v>
      </c>
      <c r="C24" s="5">
        <v>10315</v>
      </c>
      <c r="D24" s="6" t="s">
        <v>8</v>
      </c>
      <c r="E24" s="6" t="s">
        <v>38</v>
      </c>
      <c r="F24" s="7" t="s">
        <v>10</v>
      </c>
      <c r="G24" s="8" t="s">
        <v>39</v>
      </c>
      <c r="I24" t="s">
        <v>166</v>
      </c>
      <c r="J24" s="14">
        <v>1</v>
      </c>
      <c r="K24" t="str">
        <f t="shared" si="1"/>
        <v>T1</v>
      </c>
      <c r="L24" s="190" t="str">
        <f t="shared" si="0"/>
        <v>Täglich einmal ausführen</v>
      </c>
      <c r="M24" s="190"/>
      <c r="N24" s="190"/>
      <c r="O24" s="190"/>
      <c r="P24" s="190"/>
      <c r="Q24" s="190"/>
      <c r="R24" s="190"/>
    </row>
    <row r="25" spans="1:18" x14ac:dyDescent="0.2">
      <c r="A25" s="3">
        <v>2031</v>
      </c>
      <c r="B25" s="4">
        <v>3016</v>
      </c>
      <c r="C25" s="5">
        <v>10315</v>
      </c>
      <c r="D25" s="6" t="s">
        <v>8</v>
      </c>
      <c r="E25" s="6" t="s">
        <v>40</v>
      </c>
      <c r="F25" s="7" t="s">
        <v>10</v>
      </c>
      <c r="G25" s="8" t="s">
        <v>39</v>
      </c>
      <c r="I25" t="s">
        <v>166</v>
      </c>
      <c r="J25" s="14">
        <v>2</v>
      </c>
      <c r="K25" t="str">
        <f t="shared" si="1"/>
        <v>T2</v>
      </c>
      <c r="L25" s="190" t="str">
        <f t="shared" si="0"/>
        <v>Täglich zweimal ausführen</v>
      </c>
      <c r="M25" s="190"/>
      <c r="N25" s="190"/>
      <c r="O25" s="190"/>
      <c r="P25" s="190"/>
      <c r="Q25" s="190"/>
      <c r="R25" s="190"/>
    </row>
    <row r="26" spans="1:18" x14ac:dyDescent="0.2">
      <c r="A26" s="3">
        <v>2032</v>
      </c>
      <c r="B26" s="4">
        <v>3016</v>
      </c>
      <c r="C26" s="5">
        <v>10315</v>
      </c>
      <c r="D26" s="6" t="s">
        <v>8</v>
      </c>
      <c r="E26" s="6" t="s">
        <v>41</v>
      </c>
      <c r="F26" s="7" t="s">
        <v>10</v>
      </c>
      <c r="G26" s="8" t="s">
        <v>39</v>
      </c>
      <c r="I26" t="s">
        <v>166</v>
      </c>
      <c r="J26" s="14">
        <v>3</v>
      </c>
      <c r="K26" t="str">
        <f t="shared" si="1"/>
        <v>T3</v>
      </c>
      <c r="L26" s="190" t="str">
        <f t="shared" si="0"/>
        <v>Täglich dreimal ausführen</v>
      </c>
      <c r="M26" s="190"/>
      <c r="N26" s="190"/>
      <c r="O26" s="190"/>
      <c r="P26" s="190"/>
      <c r="Q26" s="190"/>
      <c r="R26" s="190"/>
    </row>
    <row r="27" spans="1:18" x14ac:dyDescent="0.2">
      <c r="A27" s="3">
        <v>2033</v>
      </c>
      <c r="B27" s="4">
        <v>3016</v>
      </c>
      <c r="C27" s="5">
        <v>10315</v>
      </c>
      <c r="D27" s="6" t="s">
        <v>8</v>
      </c>
      <c r="E27" s="6" t="s">
        <v>42</v>
      </c>
      <c r="F27" s="7" t="s">
        <v>10</v>
      </c>
      <c r="G27" s="8" t="s">
        <v>39</v>
      </c>
      <c r="I27" t="s">
        <v>167</v>
      </c>
      <c r="J27" s="14">
        <v>1</v>
      </c>
      <c r="K27" t="str">
        <f t="shared" si="1"/>
        <v>Q1</v>
      </c>
      <c r="L27" s="190" t="str">
        <f t="shared" si="0"/>
        <v>quartalsweise einmal ausführen</v>
      </c>
      <c r="M27" s="190"/>
      <c r="N27" s="190"/>
      <c r="O27" s="190"/>
      <c r="P27" s="190"/>
      <c r="Q27" s="190"/>
      <c r="R27" s="190"/>
    </row>
    <row r="28" spans="1:18" x14ac:dyDescent="0.2">
      <c r="A28" s="3">
        <v>2034</v>
      </c>
      <c r="B28" s="4">
        <v>3016</v>
      </c>
      <c r="C28" s="5">
        <v>10315</v>
      </c>
      <c r="D28" s="6" t="s">
        <v>8</v>
      </c>
      <c r="E28" s="6" t="s">
        <v>43</v>
      </c>
      <c r="F28" s="7" t="s">
        <v>10</v>
      </c>
      <c r="G28" s="8" t="s">
        <v>39</v>
      </c>
      <c r="I28" t="s">
        <v>167</v>
      </c>
      <c r="J28" s="14">
        <v>2</v>
      </c>
      <c r="K28" t="str">
        <f t="shared" si="1"/>
        <v>Q2</v>
      </c>
      <c r="L28" s="190" t="str">
        <f t="shared" si="0"/>
        <v>quartalsweise zweimal ausführen</v>
      </c>
      <c r="M28" s="190"/>
      <c r="N28" s="190"/>
      <c r="O28" s="190"/>
      <c r="P28" s="190"/>
      <c r="Q28" s="190"/>
      <c r="R28" s="190"/>
    </row>
    <row r="29" spans="1:18" x14ac:dyDescent="0.2">
      <c r="A29" s="3">
        <v>2035</v>
      </c>
      <c r="B29" s="4">
        <v>3016</v>
      </c>
      <c r="C29" s="5">
        <v>10315</v>
      </c>
      <c r="D29" s="6" t="s">
        <v>8</v>
      </c>
      <c r="E29" s="6" t="s">
        <v>44</v>
      </c>
      <c r="F29" s="7" t="s">
        <v>10</v>
      </c>
      <c r="G29" s="8" t="s">
        <v>39</v>
      </c>
      <c r="I29" t="s">
        <v>167</v>
      </c>
      <c r="J29" s="14">
        <v>3</v>
      </c>
      <c r="K29" t="str">
        <f t="shared" si="1"/>
        <v>Q3</v>
      </c>
      <c r="L29" s="190" t="str">
        <f t="shared" si="0"/>
        <v>quartalsweise dreimal ausführen</v>
      </c>
      <c r="M29" s="190"/>
      <c r="N29" s="190"/>
      <c r="O29" s="190"/>
      <c r="P29" s="190"/>
      <c r="Q29" s="190"/>
      <c r="R29" s="190"/>
    </row>
    <row r="30" spans="1:18" x14ac:dyDescent="0.2">
      <c r="A30" s="3">
        <v>2036</v>
      </c>
      <c r="B30" s="4">
        <v>7034</v>
      </c>
      <c r="C30" s="5">
        <v>10315</v>
      </c>
      <c r="D30" s="6" t="s">
        <v>8</v>
      </c>
      <c r="E30" s="6" t="s">
        <v>45</v>
      </c>
      <c r="F30" s="7" t="s">
        <v>17</v>
      </c>
      <c r="G30" s="8" t="s">
        <v>18</v>
      </c>
      <c r="I30" t="s">
        <v>168</v>
      </c>
      <c r="J30" s="14">
        <v>1</v>
      </c>
      <c r="K30" t="str">
        <f t="shared" si="1"/>
        <v>QI1</v>
      </c>
      <c r="L30" s="190" t="str">
        <f t="shared" si="0"/>
        <v>Im I. Quartal einmal ausführen</v>
      </c>
      <c r="M30" s="190"/>
      <c r="N30" s="190"/>
      <c r="O30" s="190"/>
      <c r="P30" s="190"/>
      <c r="Q30" s="190"/>
      <c r="R30" s="190"/>
    </row>
    <row r="31" spans="1:18" x14ac:dyDescent="0.2">
      <c r="A31" s="3">
        <v>2040</v>
      </c>
      <c r="B31" s="4">
        <v>7055</v>
      </c>
      <c r="C31" s="5" t="s">
        <v>7</v>
      </c>
      <c r="D31" s="6" t="s">
        <v>8</v>
      </c>
      <c r="E31" s="6" t="s">
        <v>46</v>
      </c>
      <c r="F31" s="7" t="s">
        <v>17</v>
      </c>
      <c r="G31" s="8" t="s">
        <v>18</v>
      </c>
      <c r="I31" t="s">
        <v>168</v>
      </c>
      <c r="J31" s="14">
        <v>2</v>
      </c>
      <c r="K31" t="str">
        <f t="shared" si="1"/>
        <v>QI2</v>
      </c>
      <c r="L31" s="190" t="str">
        <f t="shared" si="0"/>
        <v>Im I. Quartal zweimal ausführen</v>
      </c>
      <c r="M31" s="190"/>
      <c r="N31" s="190"/>
      <c r="O31" s="190"/>
      <c r="P31" s="190"/>
      <c r="Q31" s="190"/>
      <c r="R31" s="190"/>
    </row>
    <row r="32" spans="1:18" x14ac:dyDescent="0.2">
      <c r="A32" s="3">
        <v>2043</v>
      </c>
      <c r="B32" s="4">
        <v>7051</v>
      </c>
      <c r="C32" s="5" t="s">
        <v>7</v>
      </c>
      <c r="D32" s="6" t="s">
        <v>8</v>
      </c>
      <c r="E32" s="6" t="s">
        <v>47</v>
      </c>
      <c r="F32" s="7" t="s">
        <v>17</v>
      </c>
      <c r="G32" s="8" t="s">
        <v>18</v>
      </c>
      <c r="I32" t="s">
        <v>168</v>
      </c>
      <c r="J32" s="14">
        <v>3</v>
      </c>
      <c r="K32" t="str">
        <f t="shared" si="1"/>
        <v>QI3</v>
      </c>
      <c r="L32" s="190" t="str">
        <f t="shared" si="0"/>
        <v>Im I. Quartal dreimal ausführen</v>
      </c>
      <c r="M32" s="190"/>
      <c r="N32" s="190"/>
      <c r="O32" s="190"/>
      <c r="P32" s="190"/>
      <c r="Q32" s="190"/>
      <c r="R32" s="190"/>
    </row>
    <row r="33" spans="1:18" x14ac:dyDescent="0.2">
      <c r="A33" s="3">
        <v>2044</v>
      </c>
      <c r="B33" s="4">
        <v>7052</v>
      </c>
      <c r="C33" s="5" t="s">
        <v>7</v>
      </c>
      <c r="D33" s="6" t="s">
        <v>8</v>
      </c>
      <c r="E33" s="6" t="s">
        <v>48</v>
      </c>
      <c r="F33" s="7" t="s">
        <v>17</v>
      </c>
      <c r="G33" s="8" t="s">
        <v>18</v>
      </c>
      <c r="I33" t="s">
        <v>169</v>
      </c>
      <c r="J33" s="14">
        <v>1</v>
      </c>
      <c r="K33" t="str">
        <f t="shared" si="1"/>
        <v>QII1</v>
      </c>
      <c r="L33" s="190" t="str">
        <f t="shared" si="0"/>
        <v>Im II. Quartal einmal ausführen</v>
      </c>
      <c r="M33" s="190"/>
      <c r="N33" s="190"/>
      <c r="O33" s="190"/>
      <c r="P33" s="190"/>
      <c r="Q33" s="190"/>
      <c r="R33" s="190"/>
    </row>
    <row r="34" spans="1:18" x14ac:dyDescent="0.2">
      <c r="A34" s="3">
        <v>2045</v>
      </c>
      <c r="B34" s="4">
        <v>7053</v>
      </c>
      <c r="C34" s="5" t="s">
        <v>7</v>
      </c>
      <c r="D34" s="6" t="s">
        <v>8</v>
      </c>
      <c r="E34" s="6" t="s">
        <v>49</v>
      </c>
      <c r="F34" s="7" t="s">
        <v>17</v>
      </c>
      <c r="G34" s="8" t="s">
        <v>18</v>
      </c>
      <c r="I34" t="s">
        <v>169</v>
      </c>
      <c r="J34" s="14">
        <v>2</v>
      </c>
      <c r="K34" t="str">
        <f t="shared" si="1"/>
        <v>QII2</v>
      </c>
      <c r="L34" s="190" t="str">
        <f t="shared" si="0"/>
        <v>Im II. Quartal zweimal ausführen</v>
      </c>
      <c r="M34" s="190"/>
      <c r="N34" s="190"/>
      <c r="O34" s="190"/>
      <c r="P34" s="190"/>
      <c r="Q34" s="190"/>
      <c r="R34" s="190"/>
    </row>
    <row r="35" spans="1:18" x14ac:dyDescent="0.2">
      <c r="A35" s="3">
        <v>2047</v>
      </c>
      <c r="B35" s="4">
        <v>3016</v>
      </c>
      <c r="C35" s="5">
        <v>13587</v>
      </c>
      <c r="D35" s="6" t="s">
        <v>8</v>
      </c>
      <c r="E35" s="6" t="s">
        <v>50</v>
      </c>
      <c r="F35" s="7" t="s">
        <v>10</v>
      </c>
      <c r="G35" s="8" t="s">
        <v>39</v>
      </c>
      <c r="I35" t="s">
        <v>169</v>
      </c>
      <c r="J35" s="14">
        <v>3</v>
      </c>
      <c r="K35" t="str">
        <f t="shared" si="1"/>
        <v>QII3</v>
      </c>
      <c r="L35" s="190" t="str">
        <f t="shared" si="0"/>
        <v>Im II. Quartal dreimal ausführen</v>
      </c>
      <c r="M35" s="190"/>
      <c r="N35" s="190"/>
      <c r="O35" s="190"/>
      <c r="P35" s="190"/>
      <c r="Q35" s="190"/>
      <c r="R35" s="190"/>
    </row>
    <row r="36" spans="1:18" x14ac:dyDescent="0.2">
      <c r="A36" s="3">
        <v>2048</v>
      </c>
      <c r="B36" s="4">
        <v>3016</v>
      </c>
      <c r="C36" s="5">
        <v>13587</v>
      </c>
      <c r="D36" s="6" t="s">
        <v>8</v>
      </c>
      <c r="E36" s="6" t="s">
        <v>51</v>
      </c>
      <c r="F36" s="7" t="s">
        <v>10</v>
      </c>
      <c r="G36" s="8" t="s">
        <v>39</v>
      </c>
      <c r="I36" t="s">
        <v>170</v>
      </c>
      <c r="J36" s="14">
        <v>1</v>
      </c>
      <c r="K36" t="str">
        <f t="shared" si="1"/>
        <v>QIII1</v>
      </c>
      <c r="L36" s="190" t="str">
        <f t="shared" si="0"/>
        <v>Im III. Quartal einmal ausführen</v>
      </c>
      <c r="M36" s="190"/>
      <c r="N36" s="190"/>
      <c r="O36" s="190"/>
      <c r="P36" s="190"/>
      <c r="Q36" s="190"/>
      <c r="R36" s="190"/>
    </row>
    <row r="37" spans="1:18" x14ac:dyDescent="0.2">
      <c r="A37" s="3">
        <v>2049</v>
      </c>
      <c r="B37" s="4">
        <v>3038</v>
      </c>
      <c r="C37" s="5">
        <v>13587</v>
      </c>
      <c r="D37" s="6" t="s">
        <v>8</v>
      </c>
      <c r="E37" s="6" t="s">
        <v>52</v>
      </c>
      <c r="F37" s="7" t="s">
        <v>10</v>
      </c>
      <c r="G37" s="8" t="s">
        <v>35</v>
      </c>
      <c r="I37" t="s">
        <v>170</v>
      </c>
      <c r="J37" s="14">
        <v>2</v>
      </c>
      <c r="K37" t="str">
        <f t="shared" si="1"/>
        <v>QIII2</v>
      </c>
      <c r="L37" s="190" t="str">
        <f t="shared" si="0"/>
        <v>Im III. Quartal zweimal ausführen</v>
      </c>
      <c r="M37" s="190"/>
      <c r="N37" s="190"/>
      <c r="O37" s="190"/>
      <c r="P37" s="190"/>
      <c r="Q37" s="190"/>
      <c r="R37" s="190"/>
    </row>
    <row r="38" spans="1:18" x14ac:dyDescent="0.2">
      <c r="A38" s="3">
        <v>2051</v>
      </c>
      <c r="B38" s="4">
        <v>3013</v>
      </c>
      <c r="C38" s="5" t="s">
        <v>53</v>
      </c>
      <c r="D38" s="6" t="s">
        <v>8</v>
      </c>
      <c r="E38" s="6" t="s">
        <v>54</v>
      </c>
      <c r="F38" s="7" t="s">
        <v>10</v>
      </c>
      <c r="G38" s="8" t="s">
        <v>55</v>
      </c>
      <c r="I38" t="s">
        <v>170</v>
      </c>
      <c r="J38" s="14">
        <v>3</v>
      </c>
      <c r="K38" t="str">
        <f t="shared" si="1"/>
        <v>QIII3</v>
      </c>
      <c r="L38" s="190" t="str">
        <f t="shared" si="0"/>
        <v>Im III. Quartal dreimal ausführen</v>
      </c>
      <c r="M38" s="190"/>
      <c r="N38" s="190"/>
      <c r="O38" s="190"/>
      <c r="P38" s="190"/>
      <c r="Q38" s="190"/>
      <c r="R38" s="190"/>
    </row>
    <row r="39" spans="1:18" x14ac:dyDescent="0.2">
      <c r="A39" s="3">
        <v>2053</v>
      </c>
      <c r="B39" s="4">
        <v>3012</v>
      </c>
      <c r="C39" s="5" t="s">
        <v>53</v>
      </c>
      <c r="D39" s="6" t="s">
        <v>8</v>
      </c>
      <c r="E39" s="6" t="s">
        <v>56</v>
      </c>
      <c r="F39" s="7" t="s">
        <v>10</v>
      </c>
      <c r="G39" s="8" t="s">
        <v>57</v>
      </c>
      <c r="I39" t="s">
        <v>171</v>
      </c>
      <c r="J39" s="14">
        <v>1</v>
      </c>
      <c r="K39" t="str">
        <f t="shared" si="1"/>
        <v>QIV1</v>
      </c>
      <c r="L39" s="190" t="str">
        <f t="shared" si="0"/>
        <v>Im IV. Quartal einmal ausführen</v>
      </c>
      <c r="M39" s="190"/>
      <c r="N39" s="190"/>
      <c r="O39" s="190"/>
      <c r="P39" s="190"/>
      <c r="Q39" s="190"/>
      <c r="R39" s="190"/>
    </row>
    <row r="40" spans="1:18" x14ac:dyDescent="0.2">
      <c r="A40" s="3">
        <v>2060</v>
      </c>
      <c r="B40" s="4">
        <v>3015</v>
      </c>
      <c r="C40" s="5" t="s">
        <v>58</v>
      </c>
      <c r="D40" s="6" t="s">
        <v>8</v>
      </c>
      <c r="E40" s="6" t="s">
        <v>59</v>
      </c>
      <c r="F40" s="7" t="s">
        <v>10</v>
      </c>
      <c r="G40" s="8" t="s">
        <v>60</v>
      </c>
      <c r="I40" t="s">
        <v>171</v>
      </c>
      <c r="J40" s="14">
        <v>2</v>
      </c>
      <c r="K40" t="str">
        <f t="shared" si="1"/>
        <v>QIV2</v>
      </c>
      <c r="L40" s="190" t="str">
        <f t="shared" si="0"/>
        <v>Im IV. Quartal zweimal ausführen</v>
      </c>
      <c r="M40" s="190"/>
      <c r="N40" s="190"/>
      <c r="O40" s="190"/>
      <c r="P40" s="190"/>
      <c r="Q40" s="190"/>
      <c r="R40" s="190"/>
    </row>
    <row r="41" spans="1:18" x14ac:dyDescent="0.2">
      <c r="A41" s="3">
        <v>2061</v>
      </c>
      <c r="B41" s="4">
        <v>3015</v>
      </c>
      <c r="C41" s="5" t="s">
        <v>58</v>
      </c>
      <c r="D41" s="6" t="s">
        <v>8</v>
      </c>
      <c r="E41" s="6" t="s">
        <v>61</v>
      </c>
      <c r="F41" s="7" t="s">
        <v>10</v>
      </c>
      <c r="G41" s="8" t="s">
        <v>60</v>
      </c>
      <c r="I41" t="s">
        <v>171</v>
      </c>
      <c r="J41" s="14">
        <v>3</v>
      </c>
      <c r="K41" t="str">
        <f t="shared" si="1"/>
        <v>QIV3</v>
      </c>
      <c r="L41" s="190" t="str">
        <f t="shared" si="0"/>
        <v>Im IV. Quartal dreimal ausführen</v>
      </c>
      <c r="M41" s="190"/>
      <c r="N41" s="190"/>
      <c r="O41" s="190"/>
      <c r="P41" s="190"/>
      <c r="Q41" s="190"/>
      <c r="R41" s="190"/>
    </row>
    <row r="42" spans="1:18" x14ac:dyDescent="0.2">
      <c r="A42" s="3">
        <v>2062</v>
      </c>
      <c r="B42" s="4">
        <v>3015</v>
      </c>
      <c r="C42" s="5" t="s">
        <v>58</v>
      </c>
      <c r="D42" s="6" t="s">
        <v>8</v>
      </c>
      <c r="E42" s="6" t="s">
        <v>62</v>
      </c>
      <c r="F42" s="7" t="s">
        <v>10</v>
      </c>
      <c r="G42" s="8" t="s">
        <v>60</v>
      </c>
      <c r="I42" t="s">
        <v>172</v>
      </c>
      <c r="J42" s="14">
        <v>0.5</v>
      </c>
      <c r="K42" t="str">
        <f t="shared" si="1"/>
        <v>R0,5</v>
      </c>
      <c r="L42" s="190" t="str">
        <f>CONCATENATE((IF($I42="J","Jährlich ",IF($I42="HJ","Halbjährlich ",IF($I42="M","Monatlich ",IF($I42="W","Wöchentlich ",IF($I42="T","Täglich ",IF($I42="Q","quartalsweise ",IF($I42="QI","Im I. Quartal ",IF($I42="QII","Im II. Quartal ",IF($I42="QIII","Im III. Quartal ",IF($I42="QIV","Im IV. Quartal ","binnen "))))))))))),(IF($J42=1,"einmal ausführen",IF($J42=3,"dreimal ausführen",IF($J42=2,"zweimal ausführen",IF($J42=4,"viermal ausführen",IF($J42=5,"fünfmal ausführen",IF($J42=6,"sechsmal ausführen",IF($J42=24,"24 Stunden",IF($J42=72,"72 Stunden",IF($J42=48,"48 Stunden",IF($J42=0.5,"30 Minuten",IF($J42=240,"240 Stunden",IF($J42="1","einer Stunde","fehlt"))))))))))))))</f>
        <v>binnen 30 Minuten</v>
      </c>
      <c r="M42" s="190"/>
      <c r="N42" s="190"/>
      <c r="O42" s="190"/>
      <c r="P42" s="190"/>
      <c r="Q42" s="190"/>
      <c r="R42" s="190"/>
    </row>
    <row r="43" spans="1:18" x14ac:dyDescent="0.2">
      <c r="A43" s="3">
        <v>2063</v>
      </c>
      <c r="B43" s="4">
        <v>3015</v>
      </c>
      <c r="C43" s="5" t="s">
        <v>58</v>
      </c>
      <c r="D43" s="6" t="s">
        <v>8</v>
      </c>
      <c r="E43" s="6" t="s">
        <v>63</v>
      </c>
      <c r="F43" s="7" t="s">
        <v>10</v>
      </c>
      <c r="G43" s="8" t="s">
        <v>60</v>
      </c>
      <c r="I43" t="s">
        <v>172</v>
      </c>
      <c r="J43" s="15" t="s">
        <v>173</v>
      </c>
      <c r="K43" t="str">
        <f t="shared" si="1"/>
        <v>R1</v>
      </c>
      <c r="L43" s="190" t="str">
        <f t="shared" ref="L43:L51" si="2">CONCATENATE((IF($I43="J","Jährlich ",IF($I43="HJ","Halbjährlich ",IF($I43="M","Monatlich ",IF($I43="W","Wöchentlich ",IF($I43="T","Täglich ",IF($I43="Q","quartalsweise ",IF($I43="QI","Im I. Quartal ",IF($I43="QII","Im II. Quartal ",IF($I43="QIII","Im III. Quartal ",IF($I43="QIV","Im IV. Quartal ","binnen "))))))))))),(IF($J43=1,"einmal ausführen",IF($J43=3,"dreimal ausführen",IF($J43=2,"zweimal ausführen",IF($J43=4,"viermal ausführen",IF($J43=5,"fünfmal ausführen",IF($J43=6,"sechsmal ausführen",IF($J43=24,"24 Stunden",IF($J43=72,"72 Stunden",IF($J43=48,"48 Stunden",IF($J43=0.5,"30 Minuten",IF($J43=240,"240 Stunden",IF($J43="1","einer Stunde","fehlt"))))))))))))))</f>
        <v>binnen einer Stunde</v>
      </c>
      <c r="M43" s="190"/>
      <c r="N43" s="190"/>
      <c r="O43" s="190"/>
      <c r="P43" s="190"/>
      <c r="Q43" s="190"/>
      <c r="R43" s="190"/>
    </row>
    <row r="44" spans="1:18" x14ac:dyDescent="0.2">
      <c r="A44" s="3">
        <v>2064</v>
      </c>
      <c r="B44" s="4">
        <v>3015</v>
      </c>
      <c r="C44" s="5" t="s">
        <v>58</v>
      </c>
      <c r="D44" s="6" t="s">
        <v>8</v>
      </c>
      <c r="E44" s="6" t="s">
        <v>64</v>
      </c>
      <c r="F44" s="7" t="s">
        <v>10</v>
      </c>
      <c r="G44" s="8" t="s">
        <v>60</v>
      </c>
      <c r="I44" t="s">
        <v>172</v>
      </c>
      <c r="J44" s="14">
        <v>24</v>
      </c>
      <c r="K44" t="str">
        <f t="shared" si="1"/>
        <v>R24</v>
      </c>
      <c r="L44" s="190" t="str">
        <f t="shared" si="2"/>
        <v>binnen 24 Stunden</v>
      </c>
      <c r="M44" s="190"/>
      <c r="N44" s="190"/>
      <c r="O44" s="190"/>
      <c r="P44" s="190"/>
      <c r="Q44" s="190"/>
      <c r="R44" s="190"/>
    </row>
    <row r="45" spans="1:18" x14ac:dyDescent="0.2">
      <c r="A45" s="3">
        <v>2065</v>
      </c>
      <c r="B45" s="4">
        <v>3015</v>
      </c>
      <c r="C45" s="5">
        <v>13127</v>
      </c>
      <c r="D45" s="6" t="s">
        <v>8</v>
      </c>
      <c r="E45" s="6" t="s">
        <v>65</v>
      </c>
      <c r="F45" s="7" t="s">
        <v>10</v>
      </c>
      <c r="G45" s="8" t="s">
        <v>60</v>
      </c>
      <c r="I45" t="s">
        <v>172</v>
      </c>
      <c r="J45" s="14">
        <v>48</v>
      </c>
      <c r="K45" t="str">
        <f t="shared" si="1"/>
        <v>R48</v>
      </c>
      <c r="L45" s="190" t="str">
        <f t="shared" si="2"/>
        <v>binnen 48 Stunden</v>
      </c>
      <c r="M45" s="190"/>
      <c r="N45" s="190"/>
      <c r="O45" s="190"/>
      <c r="P45" s="190"/>
      <c r="Q45" s="190"/>
      <c r="R45" s="190"/>
    </row>
    <row r="46" spans="1:18" x14ac:dyDescent="0.2">
      <c r="A46" s="3">
        <v>2066</v>
      </c>
      <c r="B46" s="4">
        <v>3015</v>
      </c>
      <c r="C46" s="5">
        <v>13127</v>
      </c>
      <c r="D46" s="6" t="s">
        <v>8</v>
      </c>
      <c r="E46" s="6" t="s">
        <v>66</v>
      </c>
      <c r="F46" s="7" t="s">
        <v>10</v>
      </c>
      <c r="G46" s="8" t="s">
        <v>60</v>
      </c>
      <c r="I46" t="s">
        <v>172</v>
      </c>
      <c r="J46" s="14">
        <v>72</v>
      </c>
      <c r="K46" t="str">
        <f t="shared" si="1"/>
        <v>R72</v>
      </c>
      <c r="L46" s="190" t="str">
        <f t="shared" si="2"/>
        <v>binnen 72 Stunden</v>
      </c>
      <c r="M46" s="190"/>
      <c r="N46" s="190"/>
      <c r="O46" s="190"/>
      <c r="P46" s="190"/>
      <c r="Q46" s="190"/>
      <c r="R46" s="190"/>
    </row>
    <row r="47" spans="1:18" x14ac:dyDescent="0.2">
      <c r="A47" s="3">
        <v>2067</v>
      </c>
      <c r="B47" s="4">
        <v>3015</v>
      </c>
      <c r="C47" s="5">
        <v>13127</v>
      </c>
      <c r="D47" s="6" t="s">
        <v>8</v>
      </c>
      <c r="E47" s="6" t="s">
        <v>67</v>
      </c>
      <c r="F47" s="7" t="s">
        <v>10</v>
      </c>
      <c r="G47" s="8" t="s">
        <v>60</v>
      </c>
      <c r="I47" t="s">
        <v>174</v>
      </c>
      <c r="J47" s="15" t="s">
        <v>173</v>
      </c>
      <c r="K47" t="str">
        <f t="shared" si="1"/>
        <v>N1</v>
      </c>
      <c r="L47" s="190" t="str">
        <f t="shared" si="2"/>
        <v>binnen einer Stunde</v>
      </c>
      <c r="M47" s="190"/>
      <c r="N47" s="190"/>
      <c r="O47" s="190"/>
      <c r="P47" s="190"/>
      <c r="Q47" s="190"/>
      <c r="R47" s="190"/>
    </row>
    <row r="48" spans="1:18" x14ac:dyDescent="0.2">
      <c r="A48" s="3">
        <v>2068</v>
      </c>
      <c r="B48" s="4">
        <v>3015</v>
      </c>
      <c r="C48" s="5">
        <v>13127</v>
      </c>
      <c r="D48" s="6" t="s">
        <v>8</v>
      </c>
      <c r="E48" s="6" t="s">
        <v>68</v>
      </c>
      <c r="F48" s="7" t="s">
        <v>10</v>
      </c>
      <c r="G48" s="8" t="s">
        <v>60</v>
      </c>
      <c r="I48" t="s">
        <v>174</v>
      </c>
      <c r="J48" s="14">
        <v>24</v>
      </c>
      <c r="K48" t="str">
        <f t="shared" si="1"/>
        <v>N24</v>
      </c>
      <c r="L48" s="190" t="str">
        <f t="shared" si="2"/>
        <v>binnen 24 Stunden</v>
      </c>
      <c r="M48" s="190"/>
      <c r="N48" s="190"/>
      <c r="O48" s="190"/>
      <c r="P48" s="190"/>
      <c r="Q48" s="190"/>
      <c r="R48" s="190"/>
    </row>
    <row r="49" spans="1:18" x14ac:dyDescent="0.2">
      <c r="A49" s="3">
        <v>2069</v>
      </c>
      <c r="B49" s="4">
        <v>3015</v>
      </c>
      <c r="C49" s="5" t="s">
        <v>58</v>
      </c>
      <c r="D49" s="6" t="s">
        <v>8</v>
      </c>
      <c r="E49" s="6" t="s">
        <v>69</v>
      </c>
      <c r="F49" s="7" t="s">
        <v>10</v>
      </c>
      <c r="G49" s="8" t="s">
        <v>60</v>
      </c>
      <c r="I49" t="s">
        <v>174</v>
      </c>
      <c r="J49" s="14">
        <v>48</v>
      </c>
      <c r="K49" t="str">
        <f t="shared" si="1"/>
        <v>N48</v>
      </c>
      <c r="L49" s="190" t="str">
        <f t="shared" si="2"/>
        <v>binnen 48 Stunden</v>
      </c>
      <c r="M49" s="190"/>
      <c r="N49" s="190"/>
      <c r="O49" s="190"/>
      <c r="P49" s="190"/>
      <c r="Q49" s="190"/>
      <c r="R49" s="190"/>
    </row>
    <row r="50" spans="1:18" x14ac:dyDescent="0.2">
      <c r="A50" s="3">
        <v>2070</v>
      </c>
      <c r="B50" s="4">
        <v>3015</v>
      </c>
      <c r="C50" s="5">
        <v>13127</v>
      </c>
      <c r="D50" s="6" t="s">
        <v>8</v>
      </c>
      <c r="E50" s="6" t="s">
        <v>70</v>
      </c>
      <c r="F50" s="7" t="s">
        <v>10</v>
      </c>
      <c r="G50" s="8" t="s">
        <v>60</v>
      </c>
      <c r="I50" t="s">
        <v>174</v>
      </c>
      <c r="J50" s="14">
        <v>72</v>
      </c>
      <c r="K50" t="str">
        <f t="shared" si="1"/>
        <v>N72</v>
      </c>
      <c r="L50" s="190" t="str">
        <f t="shared" si="2"/>
        <v>binnen 72 Stunden</v>
      </c>
      <c r="M50" s="190"/>
      <c r="N50" s="190"/>
      <c r="O50" s="190"/>
      <c r="P50" s="190"/>
      <c r="Q50" s="190"/>
      <c r="R50" s="190"/>
    </row>
    <row r="51" spans="1:18" x14ac:dyDescent="0.2">
      <c r="A51" s="3">
        <v>2071</v>
      </c>
      <c r="B51" s="4">
        <v>3015</v>
      </c>
      <c r="C51" s="5">
        <v>13127</v>
      </c>
      <c r="D51" s="6" t="s">
        <v>8</v>
      </c>
      <c r="E51" s="6" t="s">
        <v>71</v>
      </c>
      <c r="F51" s="7" t="s">
        <v>10</v>
      </c>
      <c r="G51" s="8" t="s">
        <v>60</v>
      </c>
      <c r="I51" s="16" t="s">
        <v>174</v>
      </c>
      <c r="J51" s="17">
        <v>240</v>
      </c>
      <c r="K51" t="str">
        <f t="shared" si="1"/>
        <v>N240</v>
      </c>
      <c r="L51" s="190" t="str">
        <f t="shared" si="2"/>
        <v>binnen 240 Stunden</v>
      </c>
      <c r="M51" s="190"/>
      <c r="N51" s="190"/>
      <c r="O51" s="190"/>
      <c r="P51" s="190"/>
      <c r="Q51" s="190"/>
      <c r="R51" s="190"/>
    </row>
    <row r="52" spans="1:18" x14ac:dyDescent="0.2">
      <c r="A52" s="3">
        <v>2074</v>
      </c>
      <c r="B52" s="4">
        <v>7041</v>
      </c>
      <c r="C52" s="5">
        <v>13127</v>
      </c>
      <c r="D52" s="6" t="s">
        <v>8</v>
      </c>
      <c r="E52" s="6" t="s">
        <v>72</v>
      </c>
      <c r="F52" s="7" t="s">
        <v>17</v>
      </c>
      <c r="G52" s="8" t="s">
        <v>18</v>
      </c>
    </row>
    <row r="53" spans="1:18" x14ac:dyDescent="0.2">
      <c r="A53" s="3">
        <v>2080</v>
      </c>
      <c r="B53" s="4">
        <v>7009</v>
      </c>
      <c r="C53" s="5">
        <v>12555</v>
      </c>
      <c r="D53" s="6" t="s">
        <v>8</v>
      </c>
      <c r="E53" s="6" t="s">
        <v>73</v>
      </c>
      <c r="F53" s="7" t="s">
        <v>17</v>
      </c>
      <c r="G53" s="8" t="s">
        <v>18</v>
      </c>
    </row>
    <row r="54" spans="1:18" x14ac:dyDescent="0.2">
      <c r="A54" s="3">
        <v>2081</v>
      </c>
      <c r="B54" s="4">
        <v>7010</v>
      </c>
      <c r="C54" s="5">
        <v>12555</v>
      </c>
      <c r="D54" s="6" t="s">
        <v>8</v>
      </c>
      <c r="E54" s="6" t="s">
        <v>74</v>
      </c>
      <c r="F54" s="7" t="s">
        <v>17</v>
      </c>
      <c r="G54" s="8" t="s">
        <v>18</v>
      </c>
    </row>
    <row r="55" spans="1:18" x14ac:dyDescent="0.2">
      <c r="A55" s="3">
        <v>2083</v>
      </c>
      <c r="B55" s="4">
        <v>7012</v>
      </c>
      <c r="C55" s="5">
        <v>12555</v>
      </c>
      <c r="D55" s="6" t="s">
        <v>8</v>
      </c>
      <c r="E55" s="6" t="s">
        <v>75</v>
      </c>
      <c r="F55" s="7" t="s">
        <v>17</v>
      </c>
      <c r="G55" s="8" t="s">
        <v>18</v>
      </c>
    </row>
    <row r="56" spans="1:18" x14ac:dyDescent="0.2">
      <c r="A56" s="3">
        <v>2084</v>
      </c>
      <c r="B56" s="4">
        <v>2008</v>
      </c>
      <c r="C56" s="5">
        <v>12555</v>
      </c>
      <c r="D56" s="6" t="s">
        <v>8</v>
      </c>
      <c r="E56" s="6" t="s">
        <v>76</v>
      </c>
      <c r="F56" s="7" t="s">
        <v>10</v>
      </c>
      <c r="G56" s="8" t="s">
        <v>77</v>
      </c>
    </row>
    <row r="57" spans="1:18" x14ac:dyDescent="0.2">
      <c r="A57" s="3">
        <v>2085</v>
      </c>
      <c r="B57" s="4">
        <v>7013</v>
      </c>
      <c r="C57" s="5">
        <v>12555</v>
      </c>
      <c r="D57" s="6" t="s">
        <v>8</v>
      </c>
      <c r="E57" s="6" t="s">
        <v>78</v>
      </c>
      <c r="F57" s="7" t="s">
        <v>17</v>
      </c>
      <c r="G57" s="8" t="s">
        <v>18</v>
      </c>
    </row>
    <row r="58" spans="1:18" x14ac:dyDescent="0.2">
      <c r="A58" s="3">
        <v>2086</v>
      </c>
      <c r="B58" s="4">
        <v>7014</v>
      </c>
      <c r="C58" s="5">
        <v>12555</v>
      </c>
      <c r="D58" s="6" t="s">
        <v>8</v>
      </c>
      <c r="E58" s="6" t="s">
        <v>79</v>
      </c>
      <c r="F58" s="7" t="s">
        <v>17</v>
      </c>
      <c r="G58" s="8" t="s">
        <v>18</v>
      </c>
    </row>
    <row r="59" spans="1:18" x14ac:dyDescent="0.2">
      <c r="A59" s="3">
        <v>2087</v>
      </c>
      <c r="B59" s="4">
        <v>2009</v>
      </c>
      <c r="C59" s="5">
        <v>12555</v>
      </c>
      <c r="D59" s="6" t="s">
        <v>8</v>
      </c>
      <c r="E59" s="6" t="s">
        <v>80</v>
      </c>
      <c r="F59" s="7" t="s">
        <v>10</v>
      </c>
      <c r="G59" s="8" t="s">
        <v>77</v>
      </c>
    </row>
    <row r="60" spans="1:18" x14ac:dyDescent="0.2">
      <c r="A60" s="3">
        <v>2088</v>
      </c>
      <c r="B60" s="4">
        <v>7015</v>
      </c>
      <c r="C60" s="5">
        <v>12555</v>
      </c>
      <c r="D60" s="6" t="s">
        <v>8</v>
      </c>
      <c r="E60" s="6" t="s">
        <v>81</v>
      </c>
      <c r="F60" s="7" t="s">
        <v>17</v>
      </c>
      <c r="G60" s="8" t="s">
        <v>18</v>
      </c>
    </row>
    <row r="61" spans="1:18" x14ac:dyDescent="0.2">
      <c r="A61" s="3">
        <v>2089</v>
      </c>
      <c r="B61" s="4">
        <v>7016</v>
      </c>
      <c r="C61" s="5">
        <v>12555</v>
      </c>
      <c r="D61" s="6" t="s">
        <v>8</v>
      </c>
      <c r="E61" s="6" t="s">
        <v>82</v>
      </c>
      <c r="F61" s="7" t="s">
        <v>17</v>
      </c>
      <c r="G61" s="8" t="s">
        <v>18</v>
      </c>
    </row>
    <row r="62" spans="1:18" x14ac:dyDescent="0.2">
      <c r="A62" s="11">
        <v>2097</v>
      </c>
      <c r="B62" s="4">
        <v>7111</v>
      </c>
      <c r="C62" s="5" t="s">
        <v>83</v>
      </c>
      <c r="D62" s="6" t="s">
        <v>8</v>
      </c>
      <c r="E62" s="6" t="s">
        <v>84</v>
      </c>
      <c r="F62" s="7" t="s">
        <v>17</v>
      </c>
      <c r="G62" s="8" t="s">
        <v>18</v>
      </c>
    </row>
    <row r="63" spans="1:18" x14ac:dyDescent="0.2">
      <c r="A63" s="3">
        <v>2090</v>
      </c>
      <c r="B63" s="4">
        <v>7017</v>
      </c>
      <c r="C63" s="5">
        <v>12555</v>
      </c>
      <c r="D63" s="6" t="s">
        <v>8</v>
      </c>
      <c r="E63" s="6" t="s">
        <v>85</v>
      </c>
      <c r="F63" s="7" t="s">
        <v>17</v>
      </c>
      <c r="G63" s="8" t="s">
        <v>18</v>
      </c>
    </row>
    <row r="64" spans="1:18" x14ac:dyDescent="0.2">
      <c r="A64" s="3">
        <v>2093</v>
      </c>
      <c r="B64" s="4">
        <v>7046</v>
      </c>
      <c r="C64" s="5" t="s">
        <v>86</v>
      </c>
      <c r="D64" s="6" t="s">
        <v>8</v>
      </c>
      <c r="E64" s="6" t="s">
        <v>87</v>
      </c>
      <c r="F64" s="7" t="s">
        <v>17</v>
      </c>
      <c r="G64" s="8" t="s">
        <v>18</v>
      </c>
    </row>
    <row r="65" spans="1:7" x14ac:dyDescent="0.2">
      <c r="A65" s="3">
        <v>2094</v>
      </c>
      <c r="B65" s="4">
        <v>7047</v>
      </c>
      <c r="C65" s="5" t="s">
        <v>88</v>
      </c>
      <c r="D65" s="6" t="s">
        <v>8</v>
      </c>
      <c r="E65" s="6" t="s">
        <v>89</v>
      </c>
      <c r="F65" s="7" t="s">
        <v>17</v>
      </c>
      <c r="G65" s="8" t="s">
        <v>18</v>
      </c>
    </row>
    <row r="66" spans="1:7" x14ac:dyDescent="0.2">
      <c r="A66" s="3">
        <v>2096</v>
      </c>
      <c r="B66" s="4">
        <v>7045</v>
      </c>
      <c r="C66" s="5" t="s">
        <v>86</v>
      </c>
      <c r="D66" s="6" t="s">
        <v>8</v>
      </c>
      <c r="E66" s="6" t="s">
        <v>90</v>
      </c>
      <c r="F66" s="7" t="s">
        <v>17</v>
      </c>
      <c r="G66" s="8" t="s">
        <v>18</v>
      </c>
    </row>
    <row r="67" spans="1:7" x14ac:dyDescent="0.2">
      <c r="A67" s="3">
        <v>2110</v>
      </c>
      <c r="B67" s="4">
        <v>3088</v>
      </c>
      <c r="C67" s="5">
        <v>12685</v>
      </c>
      <c r="D67" s="6" t="s">
        <v>8</v>
      </c>
      <c r="E67" s="6" t="s">
        <v>91</v>
      </c>
      <c r="F67" s="7" t="s">
        <v>10</v>
      </c>
      <c r="G67" s="8" t="s">
        <v>92</v>
      </c>
    </row>
    <row r="68" spans="1:7" x14ac:dyDescent="0.2">
      <c r="A68" s="3">
        <v>2111</v>
      </c>
      <c r="B68" s="4">
        <v>3088</v>
      </c>
      <c r="C68" s="5">
        <v>12685</v>
      </c>
      <c r="D68" s="6" t="s">
        <v>8</v>
      </c>
      <c r="E68" s="6" t="s">
        <v>93</v>
      </c>
      <c r="F68" s="7" t="s">
        <v>10</v>
      </c>
      <c r="G68" s="8" t="s">
        <v>92</v>
      </c>
    </row>
    <row r="69" spans="1:7" x14ac:dyDescent="0.2">
      <c r="A69" s="3">
        <v>2112</v>
      </c>
      <c r="B69" s="4">
        <v>7038</v>
      </c>
      <c r="C69" s="5" t="s">
        <v>94</v>
      </c>
      <c r="D69" s="6" t="s">
        <v>8</v>
      </c>
      <c r="E69" s="6" t="s">
        <v>95</v>
      </c>
      <c r="F69" s="7" t="s">
        <v>17</v>
      </c>
      <c r="G69" s="8" t="s">
        <v>18</v>
      </c>
    </row>
    <row r="70" spans="1:7" x14ac:dyDescent="0.2">
      <c r="A70" s="3">
        <v>2113</v>
      </c>
      <c r="B70" s="4">
        <v>3023</v>
      </c>
      <c r="C70" s="5" t="s">
        <v>94</v>
      </c>
      <c r="D70" s="6" t="s">
        <v>8</v>
      </c>
      <c r="E70" s="6" t="s">
        <v>96</v>
      </c>
      <c r="F70" s="7" t="s">
        <v>10</v>
      </c>
      <c r="G70" s="8" t="s">
        <v>11</v>
      </c>
    </row>
    <row r="71" spans="1:7" x14ac:dyDescent="0.2">
      <c r="A71" s="3">
        <v>2114</v>
      </c>
      <c r="B71" s="4">
        <v>3023</v>
      </c>
      <c r="C71" s="5">
        <v>12685</v>
      </c>
      <c r="D71" s="6" t="s">
        <v>8</v>
      </c>
      <c r="E71" s="6" t="s">
        <v>97</v>
      </c>
      <c r="F71" s="7" t="s">
        <v>10</v>
      </c>
      <c r="G71" s="8" t="s">
        <v>11</v>
      </c>
    </row>
    <row r="72" spans="1:7" x14ac:dyDescent="0.2">
      <c r="A72" s="3">
        <v>2115</v>
      </c>
      <c r="B72" s="4">
        <v>3023</v>
      </c>
      <c r="C72" s="5" t="s">
        <v>94</v>
      </c>
      <c r="D72" s="6" t="s">
        <v>8</v>
      </c>
      <c r="E72" s="6" t="s">
        <v>98</v>
      </c>
      <c r="F72" s="7" t="s">
        <v>10</v>
      </c>
      <c r="G72" s="8" t="s">
        <v>11</v>
      </c>
    </row>
    <row r="73" spans="1:7" x14ac:dyDescent="0.2">
      <c r="A73" s="3">
        <v>2116</v>
      </c>
      <c r="B73" s="4">
        <v>3023</v>
      </c>
      <c r="C73" s="5" t="s">
        <v>94</v>
      </c>
      <c r="D73" s="6" t="s">
        <v>8</v>
      </c>
      <c r="E73" s="6" t="s">
        <v>99</v>
      </c>
      <c r="F73" s="7" t="s">
        <v>10</v>
      </c>
      <c r="G73" s="8" t="s">
        <v>11</v>
      </c>
    </row>
    <row r="74" spans="1:7" x14ac:dyDescent="0.2">
      <c r="A74" s="3">
        <v>2117</v>
      </c>
      <c r="B74" s="4">
        <v>3023</v>
      </c>
      <c r="C74" s="5" t="s">
        <v>94</v>
      </c>
      <c r="D74" s="6" t="s">
        <v>8</v>
      </c>
      <c r="E74" s="6" t="s">
        <v>100</v>
      </c>
      <c r="F74" s="7" t="s">
        <v>10</v>
      </c>
      <c r="G74" s="8" t="s">
        <v>11</v>
      </c>
    </row>
    <row r="75" spans="1:7" x14ac:dyDescent="0.2">
      <c r="A75" s="3">
        <v>2118</v>
      </c>
      <c r="B75" s="4">
        <v>3023</v>
      </c>
      <c r="C75" s="5" t="s">
        <v>94</v>
      </c>
      <c r="D75" s="6" t="s">
        <v>8</v>
      </c>
      <c r="E75" s="6" t="s">
        <v>101</v>
      </c>
      <c r="F75" s="7" t="s">
        <v>10</v>
      </c>
      <c r="G75" s="8" t="s">
        <v>11</v>
      </c>
    </row>
    <row r="76" spans="1:7" x14ac:dyDescent="0.2">
      <c r="A76" s="3">
        <v>2119</v>
      </c>
      <c r="B76" s="4">
        <v>7035</v>
      </c>
      <c r="C76" s="5" t="s">
        <v>94</v>
      </c>
      <c r="D76" s="6" t="s">
        <v>8</v>
      </c>
      <c r="E76" s="6" t="s">
        <v>102</v>
      </c>
      <c r="F76" s="7" t="s">
        <v>17</v>
      </c>
      <c r="G76" s="8" t="s">
        <v>18</v>
      </c>
    </row>
    <row r="77" spans="1:7" x14ac:dyDescent="0.2">
      <c r="A77" s="3">
        <v>2129</v>
      </c>
      <c r="B77" s="4">
        <v>1200</v>
      </c>
      <c r="C77" s="5" t="s">
        <v>103</v>
      </c>
      <c r="D77" s="6" t="s">
        <v>8</v>
      </c>
      <c r="E77" s="6" t="s">
        <v>104</v>
      </c>
      <c r="F77" s="7" t="s">
        <v>10</v>
      </c>
      <c r="G77" s="8" t="s">
        <v>105</v>
      </c>
    </row>
    <row r="78" spans="1:7" x14ac:dyDescent="0.2">
      <c r="A78" s="3">
        <v>2130</v>
      </c>
      <c r="B78" s="4">
        <v>1200</v>
      </c>
      <c r="C78" s="5" t="s">
        <v>103</v>
      </c>
      <c r="D78" s="6" t="s">
        <v>8</v>
      </c>
      <c r="E78" s="6" t="s">
        <v>106</v>
      </c>
      <c r="F78" s="7" t="s">
        <v>10</v>
      </c>
      <c r="G78" s="8" t="s">
        <v>105</v>
      </c>
    </row>
    <row r="79" spans="1:7" x14ac:dyDescent="0.2">
      <c r="A79" s="3">
        <v>2131</v>
      </c>
      <c r="B79" s="4">
        <v>1200</v>
      </c>
      <c r="C79" s="5" t="s">
        <v>103</v>
      </c>
      <c r="D79" s="6" t="s">
        <v>8</v>
      </c>
      <c r="E79" s="6" t="s">
        <v>107</v>
      </c>
      <c r="F79" s="7" t="s">
        <v>10</v>
      </c>
      <c r="G79" s="8" t="s">
        <v>105</v>
      </c>
    </row>
    <row r="80" spans="1:7" x14ac:dyDescent="0.2">
      <c r="A80" s="3">
        <v>2133</v>
      </c>
      <c r="B80" s="4">
        <v>1200</v>
      </c>
      <c r="C80" s="5" t="s">
        <v>108</v>
      </c>
      <c r="D80" s="6" t="s">
        <v>8</v>
      </c>
      <c r="E80" s="6" t="s">
        <v>109</v>
      </c>
      <c r="F80" s="7" t="s">
        <v>10</v>
      </c>
      <c r="G80" s="8" t="s">
        <v>105</v>
      </c>
    </row>
    <row r="81" spans="1:7" x14ac:dyDescent="0.2">
      <c r="A81" s="3">
        <v>2135</v>
      </c>
      <c r="B81" s="4">
        <v>3013</v>
      </c>
      <c r="C81" s="5" t="s">
        <v>110</v>
      </c>
      <c r="D81" s="6" t="s">
        <v>8</v>
      </c>
      <c r="E81" s="6" t="s">
        <v>111</v>
      </c>
      <c r="F81" s="7" t="s">
        <v>10</v>
      </c>
      <c r="G81" s="8" t="s">
        <v>55</v>
      </c>
    </row>
    <row r="82" spans="1:7" x14ac:dyDescent="0.2">
      <c r="A82" s="3">
        <v>2136</v>
      </c>
      <c r="B82" s="4">
        <v>3013</v>
      </c>
      <c r="C82" s="5" t="s">
        <v>108</v>
      </c>
      <c r="D82" s="6" t="s">
        <v>8</v>
      </c>
      <c r="E82" s="6" t="s">
        <v>112</v>
      </c>
      <c r="F82" s="7" t="s">
        <v>10</v>
      </c>
      <c r="G82" s="8" t="s">
        <v>55</v>
      </c>
    </row>
    <row r="83" spans="1:7" x14ac:dyDescent="0.2">
      <c r="A83" s="3">
        <v>2137</v>
      </c>
      <c r="B83" s="4">
        <v>3016</v>
      </c>
      <c r="C83" s="5">
        <v>12355</v>
      </c>
      <c r="D83" s="6" t="s">
        <v>8</v>
      </c>
      <c r="E83" s="6" t="s">
        <v>113</v>
      </c>
      <c r="F83" s="7" t="s">
        <v>10</v>
      </c>
      <c r="G83" s="8" t="s">
        <v>39</v>
      </c>
    </row>
    <row r="84" spans="1:7" x14ac:dyDescent="0.2">
      <c r="A84" s="3">
        <v>2139</v>
      </c>
      <c r="B84" s="4">
        <v>3037</v>
      </c>
      <c r="C84" s="5">
        <v>12524</v>
      </c>
      <c r="D84" s="6" t="s">
        <v>8</v>
      </c>
      <c r="E84" s="6" t="s">
        <v>114</v>
      </c>
      <c r="F84" s="7" t="s">
        <v>10</v>
      </c>
      <c r="G84" s="8" t="s">
        <v>115</v>
      </c>
    </row>
    <row r="85" spans="1:7" x14ac:dyDescent="0.2">
      <c r="A85" s="3">
        <v>2145</v>
      </c>
      <c r="B85" s="4">
        <v>1200</v>
      </c>
      <c r="C85" s="5" t="s">
        <v>103</v>
      </c>
      <c r="D85" s="6" t="s">
        <v>8</v>
      </c>
      <c r="E85" s="6" t="s">
        <v>116</v>
      </c>
      <c r="F85" s="7" t="s">
        <v>10</v>
      </c>
      <c r="G85" s="8" t="s">
        <v>105</v>
      </c>
    </row>
    <row r="86" spans="1:7" x14ac:dyDescent="0.2">
      <c r="A86" s="3">
        <v>2146</v>
      </c>
      <c r="B86" s="4">
        <v>1200</v>
      </c>
      <c r="C86" s="5" t="s">
        <v>103</v>
      </c>
      <c r="D86" s="6" t="s">
        <v>8</v>
      </c>
      <c r="E86" s="6" t="s">
        <v>117</v>
      </c>
      <c r="F86" s="7" t="s">
        <v>10</v>
      </c>
      <c r="G86" s="8" t="s">
        <v>105</v>
      </c>
    </row>
    <row r="87" spans="1:7" x14ac:dyDescent="0.2">
      <c r="A87" s="3">
        <v>2147</v>
      </c>
      <c r="B87" s="4">
        <v>1200</v>
      </c>
      <c r="C87" s="5" t="s">
        <v>103</v>
      </c>
      <c r="D87" s="6" t="s">
        <v>8</v>
      </c>
      <c r="E87" s="6" t="s">
        <v>118</v>
      </c>
      <c r="F87" s="7" t="s">
        <v>10</v>
      </c>
      <c r="G87" s="8" t="s">
        <v>105</v>
      </c>
    </row>
    <row r="88" spans="1:7" x14ac:dyDescent="0.2">
      <c r="A88" s="3">
        <v>2148</v>
      </c>
      <c r="B88" s="4">
        <v>1200</v>
      </c>
      <c r="C88" s="5" t="s">
        <v>103</v>
      </c>
      <c r="D88" s="6" t="s">
        <v>8</v>
      </c>
      <c r="E88" s="6" t="s">
        <v>119</v>
      </c>
      <c r="F88" s="7" t="s">
        <v>10</v>
      </c>
      <c r="G88" s="8" t="s">
        <v>105</v>
      </c>
    </row>
    <row r="89" spans="1:7" x14ac:dyDescent="0.2">
      <c r="A89" s="3">
        <v>2149</v>
      </c>
      <c r="B89" s="4">
        <v>1200</v>
      </c>
      <c r="C89" s="5" t="s">
        <v>103</v>
      </c>
      <c r="D89" s="6" t="s">
        <v>8</v>
      </c>
      <c r="E89" s="6" t="s">
        <v>120</v>
      </c>
      <c r="F89" s="7" t="s">
        <v>10</v>
      </c>
      <c r="G89" s="8" t="s">
        <v>105</v>
      </c>
    </row>
    <row r="90" spans="1:7" x14ac:dyDescent="0.2">
      <c r="A90" s="3">
        <v>2150</v>
      </c>
      <c r="B90" s="4">
        <v>1200</v>
      </c>
      <c r="C90" s="5">
        <v>12439</v>
      </c>
      <c r="D90" s="6" t="s">
        <v>8</v>
      </c>
      <c r="E90" s="6" t="s">
        <v>121</v>
      </c>
      <c r="F90" s="7" t="s">
        <v>10</v>
      </c>
      <c r="G90" s="8" t="s">
        <v>105</v>
      </c>
    </row>
    <row r="91" spans="1:7" x14ac:dyDescent="0.2">
      <c r="A91" s="3">
        <v>2151</v>
      </c>
      <c r="B91" s="4">
        <v>1200</v>
      </c>
      <c r="C91" s="5">
        <v>12439</v>
      </c>
      <c r="D91" s="6" t="s">
        <v>8</v>
      </c>
      <c r="E91" s="6" t="s">
        <v>122</v>
      </c>
      <c r="F91" s="7" t="s">
        <v>10</v>
      </c>
      <c r="G91" s="8" t="s">
        <v>105</v>
      </c>
    </row>
    <row r="92" spans="1:7" x14ac:dyDescent="0.2">
      <c r="A92" s="3">
        <v>2200</v>
      </c>
      <c r="B92" s="4">
        <v>7043</v>
      </c>
      <c r="C92" s="5" t="s">
        <v>123</v>
      </c>
      <c r="D92" s="6" t="s">
        <v>8</v>
      </c>
      <c r="E92" s="6" t="s">
        <v>124</v>
      </c>
      <c r="F92" s="7" t="s">
        <v>17</v>
      </c>
      <c r="G92" s="8" t="s">
        <v>18</v>
      </c>
    </row>
    <row r="93" spans="1:7" x14ac:dyDescent="0.2">
      <c r="A93" s="3">
        <v>2201</v>
      </c>
      <c r="B93" s="4">
        <v>7044</v>
      </c>
      <c r="C93" s="5" t="s">
        <v>123</v>
      </c>
      <c r="D93" s="6" t="s">
        <v>8</v>
      </c>
      <c r="E93" s="6" t="s">
        <v>125</v>
      </c>
      <c r="F93" s="7" t="s">
        <v>17</v>
      </c>
      <c r="G93" s="8" t="s">
        <v>18</v>
      </c>
    </row>
    <row r="94" spans="1:7" x14ac:dyDescent="0.2">
      <c r="A94" s="3">
        <v>2203</v>
      </c>
      <c r="B94" s="4">
        <v>3011</v>
      </c>
      <c r="C94" s="5">
        <v>12355</v>
      </c>
      <c r="D94" s="6" t="s">
        <v>8</v>
      </c>
      <c r="E94" s="6" t="s">
        <v>126</v>
      </c>
      <c r="F94" s="7" t="s">
        <v>10</v>
      </c>
      <c r="G94" s="8" t="s">
        <v>127</v>
      </c>
    </row>
    <row r="95" spans="1:7" x14ac:dyDescent="0.2">
      <c r="A95" s="3">
        <v>2204</v>
      </c>
      <c r="B95" s="4">
        <v>7062</v>
      </c>
      <c r="C95" s="5" t="s">
        <v>128</v>
      </c>
      <c r="D95" s="6" t="s">
        <v>8</v>
      </c>
      <c r="E95" s="6" t="s">
        <v>129</v>
      </c>
      <c r="F95" s="7" t="s">
        <v>17</v>
      </c>
      <c r="G95" s="8" t="s">
        <v>18</v>
      </c>
    </row>
    <row r="96" spans="1:7" x14ac:dyDescent="0.2">
      <c r="A96" s="3">
        <v>2206</v>
      </c>
      <c r="B96" s="4">
        <v>7098</v>
      </c>
      <c r="C96" s="5">
        <v>12207</v>
      </c>
      <c r="D96" s="6" t="s">
        <v>8</v>
      </c>
      <c r="E96" s="6" t="s">
        <v>130</v>
      </c>
      <c r="F96" s="7" t="s">
        <v>17</v>
      </c>
      <c r="G96" s="8" t="s">
        <v>18</v>
      </c>
    </row>
    <row r="97" spans="1:7" x14ac:dyDescent="0.2">
      <c r="A97" s="3">
        <v>2209</v>
      </c>
      <c r="B97" s="4">
        <v>3016</v>
      </c>
      <c r="C97" s="5" t="s">
        <v>128</v>
      </c>
      <c r="D97" s="6" t="s">
        <v>8</v>
      </c>
      <c r="E97" s="6" t="s">
        <v>131</v>
      </c>
      <c r="F97" s="7" t="s">
        <v>10</v>
      </c>
      <c r="G97" s="8" t="s">
        <v>39</v>
      </c>
    </row>
    <row r="98" spans="1:7" x14ac:dyDescent="0.2">
      <c r="A98" s="3">
        <v>2213</v>
      </c>
      <c r="B98" s="4">
        <v>3014</v>
      </c>
      <c r="C98" s="5">
        <v>12355</v>
      </c>
      <c r="D98" s="6" t="s">
        <v>8</v>
      </c>
      <c r="E98" s="6" t="s">
        <v>132</v>
      </c>
      <c r="F98" s="7" t="s">
        <v>10</v>
      </c>
      <c r="G98" s="8" t="s">
        <v>133</v>
      </c>
    </row>
    <row r="99" spans="1:7" x14ac:dyDescent="0.2">
      <c r="A99" s="3">
        <v>2214</v>
      </c>
      <c r="B99" s="4">
        <v>3016</v>
      </c>
      <c r="C99" s="5">
        <v>10319</v>
      </c>
      <c r="D99" s="6" t="s">
        <v>8</v>
      </c>
      <c r="E99" s="6" t="s">
        <v>134</v>
      </c>
      <c r="F99" s="7" t="s">
        <v>10</v>
      </c>
      <c r="G99" s="8" t="s">
        <v>39</v>
      </c>
    </row>
    <row r="100" spans="1:7" x14ac:dyDescent="0.2">
      <c r="A100" s="3">
        <v>2216</v>
      </c>
      <c r="B100" s="12">
        <v>7039</v>
      </c>
      <c r="C100" s="5" t="s">
        <v>135</v>
      </c>
      <c r="D100" s="6" t="s">
        <v>8</v>
      </c>
      <c r="E100" s="6" t="s">
        <v>136</v>
      </c>
      <c r="F100" s="7" t="s">
        <v>17</v>
      </c>
      <c r="G100" s="8" t="s">
        <v>18</v>
      </c>
    </row>
    <row r="101" spans="1:7" x14ac:dyDescent="0.2">
      <c r="A101" s="3">
        <v>2218</v>
      </c>
      <c r="B101" s="12">
        <v>7056</v>
      </c>
      <c r="C101" s="5">
        <v>10119</v>
      </c>
      <c r="D101" s="6" t="s">
        <v>8</v>
      </c>
      <c r="E101" s="6" t="s">
        <v>137</v>
      </c>
      <c r="F101" s="7" t="s">
        <v>17</v>
      </c>
      <c r="G101" s="8" t="s">
        <v>18</v>
      </c>
    </row>
    <row r="102" spans="1:7" x14ac:dyDescent="0.2">
      <c r="A102" s="3">
        <v>2220</v>
      </c>
      <c r="B102" s="4">
        <v>3023</v>
      </c>
      <c r="C102" s="5" t="s">
        <v>110</v>
      </c>
      <c r="D102" s="6" t="s">
        <v>8</v>
      </c>
      <c r="E102" s="6" t="s">
        <v>138</v>
      </c>
      <c r="F102" s="7" t="s">
        <v>10</v>
      </c>
      <c r="G102" s="8" t="s">
        <v>11</v>
      </c>
    </row>
    <row r="103" spans="1:7" x14ac:dyDescent="0.2">
      <c r="A103" s="3">
        <v>2221</v>
      </c>
      <c r="B103" s="4">
        <v>7070</v>
      </c>
      <c r="C103" s="5" t="s">
        <v>110</v>
      </c>
      <c r="D103" s="6" t="s">
        <v>8</v>
      </c>
      <c r="E103" s="6" t="s">
        <v>139</v>
      </c>
      <c r="F103" s="7" t="s">
        <v>17</v>
      </c>
      <c r="G103" s="8" t="s">
        <v>18</v>
      </c>
    </row>
    <row r="104" spans="1:7" x14ac:dyDescent="0.2">
      <c r="A104" s="3">
        <v>2222</v>
      </c>
      <c r="B104" s="4">
        <v>3016</v>
      </c>
      <c r="C104" s="5">
        <v>13409</v>
      </c>
      <c r="D104" s="6" t="s">
        <v>8</v>
      </c>
      <c r="E104" s="6" t="s">
        <v>140</v>
      </c>
      <c r="F104" s="7" t="s">
        <v>10</v>
      </c>
      <c r="G104" s="8" t="s">
        <v>39</v>
      </c>
    </row>
    <row r="105" spans="1:7" x14ac:dyDescent="0.2">
      <c r="A105" s="3">
        <v>2224</v>
      </c>
      <c r="B105" s="4">
        <v>3038</v>
      </c>
      <c r="C105" s="5">
        <v>10315</v>
      </c>
      <c r="D105" s="6" t="s">
        <v>8</v>
      </c>
      <c r="E105" s="6" t="s">
        <v>141</v>
      </c>
      <c r="F105" s="7" t="s">
        <v>10</v>
      </c>
      <c r="G105" s="8" t="s">
        <v>35</v>
      </c>
    </row>
    <row r="106" spans="1:7" x14ac:dyDescent="0.2">
      <c r="A106" s="3">
        <v>2235</v>
      </c>
      <c r="B106" s="4">
        <v>7100</v>
      </c>
      <c r="C106" s="5" t="s">
        <v>142</v>
      </c>
      <c r="D106" s="6" t="s">
        <v>8</v>
      </c>
      <c r="E106" s="6" t="s">
        <v>143</v>
      </c>
      <c r="F106" s="7" t="s">
        <v>17</v>
      </c>
      <c r="G106" s="8" t="s">
        <v>18</v>
      </c>
    </row>
    <row r="107" spans="1:7" x14ac:dyDescent="0.2">
      <c r="A107" s="3">
        <v>2236</v>
      </c>
      <c r="B107" s="4">
        <v>7099</v>
      </c>
      <c r="C107" s="5" t="s">
        <v>144</v>
      </c>
      <c r="D107" s="6" t="s">
        <v>8</v>
      </c>
      <c r="E107" s="6" t="s">
        <v>145</v>
      </c>
      <c r="F107" s="7" t="s">
        <v>17</v>
      </c>
      <c r="G107" s="8" t="s">
        <v>18</v>
      </c>
    </row>
    <row r="108" spans="1:7" x14ac:dyDescent="0.2">
      <c r="A108" s="3">
        <v>2250</v>
      </c>
      <c r="B108" s="4">
        <v>7103</v>
      </c>
      <c r="C108" s="5">
        <v>12524</v>
      </c>
      <c r="D108" s="6" t="s">
        <v>8</v>
      </c>
      <c r="E108" s="6" t="s">
        <v>146</v>
      </c>
      <c r="F108" s="7" t="s">
        <v>17</v>
      </c>
      <c r="G108" s="8" t="s">
        <v>18</v>
      </c>
    </row>
    <row r="109" spans="1:7" x14ac:dyDescent="0.2">
      <c r="A109" s="3">
        <v>2251</v>
      </c>
      <c r="B109" s="4">
        <v>7104</v>
      </c>
      <c r="C109" s="5">
        <v>12524</v>
      </c>
      <c r="D109" s="6" t="s">
        <v>8</v>
      </c>
      <c r="E109" s="6" t="s">
        <v>147</v>
      </c>
      <c r="F109" s="7" t="s">
        <v>17</v>
      </c>
      <c r="G109" s="8" t="s">
        <v>18</v>
      </c>
    </row>
    <row r="110" spans="1:7" x14ac:dyDescent="0.2">
      <c r="A110" s="3">
        <v>2294</v>
      </c>
      <c r="B110" s="4">
        <v>7091</v>
      </c>
      <c r="C110" s="5" t="s">
        <v>148</v>
      </c>
      <c r="D110" s="6" t="s">
        <v>8</v>
      </c>
      <c r="E110" s="6" t="s">
        <v>149</v>
      </c>
      <c r="F110" s="7" t="s">
        <v>17</v>
      </c>
      <c r="G110" s="8" t="s">
        <v>18</v>
      </c>
    </row>
    <row r="111" spans="1:7" x14ac:dyDescent="0.2">
      <c r="A111" s="3">
        <v>2305</v>
      </c>
      <c r="B111" s="4">
        <v>7105</v>
      </c>
      <c r="C111" s="5" t="s">
        <v>150</v>
      </c>
      <c r="D111" s="6" t="s">
        <v>8</v>
      </c>
      <c r="E111" s="6" t="s">
        <v>151</v>
      </c>
      <c r="F111" s="7" t="s">
        <v>17</v>
      </c>
      <c r="G111" s="8" t="s">
        <v>18</v>
      </c>
    </row>
    <row r="112" spans="1:7" x14ac:dyDescent="0.2">
      <c r="A112" s="3">
        <v>2310</v>
      </c>
      <c r="B112" s="4">
        <v>3103</v>
      </c>
      <c r="C112" s="5">
        <v>10179</v>
      </c>
      <c r="D112" s="6" t="s">
        <v>8</v>
      </c>
      <c r="E112" s="6" t="s">
        <v>152</v>
      </c>
      <c r="F112" s="7" t="s">
        <v>10</v>
      </c>
      <c r="G112" s="8" t="s">
        <v>153</v>
      </c>
    </row>
    <row r="113" spans="1:7" x14ac:dyDescent="0.2">
      <c r="A113" s="3">
        <v>2311</v>
      </c>
      <c r="B113" s="4">
        <v>3103</v>
      </c>
      <c r="C113" s="5">
        <v>10179</v>
      </c>
      <c r="D113" s="6" t="s">
        <v>8</v>
      </c>
      <c r="E113" s="6" t="s">
        <v>154</v>
      </c>
      <c r="F113" s="7" t="s">
        <v>10</v>
      </c>
      <c r="G113" s="8" t="s">
        <v>153</v>
      </c>
    </row>
    <row r="114" spans="1:7" x14ac:dyDescent="0.2">
      <c r="A114" s="3">
        <v>2312</v>
      </c>
      <c r="B114" s="13">
        <v>3103</v>
      </c>
      <c r="C114" s="5">
        <v>10179</v>
      </c>
      <c r="D114" s="6" t="s">
        <v>8</v>
      </c>
      <c r="E114" s="6" t="s">
        <v>155</v>
      </c>
      <c r="F114" s="7" t="s">
        <v>10</v>
      </c>
      <c r="G114" s="8" t="s">
        <v>153</v>
      </c>
    </row>
    <row r="115" spans="1:7" x14ac:dyDescent="0.2">
      <c r="A115" s="3">
        <v>2313</v>
      </c>
      <c r="B115" s="4">
        <v>3103</v>
      </c>
      <c r="C115" s="5">
        <v>10179</v>
      </c>
      <c r="D115" s="6" t="s">
        <v>8</v>
      </c>
      <c r="E115" s="6" t="s">
        <v>156</v>
      </c>
      <c r="F115" s="7" t="s">
        <v>10</v>
      </c>
      <c r="G115" s="8" t="s">
        <v>153</v>
      </c>
    </row>
    <row r="116" spans="1:7" x14ac:dyDescent="0.2">
      <c r="A116" s="3">
        <v>2314</v>
      </c>
      <c r="B116" s="4">
        <v>3103</v>
      </c>
      <c r="C116" s="5">
        <v>10179</v>
      </c>
      <c r="D116" s="6" t="s">
        <v>8</v>
      </c>
      <c r="E116" s="6" t="s">
        <v>157</v>
      </c>
      <c r="F116" s="7" t="s">
        <v>10</v>
      </c>
      <c r="G116" s="8" t="s">
        <v>153</v>
      </c>
    </row>
    <row r="117" spans="1:7" x14ac:dyDescent="0.2">
      <c r="A117" s="3">
        <v>2315</v>
      </c>
      <c r="B117" s="4">
        <v>7110</v>
      </c>
      <c r="C117" s="5" t="s">
        <v>83</v>
      </c>
      <c r="D117" s="6" t="s">
        <v>8</v>
      </c>
      <c r="E117" s="6" t="s">
        <v>158</v>
      </c>
      <c r="F117" s="7" t="s">
        <v>17</v>
      </c>
      <c r="G117" s="8" t="s">
        <v>18</v>
      </c>
    </row>
    <row r="118" spans="1:7" x14ac:dyDescent="0.2">
      <c r="A118" s="3">
        <v>2331</v>
      </c>
      <c r="B118" s="4">
        <v>3011</v>
      </c>
      <c r="C118" s="5" t="s">
        <v>103</v>
      </c>
      <c r="D118" s="6" t="s">
        <v>8</v>
      </c>
      <c r="E118" s="6" t="s">
        <v>159</v>
      </c>
      <c r="F118" s="7" t="s">
        <v>10</v>
      </c>
      <c r="G118" s="8" t="s">
        <v>127</v>
      </c>
    </row>
    <row r="119" spans="1:7" x14ac:dyDescent="0.2">
      <c r="A119" s="3">
        <v>2332</v>
      </c>
      <c r="B119" s="4">
        <v>3011</v>
      </c>
      <c r="C119" s="5" t="s">
        <v>103</v>
      </c>
      <c r="D119" s="6" t="s">
        <v>8</v>
      </c>
      <c r="E119" s="6" t="s">
        <v>160</v>
      </c>
      <c r="F119" s="7" t="s">
        <v>10</v>
      </c>
      <c r="G119" s="8" t="s">
        <v>127</v>
      </c>
    </row>
    <row r="120" spans="1:7" x14ac:dyDescent="0.2">
      <c r="A120" s="3">
        <v>2333</v>
      </c>
      <c r="B120" s="4">
        <v>3011</v>
      </c>
      <c r="C120" s="5" t="s">
        <v>103</v>
      </c>
      <c r="D120" s="6" t="s">
        <v>8</v>
      </c>
      <c r="E120" s="6" t="s">
        <v>161</v>
      </c>
      <c r="F120" s="7" t="s">
        <v>10</v>
      </c>
      <c r="G120" s="8" t="s">
        <v>127</v>
      </c>
    </row>
  </sheetData>
  <protectedRanges>
    <protectedRange password="D581" sqref="A2" name="WE" securityDescriptor="O:WDG:WDD:(A;;CC;;;S-1-5-21-2157497594-3074343906-3429515341-12936)(A;;CC;;;S-1-5-21-2157497594-3074343906-3429515341-4411)"/>
    <protectedRange password="D581" sqref="B2" name="BuKr" securityDescriptor="O:WDG:WDD:(A;;CC;;;S-1-5-21-2157497594-3074343906-3429515341-12936)(A;;CC;;;S-1-5-21-2157497594-3074343906-3429515341-4411)"/>
    <protectedRange sqref="C2:C120" name="unterg BuKr" securityDescriptor="O:WDG:WDD:(A;;CC;;;S-1-5-21-2157497594-3074343906-3429515341-12936)(A;;CC;;;S-1-5-21-2157497594-3074343906-3429515341-4411)"/>
    <protectedRange password="D581" sqref="A3" name="WE_1" securityDescriptor="O:WDG:WDD:(A;;CC;;;S-1-5-21-2157497594-3074343906-3429515341-12936)(A;;CC;;;S-1-5-21-2157497594-3074343906-3429515341-4411)"/>
    <protectedRange password="D581" sqref="B3" name="BuKr_1" securityDescriptor="O:WDG:WDD:(A;;CC;;;S-1-5-21-2157497594-3074343906-3429515341-12936)(A;;CC;;;S-1-5-21-2157497594-3074343906-3429515341-4411)"/>
    <protectedRange password="D581" sqref="A10" name="WE_8" securityDescriptor="O:WDG:WDD:(A;;CC;;;S-1-5-21-2157497594-3074343906-3429515341-12936)(A;;CC;;;S-1-5-21-2157497594-3074343906-3429515341-4411)"/>
    <protectedRange password="D581" sqref="B10" name="BuKr_8" securityDescriptor="O:WDG:WDD:(A;;CC;;;S-1-5-21-2157497594-3074343906-3429515341-12936)(A;;CC;;;S-1-5-21-2157497594-3074343906-3429515341-4411)"/>
    <protectedRange password="D581" sqref="A11" name="WE_9" securityDescriptor="O:WDG:WDD:(A;;CC;;;S-1-5-21-2157497594-3074343906-3429515341-12936)(A;;CC;;;S-1-5-21-2157497594-3074343906-3429515341-4411)"/>
    <protectedRange password="D581" sqref="B11" name="BuKr_9" securityDescriptor="O:WDG:WDD:(A;;CC;;;S-1-5-21-2157497594-3074343906-3429515341-12936)(A;;CC;;;S-1-5-21-2157497594-3074343906-3429515341-4411)"/>
    <protectedRange password="D581" sqref="A12" name="WE_10" securityDescriptor="O:WDG:WDD:(A;;CC;;;S-1-5-21-2157497594-3074343906-3429515341-12936)(A;;CC;;;S-1-5-21-2157497594-3074343906-3429515341-4411)"/>
    <protectedRange password="D581" sqref="B12" name="BuKr_10" securityDescriptor="O:WDG:WDD:(A;;CC;;;S-1-5-21-2157497594-3074343906-3429515341-12936)(A;;CC;;;S-1-5-21-2157497594-3074343906-3429515341-4411)"/>
    <protectedRange password="D581" sqref="A13" name="WE_11" securityDescriptor="O:WDG:WDD:(A;;CC;;;S-1-5-21-2157497594-3074343906-3429515341-12936)(A;;CC;;;S-1-5-21-2157497594-3074343906-3429515341-4411)"/>
    <protectedRange password="D581" sqref="B13" name="BuKr_11" securityDescriptor="O:WDG:WDD:(A;;CC;;;S-1-5-21-2157497594-3074343906-3429515341-12936)(A;;CC;;;S-1-5-21-2157497594-3074343906-3429515341-4411)"/>
    <protectedRange password="D581" sqref="A14" name="WE_12" securityDescriptor="O:WDG:WDD:(A;;CC;;;S-1-5-21-2157497594-3074343906-3429515341-12936)(A;;CC;;;S-1-5-21-2157497594-3074343906-3429515341-4411)"/>
    <protectedRange password="D581" sqref="B14" name="BuKr_12" securityDescriptor="O:WDG:WDD:(A;;CC;;;S-1-5-21-2157497594-3074343906-3429515341-12936)(A;;CC;;;S-1-5-21-2157497594-3074343906-3429515341-4411)"/>
    <protectedRange password="D581" sqref="A15" name="WE_13" securityDescriptor="O:WDG:WDD:(A;;CC;;;S-1-5-21-2157497594-3074343906-3429515341-12936)(A;;CC;;;S-1-5-21-2157497594-3074343906-3429515341-4411)"/>
    <protectedRange password="D581" sqref="B15" name="BuKr_13" securityDescriptor="O:WDG:WDD:(A;;CC;;;S-1-5-21-2157497594-3074343906-3429515341-12936)(A;;CC;;;S-1-5-21-2157497594-3074343906-3429515341-4411)"/>
    <protectedRange password="D581" sqref="A16" name="WE_14" securityDescriptor="O:WDG:WDD:(A;;CC;;;S-1-5-21-2157497594-3074343906-3429515341-12936)(A;;CC;;;S-1-5-21-2157497594-3074343906-3429515341-4411)"/>
    <protectedRange password="D581" sqref="B16" name="BuKr_14" securityDescriptor="O:WDG:WDD:(A;;CC;;;S-1-5-21-2157497594-3074343906-3429515341-12936)(A;;CC;;;S-1-5-21-2157497594-3074343906-3429515341-4411)"/>
    <protectedRange password="D581" sqref="A17" name="WE_15" securityDescriptor="O:WDG:WDD:(A;;CC;;;S-1-5-21-2157497594-3074343906-3429515341-12936)(A;;CC;;;S-1-5-21-2157497594-3074343906-3429515341-4411)"/>
    <protectedRange password="D581" sqref="B17" name="BuKr_15" securityDescriptor="O:WDG:WDD:(A;;CC;;;S-1-5-21-2157497594-3074343906-3429515341-12936)(A;;CC;;;S-1-5-21-2157497594-3074343906-3429515341-4411)"/>
    <protectedRange password="D581" sqref="A18" name="WE_16" securityDescriptor="O:WDG:WDD:(A;;CC;;;S-1-5-21-2157497594-3074343906-3429515341-12936)(A;;CC;;;S-1-5-21-2157497594-3074343906-3429515341-4411)"/>
    <protectedRange password="D581" sqref="B18" name="BuKr_16" securityDescriptor="O:WDG:WDD:(A;;CC;;;S-1-5-21-2157497594-3074343906-3429515341-12936)(A;;CC;;;S-1-5-21-2157497594-3074343906-3429515341-4411)"/>
    <protectedRange password="D581" sqref="A19" name="WE_17" securityDescriptor="O:WDG:WDD:(A;;CC;;;S-1-5-21-2157497594-3074343906-3429515341-12936)(A;;CC;;;S-1-5-21-2157497594-3074343906-3429515341-4411)"/>
    <protectedRange password="D581" sqref="B19" name="BuKr_17" securityDescriptor="O:WDG:WDD:(A;;CC;;;S-1-5-21-2157497594-3074343906-3429515341-12936)(A;;CC;;;S-1-5-21-2157497594-3074343906-3429515341-4411)"/>
    <protectedRange password="D581" sqref="A20:A30" name="WE_18" securityDescriptor="O:WDG:WDD:(A;;CC;;;S-1-5-21-2157497594-3074343906-3429515341-12936)(A;;CC;;;S-1-5-21-2157497594-3074343906-3429515341-4411)"/>
    <protectedRange password="D581" sqref="B20:B30" name="BuKr_18" securityDescriptor="O:WDG:WDD:(A;;CC;;;S-1-5-21-2157497594-3074343906-3429515341-12936)(A;;CC;;;S-1-5-21-2157497594-3074343906-3429515341-4411)"/>
    <protectedRange password="D581" sqref="A31" name="WE_19" securityDescriptor="O:WDG:WDD:(A;;CC;;;S-1-5-21-2157497594-3074343906-3429515341-12936)(A;;CC;;;S-1-5-21-2157497594-3074343906-3429515341-4411)"/>
    <protectedRange password="D581" sqref="B31" name="BuKr_19" securityDescriptor="O:WDG:WDD:(A;;CC;;;S-1-5-21-2157497594-3074343906-3429515341-12936)(A;;CC;;;S-1-5-21-2157497594-3074343906-3429515341-4411)"/>
    <protectedRange password="D581" sqref="A32" name="WE_20" securityDescriptor="O:WDG:WDD:(A;;CC;;;S-1-5-21-2157497594-3074343906-3429515341-12936)(A;;CC;;;S-1-5-21-2157497594-3074343906-3429515341-4411)"/>
    <protectedRange password="D581" sqref="B32" name="BuKr_20" securityDescriptor="O:WDG:WDD:(A;;CC;;;S-1-5-21-2157497594-3074343906-3429515341-12936)(A;;CC;;;S-1-5-21-2157497594-3074343906-3429515341-4411)"/>
    <protectedRange password="D581" sqref="A33" name="WE_21" securityDescriptor="O:WDG:WDD:(A;;CC;;;S-1-5-21-2157497594-3074343906-3429515341-12936)(A;;CC;;;S-1-5-21-2157497594-3074343906-3429515341-4411)"/>
    <protectedRange password="D581" sqref="B33" name="BuKr_21" securityDescriptor="O:WDG:WDD:(A;;CC;;;S-1-5-21-2157497594-3074343906-3429515341-12936)(A;;CC;;;S-1-5-21-2157497594-3074343906-3429515341-4411)"/>
    <protectedRange password="D581" sqref="A34" name="WE_22" securityDescriptor="O:WDG:WDD:(A;;CC;;;S-1-5-21-2157497594-3074343906-3429515341-12936)(A;;CC;;;S-1-5-21-2157497594-3074343906-3429515341-4411)"/>
    <protectedRange password="D581" sqref="B34" name="BuKr_22" securityDescriptor="O:WDG:WDD:(A;;CC;;;S-1-5-21-2157497594-3074343906-3429515341-12936)(A;;CC;;;S-1-5-21-2157497594-3074343906-3429515341-4411)"/>
    <protectedRange password="D581" sqref="A35:A53" name="WE_23" securityDescriptor="O:WDG:WDD:(A;;CC;;;S-1-5-21-2157497594-3074343906-3429515341-12936)(A;;CC;;;S-1-5-21-2157497594-3074343906-3429515341-4411)"/>
    <protectedRange password="D581" sqref="B35:B53" name="BuKr_23" securityDescriptor="O:WDG:WDD:(A;;CC;;;S-1-5-21-2157497594-3074343906-3429515341-12936)(A;;CC;;;S-1-5-21-2157497594-3074343906-3429515341-4411)"/>
    <protectedRange password="D581" sqref="A54" name="WE_24" securityDescriptor="O:WDG:WDD:(A;;CC;;;S-1-5-21-2157497594-3074343906-3429515341-12936)(A;;CC;;;S-1-5-21-2157497594-3074343906-3429515341-4411)"/>
    <protectedRange password="D581" sqref="B54" name="BuKr_24" securityDescriptor="O:WDG:WDD:(A;;CC;;;S-1-5-21-2157497594-3074343906-3429515341-12936)(A;;CC;;;S-1-5-21-2157497594-3074343906-3429515341-4411)"/>
    <protectedRange password="D581" sqref="A55" name="WE_25" securityDescriptor="O:WDG:WDD:(A;;CC;;;S-1-5-21-2157497594-3074343906-3429515341-12936)(A;;CC;;;S-1-5-21-2157497594-3074343906-3429515341-4411)"/>
    <protectedRange password="D581" sqref="B55" name="BuKr_25" securityDescriptor="O:WDG:WDD:(A;;CC;;;S-1-5-21-2157497594-3074343906-3429515341-12936)(A;;CC;;;S-1-5-21-2157497594-3074343906-3429515341-4411)"/>
    <protectedRange password="D581" sqref="A56:A57" name="WE_26" securityDescriptor="O:WDG:WDD:(A;;CC;;;S-1-5-21-2157497594-3074343906-3429515341-12936)(A;;CC;;;S-1-5-21-2157497594-3074343906-3429515341-4411)"/>
    <protectedRange password="D581" sqref="B56:B57" name="BuKr_26" securityDescriptor="O:WDG:WDD:(A;;CC;;;S-1-5-21-2157497594-3074343906-3429515341-12936)(A;;CC;;;S-1-5-21-2157497594-3074343906-3429515341-4411)"/>
    <protectedRange password="D581" sqref="A58" name="WE_27" securityDescriptor="O:WDG:WDD:(A;;CC;;;S-1-5-21-2157497594-3074343906-3429515341-12936)(A;;CC;;;S-1-5-21-2157497594-3074343906-3429515341-4411)"/>
    <protectedRange password="D581" sqref="B58" name="BuKr_27" securityDescriptor="O:WDG:WDD:(A;;CC;;;S-1-5-21-2157497594-3074343906-3429515341-12936)(A;;CC;;;S-1-5-21-2157497594-3074343906-3429515341-4411)"/>
    <protectedRange password="D581" sqref="A59:A60" name="WE_28" securityDescriptor="O:WDG:WDD:(A;;CC;;;S-1-5-21-2157497594-3074343906-3429515341-12936)(A;;CC;;;S-1-5-21-2157497594-3074343906-3429515341-4411)"/>
    <protectedRange password="D581" sqref="B59:B60" name="BuKr_28" securityDescriptor="O:WDG:WDD:(A;;CC;;;S-1-5-21-2157497594-3074343906-3429515341-12936)(A;;CC;;;S-1-5-21-2157497594-3074343906-3429515341-4411)"/>
    <protectedRange password="D581" sqref="A61" name="WE_29" securityDescriptor="O:WDG:WDD:(A;;CC;;;S-1-5-21-2157497594-3074343906-3429515341-12936)(A;;CC;;;S-1-5-21-2157497594-3074343906-3429515341-4411)"/>
    <protectedRange password="D581" sqref="B61" name="BuKr_29" securityDescriptor="O:WDG:WDD:(A;;CC;;;S-1-5-21-2157497594-3074343906-3429515341-12936)(A;;CC;;;S-1-5-21-2157497594-3074343906-3429515341-4411)"/>
    <protectedRange password="D581" sqref="A62:A63" name="WE_30" securityDescriptor="O:WDG:WDD:(A;;CC;;;S-1-5-21-2157497594-3074343906-3429515341-12936)(A;;CC;;;S-1-5-21-2157497594-3074343906-3429515341-4411)"/>
    <protectedRange password="D581" sqref="B62:B63" name="BuKr_30" securityDescriptor="O:WDG:WDD:(A;;CC;;;S-1-5-21-2157497594-3074343906-3429515341-12936)(A;;CC;;;S-1-5-21-2157497594-3074343906-3429515341-4411)"/>
    <protectedRange password="D581" sqref="A64" name="WE_31" securityDescriptor="O:WDG:WDD:(A;;CC;;;S-1-5-21-2157497594-3074343906-3429515341-12936)(A;;CC;;;S-1-5-21-2157497594-3074343906-3429515341-4411)"/>
    <protectedRange password="D581" sqref="B64" name="BuKr_31" securityDescriptor="O:WDG:WDD:(A;;CC;;;S-1-5-21-2157497594-3074343906-3429515341-12936)(A;;CC;;;S-1-5-21-2157497594-3074343906-3429515341-4411)"/>
    <protectedRange password="D581" sqref="A65" name="WE_32" securityDescriptor="O:WDG:WDD:(A;;CC;;;S-1-5-21-2157497594-3074343906-3429515341-12936)(A;;CC;;;S-1-5-21-2157497594-3074343906-3429515341-4411)"/>
    <protectedRange password="D581" sqref="B65" name="BuKr_32" securityDescriptor="O:WDG:WDD:(A;;CC;;;S-1-5-21-2157497594-3074343906-3429515341-12936)(A;;CC;;;S-1-5-21-2157497594-3074343906-3429515341-4411)"/>
    <protectedRange password="D581" sqref="A66" name="WE_33" securityDescriptor="O:WDG:WDD:(A;;CC;;;S-1-5-21-2157497594-3074343906-3429515341-12936)(A;;CC;;;S-1-5-21-2157497594-3074343906-3429515341-4411)"/>
    <protectedRange password="D581" sqref="B66" name="BuKr_33" securityDescriptor="O:WDG:WDD:(A;;CC;;;S-1-5-21-2157497594-3074343906-3429515341-12936)(A;;CC;;;S-1-5-21-2157497594-3074343906-3429515341-4411)"/>
    <protectedRange password="D581" sqref="A67" name="WE_34" securityDescriptor="O:WDG:WDD:(A;;CC;;;S-1-5-21-2157497594-3074343906-3429515341-12936)(A;;CC;;;S-1-5-21-2157497594-3074343906-3429515341-4411)"/>
    <protectedRange password="D581" sqref="B67" name="BuKr_34" securityDescriptor="O:WDG:WDD:(A;;CC;;;S-1-5-21-2157497594-3074343906-3429515341-12936)(A;;CC;;;S-1-5-21-2157497594-3074343906-3429515341-4411)"/>
    <protectedRange password="D581" sqref="A68:A69" name="WE_35" securityDescriptor="O:WDG:WDD:(A;;CC;;;S-1-5-21-2157497594-3074343906-3429515341-12936)(A;;CC;;;S-1-5-21-2157497594-3074343906-3429515341-4411)"/>
    <protectedRange password="D581" sqref="B68:B69" name="BuKr_35" securityDescriptor="O:WDG:WDD:(A;;CC;;;S-1-5-21-2157497594-3074343906-3429515341-12936)(A;;CC;;;S-1-5-21-2157497594-3074343906-3429515341-4411)"/>
    <protectedRange password="D581" sqref="A70:A76" name="WE_36" securityDescriptor="O:WDG:WDD:(A;;CC;;;S-1-5-21-2157497594-3074343906-3429515341-12936)(A;;CC;;;S-1-5-21-2157497594-3074343906-3429515341-4411)"/>
    <protectedRange password="D581" sqref="B70:B76" name="BuKr_36" securityDescriptor="O:WDG:WDD:(A;;CC;;;S-1-5-21-2157497594-3074343906-3429515341-12936)(A;;CC;;;S-1-5-21-2157497594-3074343906-3429515341-4411)"/>
    <protectedRange password="D581" sqref="A77:A92" name="WE_37" securityDescriptor="O:WDG:WDD:(A;;CC;;;S-1-5-21-2157497594-3074343906-3429515341-12936)(A;;CC;;;S-1-5-21-2157497594-3074343906-3429515341-4411)"/>
    <protectedRange password="D581" sqref="B77:B92" name="BuKr_37" securityDescriptor="O:WDG:WDD:(A;;CC;;;S-1-5-21-2157497594-3074343906-3429515341-12936)(A;;CC;;;S-1-5-21-2157497594-3074343906-3429515341-4411)"/>
    <protectedRange password="D581" sqref="A93" name="WE_38" securityDescriptor="O:WDG:WDD:(A;;CC;;;S-1-5-21-2157497594-3074343906-3429515341-12936)(A;;CC;;;S-1-5-21-2157497594-3074343906-3429515341-4411)"/>
    <protectedRange password="D581" sqref="B93" name="BuKr_38" securityDescriptor="O:WDG:WDD:(A;;CC;;;S-1-5-21-2157497594-3074343906-3429515341-12936)(A;;CC;;;S-1-5-21-2157497594-3074343906-3429515341-4411)"/>
    <protectedRange password="D581" sqref="A94:A95" name="WE_39" securityDescriptor="O:WDG:WDD:(A;;CC;;;S-1-5-21-2157497594-3074343906-3429515341-12936)(A;;CC;;;S-1-5-21-2157497594-3074343906-3429515341-4411)"/>
    <protectedRange password="D581" sqref="B94:B95" name="BuKr_39" securityDescriptor="O:WDG:WDD:(A;;CC;;;S-1-5-21-2157497594-3074343906-3429515341-12936)(A;;CC;;;S-1-5-21-2157497594-3074343906-3429515341-4411)"/>
    <protectedRange password="D581" sqref="A96" name="WE_40" securityDescriptor="O:WDG:WDD:(A;;CC;;;S-1-5-21-2157497594-3074343906-3429515341-12936)(A;;CC;;;S-1-5-21-2157497594-3074343906-3429515341-4411)"/>
    <protectedRange password="D581" sqref="B96" name="BuKr_40" securityDescriptor="O:WDG:WDD:(A;;CC;;;S-1-5-21-2157497594-3074343906-3429515341-12936)(A;;CC;;;S-1-5-21-2157497594-3074343906-3429515341-4411)"/>
    <protectedRange password="D581" sqref="A97:A100" name="WE_41" securityDescriptor="O:WDG:WDD:(A;;CC;;;S-1-5-21-2157497594-3074343906-3429515341-12936)(A;;CC;;;S-1-5-21-2157497594-3074343906-3429515341-4411)"/>
    <protectedRange password="D581" sqref="B97:B100" name="BuKr_41" securityDescriptor="O:WDG:WDD:(A;;CC;;;S-1-5-21-2157497594-3074343906-3429515341-12936)(A;;CC;;;S-1-5-21-2157497594-3074343906-3429515341-4411)"/>
    <protectedRange password="D581" sqref="A101" name="WE_42" securityDescriptor="O:WDG:WDD:(A;;CC;;;S-1-5-21-2157497594-3074343906-3429515341-12936)(A;;CC;;;S-1-5-21-2157497594-3074343906-3429515341-4411)"/>
    <protectedRange password="D581" sqref="B101" name="BuKr_42" securityDescriptor="O:WDG:WDD:(A;;CC;;;S-1-5-21-2157497594-3074343906-3429515341-12936)(A;;CC;;;S-1-5-21-2157497594-3074343906-3429515341-4411)"/>
    <protectedRange password="D581" sqref="A102:A104" name="WE_43" securityDescriptor="O:WDG:WDD:(A;;CC;;;S-1-5-21-2157497594-3074343906-3429515341-12936)(A;;CC;;;S-1-5-21-2157497594-3074343906-3429515341-4411)"/>
    <protectedRange password="D581" sqref="B102:B104" name="BuKr_43" securityDescriptor="O:WDG:WDD:(A;;CC;;;S-1-5-21-2157497594-3074343906-3429515341-12936)(A;;CC;;;S-1-5-21-2157497594-3074343906-3429515341-4411)"/>
    <protectedRange password="D581" sqref="A105:A106" name="WE_44" securityDescriptor="O:WDG:WDD:(A;;CC;;;S-1-5-21-2157497594-3074343906-3429515341-12936)(A;;CC;;;S-1-5-21-2157497594-3074343906-3429515341-4411)"/>
    <protectedRange password="D581" sqref="B105:B106" name="BuKr_44" securityDescriptor="O:WDG:WDD:(A;;CC;;;S-1-5-21-2157497594-3074343906-3429515341-12936)(A;;CC;;;S-1-5-21-2157497594-3074343906-3429515341-4411)"/>
    <protectedRange password="D581" sqref="A107" name="WE_45" securityDescriptor="O:WDG:WDD:(A;;CC;;;S-1-5-21-2157497594-3074343906-3429515341-12936)(A;;CC;;;S-1-5-21-2157497594-3074343906-3429515341-4411)"/>
    <protectedRange password="D581" sqref="B107" name="BuKr_45" securityDescriptor="O:WDG:WDD:(A;;CC;;;S-1-5-21-2157497594-3074343906-3429515341-12936)(A;;CC;;;S-1-5-21-2157497594-3074343906-3429515341-4411)"/>
    <protectedRange password="D581" sqref="A108:A111" name="WE_46" securityDescriptor="O:WDG:WDD:(A;;CC;;;S-1-5-21-2157497594-3074343906-3429515341-12936)(A;;CC;;;S-1-5-21-2157497594-3074343906-3429515341-4411)"/>
    <protectedRange password="D581" sqref="B108:B111" name="BuKr_46" securityDescriptor="O:WDG:WDD:(A;;CC;;;S-1-5-21-2157497594-3074343906-3429515341-12936)(A;;CC;;;S-1-5-21-2157497594-3074343906-3429515341-4411)"/>
    <protectedRange password="D581" sqref="A112:A120" name="WE_47" securityDescriptor="O:WDG:WDD:(A;;CC;;;S-1-5-21-2157497594-3074343906-3429515341-12936)(A;;CC;;;S-1-5-21-2157497594-3074343906-3429515341-4411)"/>
    <protectedRange password="D581" sqref="B112:B120" name="BuKr_47" securityDescriptor="O:WDG:WDD:(A;;CC;;;S-1-5-21-2157497594-3074343906-3429515341-12936)(A;;CC;;;S-1-5-21-2157497594-3074343906-3429515341-4411)"/>
    <protectedRange sqref="E2" name="Straße" securityDescriptor="O:WDG:WDD:(A;;CC;;;S-1-5-21-2157497594-3074343906-3429515341-12936)(A;;CC;;;S-1-5-21-2157497594-3074343906-3429515341-4411)"/>
    <protectedRange sqref="D2" name="Ort" securityDescriptor="O:WDG:WDD:(A;;CC;;;S-1-5-21-2157497594-3074343906-3429515341-12936)(A;;CC;;;S-1-5-21-2157497594-3074343906-3429515341-4411)"/>
    <protectedRange sqref="E3" name="Straße_1" securityDescriptor="O:WDG:WDD:(A;;CC;;;S-1-5-21-2157497594-3074343906-3429515341-12936)(A;;CC;;;S-1-5-21-2157497594-3074343906-3429515341-4411)"/>
    <protectedRange sqref="D3" name="Ort_1" securityDescriptor="O:WDG:WDD:(A;;CC;;;S-1-5-21-2157497594-3074343906-3429515341-12936)(A;;CC;;;S-1-5-21-2157497594-3074343906-3429515341-4411)"/>
    <protectedRange sqref="E4" name="Straße_2" securityDescriptor="O:WDG:WDD:(A;;CC;;;S-1-5-21-2157497594-3074343906-3429515341-12936)(A;;CC;;;S-1-5-21-2157497594-3074343906-3429515341-4411)"/>
    <protectedRange sqref="E5" name="Straße_3" securityDescriptor="O:WDG:WDD:(A;;CC;;;S-1-5-21-2157497594-3074343906-3429515341-12936)(A;;CC;;;S-1-5-21-2157497594-3074343906-3429515341-4411)"/>
    <protectedRange sqref="E6" name="Straße_4" securityDescriptor="O:WDG:WDD:(A;;CC;;;S-1-5-21-2157497594-3074343906-3429515341-12936)(A;;CC;;;S-1-5-21-2157497594-3074343906-3429515341-4411)"/>
    <protectedRange sqref="E7" name="Straße_5" securityDescriptor="O:WDG:WDD:(A;;CC;;;S-1-5-21-2157497594-3074343906-3429515341-12936)(A;;CC;;;S-1-5-21-2157497594-3074343906-3429515341-4411)"/>
    <protectedRange sqref="E8" name="Straße_6" securityDescriptor="O:WDG:WDD:(A;;CC;;;S-1-5-21-2157497594-3074343906-3429515341-12936)(A;;CC;;;S-1-5-21-2157497594-3074343906-3429515341-4411)"/>
    <protectedRange sqref="E9" name="Straße_7" securityDescriptor="O:WDG:WDD:(A;;CC;;;S-1-5-21-2157497594-3074343906-3429515341-12936)(A;;CC;;;S-1-5-21-2157497594-3074343906-3429515341-4411)"/>
    <protectedRange sqref="E10" name="Straße_8" securityDescriptor="O:WDG:WDD:(A;;CC;;;S-1-5-21-2157497594-3074343906-3429515341-12936)(A;;CC;;;S-1-5-21-2157497594-3074343906-3429515341-4411)"/>
    <protectedRange sqref="D10" name="Ort_8" securityDescriptor="O:WDG:WDD:(A;;CC;;;S-1-5-21-2157497594-3074343906-3429515341-12936)(A;;CC;;;S-1-5-21-2157497594-3074343906-3429515341-4411)"/>
    <protectedRange sqref="E11" name="Straße_9" securityDescriptor="O:WDG:WDD:(A;;CC;;;S-1-5-21-2157497594-3074343906-3429515341-12936)(A;;CC;;;S-1-5-21-2157497594-3074343906-3429515341-4411)"/>
    <protectedRange sqref="D11" name="Ort_9" securityDescriptor="O:WDG:WDD:(A;;CC;;;S-1-5-21-2157497594-3074343906-3429515341-12936)(A;;CC;;;S-1-5-21-2157497594-3074343906-3429515341-4411)"/>
    <protectedRange sqref="E12" name="Straße_10" securityDescriptor="O:WDG:WDD:(A;;CC;;;S-1-5-21-2157497594-3074343906-3429515341-12936)(A;;CC;;;S-1-5-21-2157497594-3074343906-3429515341-4411)"/>
    <protectedRange sqref="D12" name="Ort_10" securityDescriptor="O:WDG:WDD:(A;;CC;;;S-1-5-21-2157497594-3074343906-3429515341-12936)(A;;CC;;;S-1-5-21-2157497594-3074343906-3429515341-4411)"/>
    <protectedRange sqref="E13" name="Straße_11" securityDescriptor="O:WDG:WDD:(A;;CC;;;S-1-5-21-2157497594-3074343906-3429515341-12936)(A;;CC;;;S-1-5-21-2157497594-3074343906-3429515341-4411)"/>
    <protectedRange sqref="D13" name="Ort_11" securityDescriptor="O:WDG:WDD:(A;;CC;;;S-1-5-21-2157497594-3074343906-3429515341-12936)(A;;CC;;;S-1-5-21-2157497594-3074343906-3429515341-4411)"/>
    <protectedRange sqref="E14" name="Straße_12" securityDescriptor="O:WDG:WDD:(A;;CC;;;S-1-5-21-2157497594-3074343906-3429515341-12936)(A;;CC;;;S-1-5-21-2157497594-3074343906-3429515341-4411)"/>
    <protectedRange sqref="D14" name="Ort_12" securityDescriptor="O:WDG:WDD:(A;;CC;;;S-1-5-21-2157497594-3074343906-3429515341-12936)(A;;CC;;;S-1-5-21-2157497594-3074343906-3429515341-4411)"/>
    <protectedRange sqref="E15" name="Straße_13" securityDescriptor="O:WDG:WDD:(A;;CC;;;S-1-5-21-2157497594-3074343906-3429515341-12936)(A;;CC;;;S-1-5-21-2157497594-3074343906-3429515341-4411)"/>
    <protectedRange sqref="D15" name="Ort_13" securityDescriptor="O:WDG:WDD:(A;;CC;;;S-1-5-21-2157497594-3074343906-3429515341-12936)(A;;CC;;;S-1-5-21-2157497594-3074343906-3429515341-4411)"/>
    <protectedRange sqref="E16" name="Straße_14" securityDescriptor="O:WDG:WDD:(A;;CC;;;S-1-5-21-2157497594-3074343906-3429515341-12936)(A;;CC;;;S-1-5-21-2157497594-3074343906-3429515341-4411)"/>
    <protectedRange sqref="D16" name="Ort_14" securityDescriptor="O:WDG:WDD:(A;;CC;;;S-1-5-21-2157497594-3074343906-3429515341-12936)(A;;CC;;;S-1-5-21-2157497594-3074343906-3429515341-4411)"/>
    <protectedRange sqref="E17" name="Straße_15" securityDescriptor="O:WDG:WDD:(A;;CC;;;S-1-5-21-2157497594-3074343906-3429515341-12936)(A;;CC;;;S-1-5-21-2157497594-3074343906-3429515341-4411)"/>
    <protectedRange sqref="D17" name="Ort_15" securityDescriptor="O:WDG:WDD:(A;;CC;;;S-1-5-21-2157497594-3074343906-3429515341-12936)(A;;CC;;;S-1-5-21-2157497594-3074343906-3429515341-4411)"/>
    <protectedRange sqref="E18" name="Straße_16" securityDescriptor="O:WDG:WDD:(A;;CC;;;S-1-5-21-2157497594-3074343906-3429515341-12936)(A;;CC;;;S-1-5-21-2157497594-3074343906-3429515341-4411)"/>
    <protectedRange sqref="D18" name="Ort_16" securityDescriptor="O:WDG:WDD:(A;;CC;;;S-1-5-21-2157497594-3074343906-3429515341-12936)(A;;CC;;;S-1-5-21-2157497594-3074343906-3429515341-4411)"/>
    <protectedRange sqref="E19" name="Straße_17" securityDescriptor="O:WDG:WDD:(A;;CC;;;S-1-5-21-2157497594-3074343906-3429515341-12936)(A;;CC;;;S-1-5-21-2157497594-3074343906-3429515341-4411)"/>
    <protectedRange sqref="D19" name="Ort_17" securityDescriptor="O:WDG:WDD:(A;;CC;;;S-1-5-21-2157497594-3074343906-3429515341-12936)(A;;CC;;;S-1-5-21-2157497594-3074343906-3429515341-4411)"/>
    <protectedRange sqref="E20:E30" name="Straße_18" securityDescriptor="O:WDG:WDD:(A;;CC;;;S-1-5-21-2157497594-3074343906-3429515341-12936)(A;;CC;;;S-1-5-21-2157497594-3074343906-3429515341-4411)"/>
    <protectedRange sqref="D20:D30" name="Ort_18" securityDescriptor="O:WDG:WDD:(A;;CC;;;S-1-5-21-2157497594-3074343906-3429515341-12936)(A;;CC;;;S-1-5-21-2157497594-3074343906-3429515341-4411)"/>
    <protectedRange sqref="E31" name="Straße_19" securityDescriptor="O:WDG:WDD:(A;;CC;;;S-1-5-21-2157497594-3074343906-3429515341-12936)(A;;CC;;;S-1-5-21-2157497594-3074343906-3429515341-4411)"/>
    <protectedRange sqref="D31" name="Ort_19" securityDescriptor="O:WDG:WDD:(A;;CC;;;S-1-5-21-2157497594-3074343906-3429515341-12936)(A;;CC;;;S-1-5-21-2157497594-3074343906-3429515341-4411)"/>
    <protectedRange sqref="E32" name="Straße_20" securityDescriptor="O:WDG:WDD:(A;;CC;;;S-1-5-21-2157497594-3074343906-3429515341-12936)(A;;CC;;;S-1-5-21-2157497594-3074343906-3429515341-4411)"/>
    <protectedRange sqref="D32" name="Ort_20" securityDescriptor="O:WDG:WDD:(A;;CC;;;S-1-5-21-2157497594-3074343906-3429515341-12936)(A;;CC;;;S-1-5-21-2157497594-3074343906-3429515341-4411)"/>
    <protectedRange sqref="E33" name="Straße_21" securityDescriptor="O:WDG:WDD:(A;;CC;;;S-1-5-21-2157497594-3074343906-3429515341-12936)(A;;CC;;;S-1-5-21-2157497594-3074343906-3429515341-4411)"/>
    <protectedRange sqref="D33" name="Ort_21" securityDescriptor="O:WDG:WDD:(A;;CC;;;S-1-5-21-2157497594-3074343906-3429515341-12936)(A;;CC;;;S-1-5-21-2157497594-3074343906-3429515341-4411)"/>
    <protectedRange sqref="E34" name="Straße_22" securityDescriptor="O:WDG:WDD:(A;;CC;;;S-1-5-21-2157497594-3074343906-3429515341-12936)(A;;CC;;;S-1-5-21-2157497594-3074343906-3429515341-4411)"/>
    <protectedRange sqref="D34" name="Ort_22" securityDescriptor="O:WDG:WDD:(A;;CC;;;S-1-5-21-2157497594-3074343906-3429515341-12936)(A;;CC;;;S-1-5-21-2157497594-3074343906-3429515341-4411)"/>
    <protectedRange sqref="E35:E53" name="Straße_23" securityDescriptor="O:WDG:WDD:(A;;CC;;;S-1-5-21-2157497594-3074343906-3429515341-12936)(A;;CC;;;S-1-5-21-2157497594-3074343906-3429515341-4411)"/>
    <protectedRange sqref="D35:D53" name="Ort_23" securityDescriptor="O:WDG:WDD:(A;;CC;;;S-1-5-21-2157497594-3074343906-3429515341-12936)(A;;CC;;;S-1-5-21-2157497594-3074343906-3429515341-4411)"/>
    <protectedRange sqref="E54" name="Straße_24" securityDescriptor="O:WDG:WDD:(A;;CC;;;S-1-5-21-2157497594-3074343906-3429515341-12936)(A;;CC;;;S-1-5-21-2157497594-3074343906-3429515341-4411)"/>
    <protectedRange sqref="D54" name="Ort_24" securityDescriptor="O:WDG:WDD:(A;;CC;;;S-1-5-21-2157497594-3074343906-3429515341-12936)(A;;CC;;;S-1-5-21-2157497594-3074343906-3429515341-4411)"/>
    <protectedRange sqref="E55" name="Straße_25" securityDescriptor="O:WDG:WDD:(A;;CC;;;S-1-5-21-2157497594-3074343906-3429515341-12936)(A;;CC;;;S-1-5-21-2157497594-3074343906-3429515341-4411)"/>
    <protectedRange sqref="D55" name="Ort_25" securityDescriptor="O:WDG:WDD:(A;;CC;;;S-1-5-21-2157497594-3074343906-3429515341-12936)(A;;CC;;;S-1-5-21-2157497594-3074343906-3429515341-4411)"/>
    <protectedRange sqref="E56:E57" name="Straße_26" securityDescriptor="O:WDG:WDD:(A;;CC;;;S-1-5-21-2157497594-3074343906-3429515341-12936)(A;;CC;;;S-1-5-21-2157497594-3074343906-3429515341-4411)"/>
    <protectedRange sqref="D56:D57" name="Ort_26" securityDescriptor="O:WDG:WDD:(A;;CC;;;S-1-5-21-2157497594-3074343906-3429515341-12936)(A;;CC;;;S-1-5-21-2157497594-3074343906-3429515341-4411)"/>
    <protectedRange sqref="E58" name="Straße_27" securityDescriptor="O:WDG:WDD:(A;;CC;;;S-1-5-21-2157497594-3074343906-3429515341-12936)(A;;CC;;;S-1-5-21-2157497594-3074343906-3429515341-4411)"/>
    <protectedRange sqref="D58" name="Ort_27" securityDescriptor="O:WDG:WDD:(A;;CC;;;S-1-5-21-2157497594-3074343906-3429515341-12936)(A;;CC;;;S-1-5-21-2157497594-3074343906-3429515341-4411)"/>
    <protectedRange sqref="E59:E60" name="Straße_28" securityDescriptor="O:WDG:WDD:(A;;CC;;;S-1-5-21-2157497594-3074343906-3429515341-12936)(A;;CC;;;S-1-5-21-2157497594-3074343906-3429515341-4411)"/>
    <protectedRange sqref="D59:D60" name="Ort_28" securityDescriptor="O:WDG:WDD:(A;;CC;;;S-1-5-21-2157497594-3074343906-3429515341-12936)(A;;CC;;;S-1-5-21-2157497594-3074343906-3429515341-4411)"/>
    <protectedRange sqref="E61" name="Straße_29" securityDescriptor="O:WDG:WDD:(A;;CC;;;S-1-5-21-2157497594-3074343906-3429515341-12936)(A;;CC;;;S-1-5-21-2157497594-3074343906-3429515341-4411)"/>
    <protectedRange sqref="D61" name="Ort_29" securityDescriptor="O:WDG:WDD:(A;;CC;;;S-1-5-21-2157497594-3074343906-3429515341-12936)(A;;CC;;;S-1-5-21-2157497594-3074343906-3429515341-4411)"/>
    <protectedRange sqref="E62:E63" name="Straße_30" securityDescriptor="O:WDG:WDD:(A;;CC;;;S-1-5-21-2157497594-3074343906-3429515341-12936)(A;;CC;;;S-1-5-21-2157497594-3074343906-3429515341-4411)"/>
    <protectedRange sqref="D62:D63" name="Ort_30" securityDescriptor="O:WDG:WDD:(A;;CC;;;S-1-5-21-2157497594-3074343906-3429515341-12936)(A;;CC;;;S-1-5-21-2157497594-3074343906-3429515341-4411)"/>
    <protectedRange sqref="E64" name="Straße_31" securityDescriptor="O:WDG:WDD:(A;;CC;;;S-1-5-21-2157497594-3074343906-3429515341-12936)(A;;CC;;;S-1-5-21-2157497594-3074343906-3429515341-4411)"/>
    <protectedRange sqref="D64" name="Ort_31" securityDescriptor="O:WDG:WDD:(A;;CC;;;S-1-5-21-2157497594-3074343906-3429515341-12936)(A;;CC;;;S-1-5-21-2157497594-3074343906-3429515341-4411)"/>
    <protectedRange sqref="E65" name="Straße_32" securityDescriptor="O:WDG:WDD:(A;;CC;;;S-1-5-21-2157497594-3074343906-3429515341-12936)(A;;CC;;;S-1-5-21-2157497594-3074343906-3429515341-4411)"/>
    <protectedRange sqref="D65" name="Ort_32" securityDescriptor="O:WDG:WDD:(A;;CC;;;S-1-5-21-2157497594-3074343906-3429515341-12936)(A;;CC;;;S-1-5-21-2157497594-3074343906-3429515341-4411)"/>
    <protectedRange sqref="E66" name="Straße_33" securityDescriptor="O:WDG:WDD:(A;;CC;;;S-1-5-21-2157497594-3074343906-3429515341-12936)(A;;CC;;;S-1-5-21-2157497594-3074343906-3429515341-4411)"/>
    <protectedRange sqref="D66" name="Ort_33" securityDescriptor="O:WDG:WDD:(A;;CC;;;S-1-5-21-2157497594-3074343906-3429515341-12936)(A;;CC;;;S-1-5-21-2157497594-3074343906-3429515341-4411)"/>
    <protectedRange sqref="E67" name="Straße_34" securityDescriptor="O:WDG:WDD:(A;;CC;;;S-1-5-21-2157497594-3074343906-3429515341-12936)(A;;CC;;;S-1-5-21-2157497594-3074343906-3429515341-4411)"/>
    <protectedRange sqref="D67" name="Ort_34" securityDescriptor="O:WDG:WDD:(A;;CC;;;S-1-5-21-2157497594-3074343906-3429515341-12936)(A;;CC;;;S-1-5-21-2157497594-3074343906-3429515341-4411)"/>
    <protectedRange sqref="E68:E69" name="Straße_35" securityDescriptor="O:WDG:WDD:(A;;CC;;;S-1-5-21-2157497594-3074343906-3429515341-12936)(A;;CC;;;S-1-5-21-2157497594-3074343906-3429515341-4411)"/>
    <protectedRange sqref="D68:D69" name="Ort_35" securityDescriptor="O:WDG:WDD:(A;;CC;;;S-1-5-21-2157497594-3074343906-3429515341-12936)(A;;CC;;;S-1-5-21-2157497594-3074343906-3429515341-4411)"/>
    <protectedRange sqref="E70:E76" name="Straße_36" securityDescriptor="O:WDG:WDD:(A;;CC;;;S-1-5-21-2157497594-3074343906-3429515341-12936)(A;;CC;;;S-1-5-21-2157497594-3074343906-3429515341-4411)"/>
    <protectedRange sqref="D70:D76" name="Ort_36" securityDescriptor="O:WDG:WDD:(A;;CC;;;S-1-5-21-2157497594-3074343906-3429515341-12936)(A;;CC;;;S-1-5-21-2157497594-3074343906-3429515341-4411)"/>
    <protectedRange sqref="E77:E92" name="Straße_37" securityDescriptor="O:WDG:WDD:(A;;CC;;;S-1-5-21-2157497594-3074343906-3429515341-12936)(A;;CC;;;S-1-5-21-2157497594-3074343906-3429515341-4411)"/>
    <protectedRange sqref="D77:D92" name="Ort_37" securityDescriptor="O:WDG:WDD:(A;;CC;;;S-1-5-21-2157497594-3074343906-3429515341-12936)(A;;CC;;;S-1-5-21-2157497594-3074343906-3429515341-4411)"/>
    <protectedRange sqref="E93" name="Straße_38" securityDescriptor="O:WDG:WDD:(A;;CC;;;S-1-5-21-2157497594-3074343906-3429515341-12936)(A;;CC;;;S-1-5-21-2157497594-3074343906-3429515341-4411)"/>
    <protectedRange sqref="D93" name="Ort_38" securityDescriptor="O:WDG:WDD:(A;;CC;;;S-1-5-21-2157497594-3074343906-3429515341-12936)(A;;CC;;;S-1-5-21-2157497594-3074343906-3429515341-4411)"/>
    <protectedRange sqref="E94:E95" name="Straße_39" securityDescriptor="O:WDG:WDD:(A;;CC;;;S-1-5-21-2157497594-3074343906-3429515341-12936)(A;;CC;;;S-1-5-21-2157497594-3074343906-3429515341-4411)"/>
    <protectedRange sqref="D94:D95" name="Ort_39" securityDescriptor="O:WDG:WDD:(A;;CC;;;S-1-5-21-2157497594-3074343906-3429515341-12936)(A;;CC;;;S-1-5-21-2157497594-3074343906-3429515341-4411)"/>
    <protectedRange sqref="E96" name="Straße_40" securityDescriptor="O:WDG:WDD:(A;;CC;;;S-1-5-21-2157497594-3074343906-3429515341-12936)(A;;CC;;;S-1-5-21-2157497594-3074343906-3429515341-4411)"/>
    <protectedRange sqref="D96" name="Ort_40" securityDescriptor="O:WDG:WDD:(A;;CC;;;S-1-5-21-2157497594-3074343906-3429515341-12936)(A;;CC;;;S-1-5-21-2157497594-3074343906-3429515341-4411)"/>
    <protectedRange sqref="E97:E100" name="Straße_41" securityDescriptor="O:WDG:WDD:(A;;CC;;;S-1-5-21-2157497594-3074343906-3429515341-12936)(A;;CC;;;S-1-5-21-2157497594-3074343906-3429515341-4411)"/>
    <protectedRange sqref="D97:D100" name="Ort_41" securityDescriptor="O:WDG:WDD:(A;;CC;;;S-1-5-21-2157497594-3074343906-3429515341-12936)(A;;CC;;;S-1-5-21-2157497594-3074343906-3429515341-4411)"/>
    <protectedRange sqref="E101" name="Straße_42" securityDescriptor="O:WDG:WDD:(A;;CC;;;S-1-5-21-2157497594-3074343906-3429515341-12936)(A;;CC;;;S-1-5-21-2157497594-3074343906-3429515341-4411)"/>
    <protectedRange sqref="D101" name="Ort_42" securityDescriptor="O:WDG:WDD:(A;;CC;;;S-1-5-21-2157497594-3074343906-3429515341-12936)(A;;CC;;;S-1-5-21-2157497594-3074343906-3429515341-4411)"/>
    <protectedRange sqref="E102:E104" name="Straße_43" securityDescriptor="O:WDG:WDD:(A;;CC;;;S-1-5-21-2157497594-3074343906-3429515341-12936)(A;;CC;;;S-1-5-21-2157497594-3074343906-3429515341-4411)"/>
    <protectedRange sqref="D102:D104" name="Ort_43" securityDescriptor="O:WDG:WDD:(A;;CC;;;S-1-5-21-2157497594-3074343906-3429515341-12936)(A;;CC;;;S-1-5-21-2157497594-3074343906-3429515341-4411)"/>
    <protectedRange sqref="E105:E106" name="Straße_44" securityDescriptor="O:WDG:WDD:(A;;CC;;;S-1-5-21-2157497594-3074343906-3429515341-12936)(A;;CC;;;S-1-5-21-2157497594-3074343906-3429515341-4411)"/>
    <protectedRange sqref="D105:D106" name="Ort_44" securityDescriptor="O:WDG:WDD:(A;;CC;;;S-1-5-21-2157497594-3074343906-3429515341-12936)(A;;CC;;;S-1-5-21-2157497594-3074343906-3429515341-4411)"/>
    <protectedRange sqref="E107" name="Straße_45" securityDescriptor="O:WDG:WDD:(A;;CC;;;S-1-5-21-2157497594-3074343906-3429515341-12936)(A;;CC;;;S-1-5-21-2157497594-3074343906-3429515341-4411)"/>
    <protectedRange sqref="D107" name="Ort_45" securityDescriptor="O:WDG:WDD:(A;;CC;;;S-1-5-21-2157497594-3074343906-3429515341-12936)(A;;CC;;;S-1-5-21-2157497594-3074343906-3429515341-4411)"/>
    <protectedRange sqref="E108:E111" name="Straße_46" securityDescriptor="O:WDG:WDD:(A;;CC;;;S-1-5-21-2157497594-3074343906-3429515341-12936)(A;;CC;;;S-1-5-21-2157497594-3074343906-3429515341-4411)"/>
    <protectedRange sqref="D108:D111" name="Ort_46" securityDescriptor="O:WDG:WDD:(A;;CC;;;S-1-5-21-2157497594-3074343906-3429515341-12936)(A;;CC;;;S-1-5-21-2157497594-3074343906-3429515341-4411)"/>
    <protectedRange sqref="E112:E120" name="Straße_47" securityDescriptor="O:WDG:WDD:(A;;CC;;;S-1-5-21-2157497594-3074343906-3429515341-12936)(A;;CC;;;S-1-5-21-2157497594-3074343906-3429515341-4411)"/>
    <protectedRange sqref="D112:D120" name="Ort_47" securityDescriptor="O:WDG:WDD:(A;;CC;;;S-1-5-21-2157497594-3074343906-3429515341-12936)(A;;CC;;;S-1-5-21-2157497594-3074343906-3429515341-4411)"/>
  </protectedRanges>
  <mergeCells count="40">
    <mergeCell ref="L17:R17"/>
    <mergeCell ref="L12:R12"/>
    <mergeCell ref="L13:R13"/>
    <mergeCell ref="L14:R14"/>
    <mergeCell ref="L15:R15"/>
    <mergeCell ref="L16:R16"/>
    <mergeCell ref="L29:R29"/>
    <mergeCell ref="L18:R18"/>
    <mergeCell ref="L19:R19"/>
    <mergeCell ref="L20:R20"/>
    <mergeCell ref="L21:R21"/>
    <mergeCell ref="L22:R22"/>
    <mergeCell ref="L23:R23"/>
    <mergeCell ref="L24:R24"/>
    <mergeCell ref="L25:R25"/>
    <mergeCell ref="L26:R26"/>
    <mergeCell ref="L27:R27"/>
    <mergeCell ref="L28:R28"/>
    <mergeCell ref="L41:R41"/>
    <mergeCell ref="L30:R30"/>
    <mergeCell ref="L31:R31"/>
    <mergeCell ref="L32:R32"/>
    <mergeCell ref="L33:R33"/>
    <mergeCell ref="L34:R34"/>
    <mergeCell ref="L35:R35"/>
    <mergeCell ref="L36:R36"/>
    <mergeCell ref="L37:R37"/>
    <mergeCell ref="L38:R38"/>
    <mergeCell ref="L39:R39"/>
    <mergeCell ref="L40:R40"/>
    <mergeCell ref="L48:R48"/>
    <mergeCell ref="L49:R49"/>
    <mergeCell ref="L50:R50"/>
    <mergeCell ref="L51:R51"/>
    <mergeCell ref="L42:R42"/>
    <mergeCell ref="L43:R43"/>
    <mergeCell ref="L44:R44"/>
    <mergeCell ref="L45:R45"/>
    <mergeCell ref="L46:R46"/>
    <mergeCell ref="L47:R47"/>
  </mergeCells>
  <conditionalFormatting sqref="A2:B3 D2:F3 E4:F9 A10:B120 D10:F120">
    <cfRule type="expression" dxfId="5" priority="7">
      <formula>$C2="keine NKA"</formula>
    </cfRule>
    <cfRule type="expression" dxfId="4" priority="8">
      <formula>$C2="abger."</formula>
    </cfRule>
  </conditionalFormatting>
  <conditionalFormatting sqref="C2:C120">
    <cfRule type="expression" dxfId="3" priority="3">
      <formula>$C2="keine NKA"</formula>
    </cfRule>
    <cfRule type="expression" dxfId="2" priority="4">
      <formula>$C2="abger."</formula>
    </cfRule>
  </conditionalFormatting>
  <conditionalFormatting sqref="G2:G120">
    <cfRule type="expression" dxfId="1" priority="1">
      <formula>$C2="keine NKA"</formula>
    </cfRule>
    <cfRule type="expression" dxfId="0" priority="2">
      <formula>$C2="abger."</formula>
    </cfRule>
  </conditionalFormatting>
  <pageMargins left="0.7" right="0.7" top="0.78740157499999996" bottom="0.78740157499999996" header="0.3" footer="0.3"/>
  <tableParts count="12">
    <tablePart r:id="rId1"/>
    <tablePart r:id="rId2"/>
    <tablePart r:id="rId3"/>
    <tablePart r:id="rId4"/>
    <tablePart r:id="rId5"/>
    <tablePart r:id="rId6"/>
    <tablePart r:id="rId7"/>
    <tablePart r:id="rId8"/>
    <tablePart r:id="rId9"/>
    <tablePart r:id="rId10"/>
    <tablePart r:id="rId11"/>
    <tablePart r:id="rId1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245B2-1987-45D6-ADD1-2619EFB1B066}">
  <dimension ref="A2:A5"/>
  <sheetViews>
    <sheetView workbookViewId="0">
      <selection activeCell="A5" sqref="A5"/>
    </sheetView>
  </sheetViews>
  <sheetFormatPr baseColWidth="10" defaultRowHeight="12.75" x14ac:dyDescent="0.2"/>
  <sheetData>
    <row r="2" spans="1:1" ht="13.5" thickBot="1" x14ac:dyDescent="0.25"/>
    <row r="3" spans="1:1" ht="25.5" x14ac:dyDescent="0.2">
      <c r="A3" s="31" t="s">
        <v>278</v>
      </c>
    </row>
    <row r="4" spans="1:1" x14ac:dyDescent="0.2">
      <c r="A4" s="32">
        <v>3050</v>
      </c>
    </row>
    <row r="5" spans="1:1" x14ac:dyDescent="0.2">
      <c r="A5" s="32">
        <v>3051</v>
      </c>
    </row>
  </sheetData>
  <sheetProtection algorithmName="SHA-512" hashValue="6DjIbQX2wy4h2dOqlb8HZ9zIi17umWDj0bYjU9NlQjedZEGIyJTrBq4TunOtxK3TzLr7V2viu2Olvtwp0QAKhA==" saltValue="/voy33ZHthnORjz03fKCvA==" spinCount="100000" sheet="1" objects="1" scenarios="1"/>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4</vt:i4>
      </vt:variant>
    </vt:vector>
  </HeadingPairs>
  <TitlesOfParts>
    <vt:vector size="10" baseType="lpstr">
      <vt:lpstr>Gesamtkosten Los 8</vt:lpstr>
      <vt:lpstr>WA 3050</vt:lpstr>
      <vt:lpstr>WA 3051</vt:lpstr>
      <vt:lpstr>Abkürzungsverzeichnis</vt:lpstr>
      <vt:lpstr>Datenquelle</vt:lpstr>
      <vt:lpstr>Tabelle_WiE</vt:lpstr>
      <vt:lpstr>Brutto</vt:lpstr>
      <vt:lpstr>'WA 3050'!Drucktitel</vt:lpstr>
      <vt:lpstr>Netto</vt:lpstr>
      <vt:lpstr>Ust</vt:lpstr>
    </vt:vector>
  </TitlesOfParts>
  <Company>berlinovo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Schmidt</dc:creator>
  <cp:lastModifiedBy>Mahler, Daniel</cp:lastModifiedBy>
  <cp:lastPrinted>2018-04-13T08:39:24Z</cp:lastPrinted>
  <dcterms:created xsi:type="dcterms:W3CDTF">2018-03-29T09:55:18Z</dcterms:created>
  <dcterms:modified xsi:type="dcterms:W3CDTF">2026-07-31T07:17:59Z</dcterms:modified>
</cp:coreProperties>
</file>