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ZVS\Vergabe_intern\02_Dienst-Lieferleistungen\024_Aufträge\0251_2026\01_FM\26-D1-05-GRSchule\VU\"/>
    </mc:Choice>
  </mc:AlternateContent>
  <workbookProtection workbookAlgorithmName="SHA-512" workbookHashValue="U1PploN7s+EPpTqOacmjD+qUdbWk0xlW5Hbk/XHkWa6x42oELqBtpyC9Wa37mwhHwFRrmjiJCFzZUz7HHptegg==" workbookSaltValue="6zAml0AJUuQfoN+FcT7DCg==" workbookSpinCount="100000" lockStructure="1"/>
  <bookViews>
    <workbookView xWindow="0" yWindow="0" windowWidth="28800" windowHeight="11400"/>
  </bookViews>
  <sheets>
    <sheet name="Los 1 " sheetId="1" r:id="rId1"/>
    <sheet name="Tabelle1" sheetId="2" r:id="rId2"/>
    <sheet name="Tabelle2" sheetId="3" r:id="rId3"/>
    <sheet name="Tabelle3" sheetId="4" r:id="rId4"/>
  </sheets>
  <definedNames>
    <definedName name="_xlnm._FilterDatabase" localSheetId="0" hidden="1">'Los 1 '!$A$3:$Z$4</definedName>
    <definedName name="Brutto">'Los 1 '!$E$147</definedName>
    <definedName name="MyChanged" hidden="1">0</definedName>
    <definedName name="MyVersion" hidden="1">43743.7486111111</definedName>
    <definedName name="Netto">'Los 1 '!$E$143</definedName>
    <definedName name="Ust">'Los 1 '!$D$145</definedName>
  </definedNames>
  <calcPr calcId="162913" iterate="1" iterateDelta="1.0000000000000005E-8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34" i="1" l="1"/>
  <c r="O134" i="1"/>
  <c r="M134" i="1"/>
  <c r="K134" i="1"/>
  <c r="I134" i="1"/>
  <c r="G134" i="1"/>
  <c r="E134" i="1"/>
  <c r="W133" i="1"/>
  <c r="W132" i="1"/>
  <c r="S132" i="1"/>
  <c r="S134" i="1" s="1"/>
  <c r="X131" i="1"/>
  <c r="W131" i="1"/>
  <c r="S131" i="1"/>
  <c r="W130" i="1"/>
  <c r="W129" i="1"/>
  <c r="S129" i="1"/>
  <c r="W128" i="1" s="1"/>
  <c r="X128" i="1"/>
  <c r="S128" i="1"/>
  <c r="W127" i="1"/>
  <c r="W126" i="1"/>
  <c r="S126" i="1"/>
  <c r="W125" i="1" s="1"/>
  <c r="Y125" i="1"/>
  <c r="X125" i="1"/>
  <c r="S125" i="1"/>
  <c r="W124" i="1"/>
  <c r="W123" i="1"/>
  <c r="S123" i="1"/>
  <c r="W122" i="1" s="1"/>
  <c r="Y122" i="1"/>
  <c r="X122" i="1"/>
  <c r="S122" i="1"/>
  <c r="W121" i="1"/>
  <c r="W120" i="1"/>
  <c r="S120" i="1"/>
  <c r="Y119" i="1"/>
  <c r="X119" i="1"/>
  <c r="W119" i="1"/>
  <c r="S119" i="1"/>
  <c r="W118" i="1"/>
  <c r="W117" i="1"/>
  <c r="S117" i="1"/>
  <c r="W116" i="1" s="1"/>
  <c r="X116" i="1"/>
  <c r="S116" i="1"/>
  <c r="W115" i="1"/>
  <c r="W114" i="1"/>
  <c r="S114" i="1"/>
  <c r="W113" i="1" s="1"/>
  <c r="Y113" i="1"/>
  <c r="X113" i="1"/>
  <c r="S113" i="1"/>
  <c r="W112" i="1"/>
  <c r="W111" i="1"/>
  <c r="S111" i="1"/>
  <c r="W110" i="1" s="1"/>
  <c r="Y110" i="1"/>
  <c r="X110" i="1"/>
  <c r="S110" i="1"/>
  <c r="W109" i="1"/>
  <c r="W108" i="1"/>
  <c r="S108" i="1"/>
  <c r="Y107" i="1"/>
  <c r="X107" i="1"/>
  <c r="W107" i="1"/>
  <c r="S107" i="1"/>
  <c r="W106" i="1"/>
  <c r="W105" i="1"/>
  <c r="S105" i="1"/>
  <c r="W104" i="1" s="1"/>
  <c r="X104" i="1"/>
  <c r="S104" i="1"/>
  <c r="W103" i="1"/>
  <c r="W102" i="1"/>
  <c r="S102" i="1"/>
  <c r="W101" i="1" s="1"/>
  <c r="Y101" i="1"/>
  <c r="X101" i="1"/>
  <c r="S101" i="1"/>
  <c r="W100" i="1"/>
  <c r="W99" i="1"/>
  <c r="S99" i="1"/>
  <c r="W98" i="1" s="1"/>
  <c r="Y98" i="1"/>
  <c r="X98" i="1"/>
  <c r="S98" i="1"/>
  <c r="W97" i="1"/>
  <c r="W96" i="1"/>
  <c r="S96" i="1"/>
  <c r="Y95" i="1"/>
  <c r="X95" i="1"/>
  <c r="W95" i="1"/>
  <c r="S95" i="1"/>
  <c r="W94" i="1"/>
  <c r="W93" i="1"/>
  <c r="S93" i="1"/>
  <c r="W92" i="1" s="1"/>
  <c r="X92" i="1"/>
  <c r="S92" i="1"/>
  <c r="W91" i="1"/>
  <c r="W90" i="1"/>
  <c r="S90" i="1"/>
  <c r="W89" i="1" s="1"/>
  <c r="Y89" i="1"/>
  <c r="X89" i="1"/>
  <c r="S89" i="1"/>
  <c r="W88" i="1"/>
  <c r="W87" i="1"/>
  <c r="S87" i="1"/>
  <c r="W86" i="1" s="1"/>
  <c r="Y86" i="1"/>
  <c r="X86" i="1"/>
  <c r="S86" i="1"/>
  <c r="W85" i="1"/>
  <c r="W84" i="1"/>
  <c r="S84" i="1"/>
  <c r="Y83" i="1"/>
  <c r="X83" i="1"/>
  <c r="W83" i="1"/>
  <c r="S83" i="1"/>
  <c r="W82" i="1"/>
  <c r="W81" i="1"/>
  <c r="S81" i="1"/>
  <c r="W80" i="1" s="1"/>
  <c r="X80" i="1"/>
  <c r="S80" i="1"/>
  <c r="W79" i="1"/>
  <c r="W78" i="1"/>
  <c r="S78" i="1"/>
  <c r="Y77" i="1"/>
  <c r="X77" i="1"/>
  <c r="W77" i="1"/>
  <c r="S77" i="1"/>
  <c r="W76" i="1"/>
  <c r="W75" i="1"/>
  <c r="S75" i="1"/>
  <c r="Y74" i="1" s="1"/>
  <c r="X74" i="1"/>
  <c r="S74" i="1"/>
  <c r="W73" i="1"/>
  <c r="W72" i="1"/>
  <c r="S72" i="1"/>
  <c r="Y71" i="1"/>
  <c r="X71" i="1"/>
  <c r="W71" i="1"/>
  <c r="S71" i="1"/>
  <c r="W70" i="1"/>
  <c r="W69" i="1"/>
  <c r="S69" i="1"/>
  <c r="W68" i="1" s="1"/>
  <c r="X68" i="1"/>
  <c r="S68" i="1"/>
  <c r="W67" i="1"/>
  <c r="W66" i="1"/>
  <c r="S66" i="1"/>
  <c r="Y65" i="1"/>
  <c r="X65" i="1"/>
  <c r="W65" i="1"/>
  <c r="S65" i="1"/>
  <c r="W64" i="1"/>
  <c r="W63" i="1"/>
  <c r="S63" i="1"/>
  <c r="Y62" i="1" s="1"/>
  <c r="X62" i="1"/>
  <c r="S62" i="1"/>
  <c r="W61" i="1"/>
  <c r="W60" i="1"/>
  <c r="S60" i="1"/>
  <c r="Y59" i="1"/>
  <c r="X59" i="1"/>
  <c r="W59" i="1"/>
  <c r="S59" i="1"/>
  <c r="W58" i="1"/>
  <c r="W57" i="1"/>
  <c r="S57" i="1"/>
  <c r="W56" i="1" s="1"/>
  <c r="X56" i="1"/>
  <c r="S56" i="1"/>
  <c r="W55" i="1"/>
  <c r="W54" i="1"/>
  <c r="S54" i="1"/>
  <c r="Y53" i="1"/>
  <c r="X53" i="1"/>
  <c r="W53" i="1"/>
  <c r="S53" i="1"/>
  <c r="W52" i="1"/>
  <c r="W51" i="1"/>
  <c r="S51" i="1"/>
  <c r="Y50" i="1" s="1"/>
  <c r="X50" i="1"/>
  <c r="S50" i="1"/>
  <c r="W49" i="1"/>
  <c r="W48" i="1"/>
  <c r="S48" i="1"/>
  <c r="Y47" i="1"/>
  <c r="X47" i="1"/>
  <c r="W47" i="1"/>
  <c r="S47" i="1"/>
  <c r="W46" i="1"/>
  <c r="W45" i="1"/>
  <c r="S45" i="1"/>
  <c r="W44" i="1" s="1"/>
  <c r="X44" i="1"/>
  <c r="S44" i="1"/>
  <c r="W43" i="1"/>
  <c r="W42" i="1"/>
  <c r="S42" i="1"/>
  <c r="Y41" i="1"/>
  <c r="X41" i="1"/>
  <c r="W41" i="1"/>
  <c r="S41" i="1"/>
  <c r="W40" i="1"/>
  <c r="W39" i="1"/>
  <c r="S39" i="1"/>
  <c r="Y38" i="1" s="1"/>
  <c r="X38" i="1"/>
  <c r="S38" i="1"/>
  <c r="W37" i="1"/>
  <c r="W36" i="1"/>
  <c r="Y35" i="1"/>
  <c r="X35" i="1"/>
  <c r="W35" i="1"/>
  <c r="W34" i="1"/>
  <c r="W33" i="1"/>
  <c r="S33" i="1"/>
  <c r="Y32" i="1" s="1"/>
  <c r="X32" i="1"/>
  <c r="S32" i="1"/>
  <c r="W31" i="1"/>
  <c r="W30" i="1"/>
  <c r="S30" i="1"/>
  <c r="Y29" i="1"/>
  <c r="X29" i="1"/>
  <c r="W29" i="1"/>
  <c r="S29" i="1"/>
  <c r="W28" i="1"/>
  <c r="W27" i="1"/>
  <c r="S27" i="1"/>
  <c r="W26" i="1" s="1"/>
  <c r="X26" i="1"/>
  <c r="S26" i="1"/>
  <c r="W25" i="1"/>
  <c r="W24" i="1"/>
  <c r="S24" i="1"/>
  <c r="Y23" i="1"/>
  <c r="X23" i="1"/>
  <c r="W23" i="1"/>
  <c r="S23" i="1"/>
  <c r="W22" i="1"/>
  <c r="W21" i="1"/>
  <c r="S21" i="1"/>
  <c r="Y20" i="1" s="1"/>
  <c r="X20" i="1"/>
  <c r="S20" i="1"/>
  <c r="W19" i="1"/>
  <c r="W18" i="1"/>
  <c r="S18" i="1"/>
  <c r="Y17" i="1"/>
  <c r="X17" i="1"/>
  <c r="W17" i="1"/>
  <c r="S17" i="1"/>
  <c r="W16" i="1"/>
  <c r="W15" i="1"/>
  <c r="S15" i="1"/>
  <c r="W14" i="1" s="1"/>
  <c r="X14" i="1"/>
  <c r="S14" i="1"/>
  <c r="W13" i="1"/>
  <c r="W12" i="1"/>
  <c r="S12" i="1"/>
  <c r="Y11" i="1"/>
  <c r="X11" i="1"/>
  <c r="W11" i="1"/>
  <c r="S11" i="1"/>
  <c r="W10" i="1"/>
  <c r="W9" i="1"/>
  <c r="Y8" i="1"/>
  <c r="X8" i="1"/>
  <c r="W8" i="1"/>
  <c r="W7" i="1"/>
  <c r="W6" i="1"/>
  <c r="S6" i="1"/>
  <c r="Y5" i="1"/>
  <c r="X136" i="1" s="1"/>
  <c r="E143" i="1" s="1"/>
  <c r="X5" i="1"/>
  <c r="W5" i="1"/>
  <c r="S5" i="1"/>
  <c r="E147" i="1" l="1"/>
  <c r="E145" i="1"/>
  <c r="Y131" i="1"/>
  <c r="Y14" i="1"/>
  <c r="W20" i="1"/>
  <c r="Y26" i="1"/>
  <c r="W32" i="1"/>
  <c r="W38" i="1"/>
  <c r="Y44" i="1"/>
  <c r="W50" i="1"/>
  <c r="Y56" i="1"/>
  <c r="W62" i="1"/>
  <c r="Y68" i="1"/>
  <c r="W74" i="1"/>
  <c r="Y80" i="1"/>
  <c r="Y92" i="1"/>
  <c r="Y104" i="1"/>
  <c r="Y116" i="1"/>
  <c r="Y128" i="1"/>
</calcChain>
</file>

<file path=xl/sharedStrings.xml><?xml version="1.0" encoding="utf-8"?>
<sst xmlns="http://schemas.openxmlformats.org/spreadsheetml/2006/main" count="754" uniqueCount="83">
  <si>
    <t>E - Preisblatt Los 1 Glas</t>
  </si>
  <si>
    <t>A</t>
  </si>
  <si>
    <t>B</t>
  </si>
  <si>
    <t>C</t>
  </si>
  <si>
    <t>D</t>
  </si>
  <si>
    <t>E</t>
  </si>
  <si>
    <t>F</t>
  </si>
  <si>
    <t>G</t>
  </si>
  <si>
    <t>Position</t>
  </si>
  <si>
    <t>Liegenschaft</t>
  </si>
  <si>
    <t>Einfachfenster</t>
  </si>
  <si>
    <t>Verbundfenster</t>
  </si>
  <si>
    <t>Fassadenelement</t>
  </si>
  <si>
    <t>Wandelement</t>
  </si>
  <si>
    <t>Dach-/Deckenelement</t>
  </si>
  <si>
    <t>Geländer / Brüstung</t>
  </si>
  <si>
    <t>Oberlichter</t>
  </si>
  <si>
    <t>Gesamt</t>
  </si>
  <si>
    <t>Anzahl der Reinigungen je Jahr</t>
  </si>
  <si>
    <t>Stunden- verrechnungssatz</t>
  </si>
  <si>
    <t>Leistung in m²/h</t>
  </si>
  <si>
    <t>E=A:DxB</t>
  </si>
  <si>
    <t>F=C:D</t>
  </si>
  <si>
    <t>G=A*F</t>
  </si>
  <si>
    <t>Kalkulierte Reinigungs-
minuten  je Pos.</t>
  </si>
  <si>
    <t xml:space="preserve">Einzelpreis  je m² </t>
  </si>
  <si>
    <t xml:space="preserve">Gesamtpreis Netto je Liegenschaft </t>
  </si>
  <si>
    <t>Ahrensfelder Chaussee 41    Barnim-Schule (11Y09)</t>
  </si>
  <si>
    <t>Anzahl</t>
  </si>
  <si>
    <t>Summe in m²</t>
  </si>
  <si>
    <t>Ahrensfelder Chaussee 41    Barnim-Schule (11Y09) Haus B</t>
  </si>
  <si>
    <t>Ahrensfelder Chaussee 41    Barnim-Schule (11Y09) Sporthalle</t>
  </si>
  <si>
    <t>Barther Str. 27                       Schule im Ostseekaree (11G10) Haus A</t>
  </si>
  <si>
    <t>Barther Str. 27                       Schule im Ostseekaree (11G10) Haus B</t>
  </si>
  <si>
    <t>Barther Str. 27                       Schule im Ostseekaree (11G10) Sporthalle</t>
  </si>
  <si>
    <t>Malchower Chaussee 2           Grüner Campus (11K10) Haus A</t>
  </si>
  <si>
    <t>Malchower Chaussee 2           Grüner Campus (11K10) Haus B</t>
  </si>
  <si>
    <t>Malchower Chaussee 2           Grüner Campus (11K10) Sporthalle groß</t>
  </si>
  <si>
    <t>Doberaner Str. 58     Grüner Campus               (11K10) Haus A</t>
  </si>
  <si>
    <t>Doberaner Str. 58     Grüner Campus               (11K10) Haus B</t>
  </si>
  <si>
    <t>Doberaner Str. 53    Grüner Campus               (11K10)</t>
  </si>
  <si>
    <t>Doberaner Str. 53    Grüner Campus               (11K10) Sporthalle</t>
  </si>
  <si>
    <t>Doberaner Str. 55    Grüner Campus               (11K10)</t>
  </si>
  <si>
    <t>Doberaner Str. 55    Grüner Campus               (11K10) Sporthalle</t>
  </si>
  <si>
    <t>Fennpfuhlweg 53 Sportplatz</t>
  </si>
  <si>
    <t>Klützer Str. 42 Sporthalle</t>
  </si>
  <si>
    <t>Klützer Str. 36 Sporthalle</t>
  </si>
  <si>
    <t>Prendener Str. 15         Matibi-Schule (11G29)</t>
  </si>
  <si>
    <t>Prendener Str. 15         Matibi-Schule (11G29) Container</t>
  </si>
  <si>
    <t>40. Grundschule (11G40)</t>
  </si>
  <si>
    <t>Prendener Str. 29        Fritz-Reuter-Schule (11K05)</t>
  </si>
  <si>
    <t>Summe in m2</t>
  </si>
  <si>
    <t>Prendener Str. 29        Fritz-Reuter-Schule (11K05) Sporthalle</t>
  </si>
  <si>
    <t>Prendener Str. 29        Fritz-Reuter-Schule (11K05) Sportfunktionsgebäude</t>
  </si>
  <si>
    <t>Randowstr. 45                Randow-Schule (11G26) Sporthalle</t>
  </si>
  <si>
    <t>Ribnitzer Str. 1 Sporthalle</t>
  </si>
  <si>
    <t xml:space="preserve">Seehausener Str. 5                       Sporthalle  </t>
  </si>
  <si>
    <t>Wartiner Str. 23             Feldmark-Schule (11G28)</t>
  </si>
  <si>
    <t>Wartiner Str. 23             Feldmark-Schule (11G28) Sporthalle</t>
  </si>
  <si>
    <t>Wartiner Str. 47              Schulstandort</t>
  </si>
  <si>
    <t xml:space="preserve">Welsestr. 50         Sporthalle  </t>
  </si>
  <si>
    <t>Wustrower Str. 26           Vincent-van-Gogh-Schule (11K07) Haus A</t>
  </si>
  <si>
    <t>Wustrower Str. 26           Vincent-van-Gogh-Schule (11K07) Haus B</t>
  </si>
  <si>
    <t>Wustrower Str. 26           Vincent-van-Gogh-Schule (11K07) Haus G</t>
  </si>
  <si>
    <t>Wustrower Str. 26           Vincent-van-Gogh-Schule (11K07) Sporthalle 1</t>
  </si>
  <si>
    <t>Wustrower Str. 26           Vincent-van-Gogh-Schule (11K07) Sporthalle 2</t>
  </si>
  <si>
    <t>Wustrower Str. 26           Vincent-van-Gogh-Schule (11K07) Sporthalle 3</t>
  </si>
  <si>
    <t>Wustrower Str. 28           Schule am Wäldchen (11G25)</t>
  </si>
  <si>
    <t>Wustrower Str. 28           Schule am Wäldchen (11G25) Sporthalle</t>
  </si>
  <si>
    <t>Wartiner Str. 6          36.Grundschule (11G36) Schule</t>
  </si>
  <si>
    <t>Wartiner Str. 6          36.Grundschule (11G36) Sporthalle</t>
  </si>
  <si>
    <t>Wartiner Str. 1-3         14.Sekundarschule (11K14) Schule</t>
  </si>
  <si>
    <t>Wartiner Str. 1-3         14.Sekundarschule (11K14) Sporthalle</t>
  </si>
  <si>
    <t>Technikeinsatz</t>
  </si>
  <si>
    <t>psch. je Jahrestermin</t>
  </si>
  <si>
    <t>Nettoangebotssumme Los 1 für 1 Jahr</t>
  </si>
  <si>
    <t>Kalkulation Gesamtpreis Glasreinigung Los 1</t>
  </si>
  <si>
    <t>Kalkulationsschritte</t>
  </si>
  <si>
    <t xml:space="preserve">Gesamtpreise Jahresreinigung je Los in € </t>
  </si>
  <si>
    <t>Gesamtnetto Los 1  pro Jahr in €</t>
  </si>
  <si>
    <t xml:space="preserve">Umsatzsteueranteil </t>
  </si>
  <si>
    <t>Gesamtbrutto Los 1 im 1. Vertragszeitraum                       (12 Monate) in €</t>
  </si>
  <si>
    <t xml:space="preserve">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</si>
</sst>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€&quot;#,##0.00_);\(&quot;€&quot;#,##0.00\)"/>
    <numFmt numFmtId="44" formatCode="_(&quot;€&quot;* #,##0.00_);_(&quot;€&quot;* \(#,##0.00\);_(&quot;€&quot;* &quot;-&quot;??_);_(@_)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3">
    <xf numFmtId="0" fontId="0" fillId="0" borderId="0" xfId="0"/>
    <xf numFmtId="16" fontId="3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 wrapText="1"/>
    </xf>
    <xf numFmtId="0" fontId="0" fillId="0" borderId="0" xfId="0" applyProtection="1">
      <protection locked="0"/>
    </xf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6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5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44" fontId="1" fillId="4" borderId="6" xfId="2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1" fontId="5" fillId="0" borderId="6" xfId="0" applyNumberFormat="1" applyFont="1" applyFill="1" applyBorder="1" applyAlignment="1">
      <alignment horizontal="center"/>
    </xf>
    <xf numFmtId="7" fontId="1" fillId="0" borderId="6" xfId="2" applyNumberFormat="1" applyFont="1" applyFill="1" applyBorder="1" applyAlignment="1" applyProtection="1">
      <alignment horizontal="center" vertical="center"/>
      <protection locked="0"/>
    </xf>
    <xf numFmtId="44" fontId="1" fillId="0" borderId="5" xfId="1" applyFont="1" applyFill="1" applyBorder="1" applyAlignment="1" applyProtection="1">
      <alignment horizontal="center" vertical="center"/>
    </xf>
    <xf numFmtId="44" fontId="1" fillId="0" borderId="16" xfId="1" applyFont="1" applyFill="1" applyBorder="1" applyAlignment="1" applyProtection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2" borderId="20" xfId="0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3" borderId="20" xfId="0" applyFill="1" applyBorder="1" applyAlignment="1">
      <alignment horizontal="center" wrapText="1"/>
    </xf>
    <xf numFmtId="0" fontId="0" fillId="0" borderId="21" xfId="0" applyBorder="1" applyAlignment="1">
      <alignment horizontal="center"/>
    </xf>
    <xf numFmtId="44" fontId="1" fillId="4" borderId="21" xfId="2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1" fontId="5" fillId="0" borderId="21" xfId="0" applyNumberFormat="1" applyFont="1" applyFill="1" applyBorder="1" applyAlignment="1">
      <alignment horizontal="center"/>
    </xf>
    <xf numFmtId="7" fontId="1" fillId="0" borderId="21" xfId="2" applyNumberFormat="1" applyFont="1" applyFill="1" applyBorder="1" applyAlignment="1" applyProtection="1">
      <alignment horizontal="center" vertical="center"/>
      <protection locked="0"/>
    </xf>
    <xf numFmtId="44" fontId="1" fillId="0" borderId="18" xfId="1" applyFont="1" applyFill="1" applyBorder="1" applyAlignment="1" applyProtection="1">
      <alignment horizontal="center" vertical="center"/>
    </xf>
    <xf numFmtId="44" fontId="1" fillId="0" borderId="22" xfId="1" applyFont="1" applyFill="1" applyBorder="1" applyAlignment="1" applyProtection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3" borderId="13" xfId="0" applyFill="1" applyBorder="1" applyAlignment="1">
      <alignment horizontal="center" wrapText="1"/>
    </xf>
    <xf numFmtId="44" fontId="1" fillId="4" borderId="13" xfId="2" applyFon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/>
    </xf>
    <xf numFmtId="7" fontId="1" fillId="0" borderId="13" xfId="2" applyNumberFormat="1" applyFont="1" applyFill="1" applyBorder="1" applyAlignment="1" applyProtection="1">
      <alignment horizontal="center" vertical="center"/>
      <protection locked="0"/>
    </xf>
    <xf numFmtId="44" fontId="1" fillId="0" borderId="12" xfId="1" applyFont="1" applyFill="1" applyBorder="1" applyAlignment="1" applyProtection="1">
      <alignment horizontal="center" vertical="center"/>
    </xf>
    <xf numFmtId="44" fontId="1" fillId="0" borderId="24" xfId="1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5" xfId="0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2" fontId="0" fillId="0" borderId="2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1" fontId="5" fillId="0" borderId="5" xfId="0" applyNumberFormat="1" applyFont="1" applyFill="1" applyBorder="1" applyAlignment="1">
      <alignment horizontal="center"/>
    </xf>
    <xf numFmtId="7" fontId="1" fillId="0" borderId="15" xfId="2" applyNumberFormat="1" applyFont="1" applyFill="1" applyBorder="1" applyAlignment="1" applyProtection="1">
      <alignment horizontal="center" vertical="center"/>
      <protection locked="0"/>
    </xf>
    <xf numFmtId="1" fontId="5" fillId="0" borderId="18" xfId="0" applyNumberFormat="1" applyFont="1" applyFill="1" applyBorder="1" applyAlignment="1">
      <alignment horizontal="center"/>
    </xf>
    <xf numFmtId="7" fontId="1" fillId="0" borderId="17" xfId="2" applyNumberFormat="1" applyFont="1" applyFill="1" applyBorder="1" applyAlignment="1" applyProtection="1">
      <alignment horizontal="center" vertical="center"/>
      <protection locked="0"/>
    </xf>
    <xf numFmtId="1" fontId="5" fillId="0" borderId="12" xfId="0" applyNumberFormat="1" applyFont="1" applyFill="1" applyBorder="1" applyAlignment="1">
      <alignment horizontal="center"/>
    </xf>
    <xf numFmtId="7" fontId="1" fillId="0" borderId="23" xfId="2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4" fontId="1" fillId="0" borderId="1" xfId="2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1" fontId="5" fillId="0" borderId="1" xfId="0" applyNumberFormat="1" applyFont="1" applyFill="1" applyBorder="1" applyAlignment="1">
      <alignment horizontal="center"/>
    </xf>
    <xf numFmtId="7" fontId="1" fillId="0" borderId="19" xfId="2" applyNumberFormat="1" applyFont="1" applyFill="1" applyBorder="1" applyAlignment="1" applyProtection="1">
      <alignment horizontal="center" vertical="center"/>
      <protection locked="0"/>
    </xf>
    <xf numFmtId="44" fontId="1" fillId="0" borderId="18" xfId="1" applyFont="1" applyFill="1" applyBorder="1" applyAlignment="1" applyProtection="1">
      <alignment horizontal="center" vertical="center"/>
    </xf>
    <xf numFmtId="44" fontId="1" fillId="0" borderId="0" xfId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8" xfId="0" applyBorder="1" applyAlignment="1">
      <alignment horizontal="right"/>
    </xf>
    <xf numFmtId="164" fontId="1" fillId="4" borderId="27" xfId="2" applyNumberFormat="1" applyFont="1" applyFill="1" applyBorder="1" applyAlignment="1" applyProtection="1">
      <alignment horizontal="center" vertical="center"/>
      <protection locked="0"/>
    </xf>
    <xf numFmtId="164" fontId="0" fillId="4" borderId="14" xfId="0" applyNumberFormat="1" applyFill="1" applyBorder="1" applyAlignment="1" applyProtection="1">
      <alignment horizontal="center" vertical="center"/>
      <protection locked="0"/>
    </xf>
    <xf numFmtId="0" fontId="5" fillId="0" borderId="0" xfId="0" applyFont="1" applyBorder="1"/>
    <xf numFmtId="0" fontId="0" fillId="0" borderId="0" xfId="0" applyBorder="1"/>
    <xf numFmtId="0" fontId="0" fillId="0" borderId="0" xfId="0" applyBorder="1" applyAlignment="1"/>
    <xf numFmtId="0" fontId="0" fillId="0" borderId="7" xfId="0" applyBorder="1" applyAlignment="1"/>
    <xf numFmtId="0" fontId="0" fillId="0" borderId="26" xfId="0" applyBorder="1" applyAlignment="1"/>
    <xf numFmtId="0" fontId="0" fillId="0" borderId="8" xfId="0" applyBorder="1" applyAlignment="1"/>
    <xf numFmtId="44" fontId="1" fillId="0" borderId="10" xfId="1" applyFont="1" applyFill="1" applyBorder="1" applyAlignment="1" applyProtection="1">
      <alignment horizontal="center"/>
    </xf>
    <xf numFmtId="0" fontId="0" fillId="0" borderId="1" xfId="0" applyBorder="1" applyAlignment="1"/>
    <xf numFmtId="0" fontId="0" fillId="0" borderId="24" xfId="0" applyBorder="1" applyAlignment="1"/>
    <xf numFmtId="2" fontId="0" fillId="0" borderId="0" xfId="0" applyNumberFormat="1" applyFill="1"/>
    <xf numFmtId="0" fontId="8" fillId="0" borderId="18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0" fontId="8" fillId="0" borderId="28" xfId="0" applyFont="1" applyBorder="1" applyAlignment="1" applyProtection="1">
      <alignment horizontal="center"/>
      <protection locked="0"/>
    </xf>
    <xf numFmtId="0" fontId="8" fillId="0" borderId="29" xfId="0" applyFont="1" applyBorder="1" applyAlignment="1" applyProtection="1">
      <alignment horizontal="center"/>
      <protection locked="0"/>
    </xf>
    <xf numFmtId="0" fontId="8" fillId="0" borderId="30" xfId="0" applyFont="1" applyBorder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0" fontId="5" fillId="0" borderId="0" xfId="0" applyFont="1" applyProtection="1"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0" fontId="2" fillId="5" borderId="31" xfId="0" applyFont="1" applyFill="1" applyBorder="1" applyAlignment="1" applyProtection="1">
      <alignment horizontal="center" vertical="center"/>
      <protection locked="0"/>
    </xf>
    <xf numFmtId="0" fontId="2" fillId="5" borderId="1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 wrapText="1"/>
    </xf>
    <xf numFmtId="0" fontId="2" fillId="5" borderId="16" xfId="0" applyFont="1" applyFill="1" applyBorder="1" applyAlignment="1" applyProtection="1">
      <alignment horizontal="center" vertical="center" wrapText="1"/>
    </xf>
    <xf numFmtId="0" fontId="0" fillId="0" borderId="0" xfId="0" applyFill="1" applyBorder="1"/>
    <xf numFmtId="0" fontId="2" fillId="0" borderId="0" xfId="0" applyFont="1" applyFill="1" applyBorder="1" applyAlignment="1" applyProtection="1">
      <alignment horizontal="center" vertical="center" wrapText="1"/>
    </xf>
    <xf numFmtId="0" fontId="2" fillId="5" borderId="32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Border="1" applyAlignment="1" applyProtection="1">
      <alignment horizontal="center" vertical="center"/>
      <protection locked="0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0" fontId="2" fillId="5" borderId="32" xfId="0" applyFont="1" applyFill="1" applyBorder="1" applyAlignment="1" applyProtection="1">
      <alignment horizontal="center" vertical="center" wrapText="1"/>
    </xf>
    <xf numFmtId="0" fontId="2" fillId="5" borderId="22" xfId="0" applyFont="1" applyFill="1" applyBorder="1" applyAlignment="1" applyProtection="1">
      <alignment horizontal="center" vertical="center" wrapText="1"/>
    </xf>
    <xf numFmtId="0" fontId="2" fillId="5" borderId="10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24" xfId="0" applyFont="1" applyFill="1" applyBorder="1" applyAlignment="1" applyProtection="1">
      <alignment horizontal="center" vertical="center"/>
      <protection locked="0"/>
    </xf>
    <xf numFmtId="0" fontId="2" fillId="5" borderId="10" xfId="0" applyFont="1" applyFill="1" applyBorder="1" applyAlignment="1" applyProtection="1">
      <alignment horizontal="center" vertical="center" wrapText="1"/>
    </xf>
    <xf numFmtId="0" fontId="2" fillId="5" borderId="24" xfId="0" applyFont="1" applyFill="1" applyBorder="1" applyAlignment="1" applyProtection="1">
      <alignment horizontal="center" vertical="center" wrapText="1"/>
    </xf>
    <xf numFmtId="0" fontId="0" fillId="3" borderId="5" xfId="0" applyFill="1" applyBorder="1" applyAlignment="1" applyProtection="1">
      <alignment horizontal="right" vertical="top" wrapText="1"/>
      <protection locked="0"/>
    </xf>
    <xf numFmtId="0" fontId="0" fillId="3" borderId="31" xfId="0" applyFill="1" applyBorder="1" applyAlignment="1" applyProtection="1">
      <alignment horizontal="right" vertical="top" wrapText="1"/>
      <protection locked="0"/>
    </xf>
    <xf numFmtId="0" fontId="0" fillId="3" borderId="4" xfId="0" applyFill="1" applyBorder="1" applyAlignment="1" applyProtection="1">
      <alignment horizontal="right" vertical="top" wrapText="1"/>
      <protection locked="0"/>
    </xf>
    <xf numFmtId="44" fontId="1" fillId="0" borderId="5" xfId="1" applyFont="1" applyFill="1" applyBorder="1" applyAlignment="1" applyProtection="1">
      <alignment horizontal="center"/>
    </xf>
    <xf numFmtId="44" fontId="1" fillId="0" borderId="4" xfId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3" borderId="28" xfId="0" applyFill="1" applyBorder="1" applyAlignment="1" applyProtection="1">
      <alignment horizontal="right" vertical="top" wrapText="1"/>
      <protection locked="0"/>
    </xf>
    <xf numFmtId="0" fontId="0" fillId="3" borderId="29" xfId="0" applyFill="1" applyBorder="1" applyAlignment="1" applyProtection="1">
      <alignment horizontal="right" vertical="top" wrapText="1"/>
      <protection locked="0"/>
    </xf>
    <xf numFmtId="0" fontId="0" fillId="3" borderId="30" xfId="0" applyFill="1" applyBorder="1" applyAlignment="1" applyProtection="1">
      <alignment horizontal="right" vertical="top" wrapText="1"/>
      <protection locked="0"/>
    </xf>
    <xf numFmtId="44" fontId="1" fillId="0" borderId="28" xfId="1" applyFont="1" applyFill="1" applyBorder="1" applyAlignment="1" applyProtection="1">
      <alignment horizontal="center"/>
    </xf>
    <xf numFmtId="44" fontId="1" fillId="0" borderId="30" xfId="1" applyFont="1" applyFill="1" applyBorder="1" applyAlignment="1" applyProtection="1">
      <alignment horizontal="center"/>
    </xf>
    <xf numFmtId="0" fontId="0" fillId="3" borderId="33" xfId="0" applyFill="1" applyBorder="1" applyAlignment="1" applyProtection="1">
      <alignment horizontal="right" vertical="top" wrapText="1"/>
      <protection locked="0"/>
    </xf>
    <xf numFmtId="0" fontId="0" fillId="3" borderId="34" xfId="0" applyFill="1" applyBorder="1" applyAlignment="1" applyProtection="1">
      <alignment horizontal="right" vertical="top" wrapText="1"/>
      <protection locked="0"/>
    </xf>
    <xf numFmtId="0" fontId="0" fillId="3" borderId="35" xfId="0" applyFill="1" applyBorder="1" applyAlignment="1" applyProtection="1">
      <alignment horizontal="right" vertical="top" wrapText="1"/>
      <protection locked="0"/>
    </xf>
    <xf numFmtId="9" fontId="0" fillId="3" borderId="19" xfId="0" applyNumberFormat="1" applyFill="1" applyBorder="1" applyAlignment="1" applyProtection="1">
      <alignment horizontal="right" vertical="top"/>
      <protection locked="0"/>
    </xf>
    <xf numFmtId="44" fontId="1" fillId="0" borderId="18" xfId="1" applyNumberFormat="1" applyFont="1" applyFill="1" applyBorder="1" applyAlignment="1" applyProtection="1">
      <alignment horizontal="center"/>
    </xf>
    <xf numFmtId="44" fontId="1" fillId="0" borderId="19" xfId="1" applyFont="1" applyFill="1" applyBorder="1" applyAlignment="1" applyProtection="1">
      <alignment horizontal="center"/>
    </xf>
    <xf numFmtId="0" fontId="0" fillId="3" borderId="36" xfId="0" applyFill="1" applyBorder="1" applyAlignment="1" applyProtection="1">
      <alignment horizontal="right" vertical="top" wrapText="1"/>
      <protection locked="0"/>
    </xf>
    <xf numFmtId="0" fontId="0" fillId="3" borderId="37" xfId="0" applyFill="1" applyBorder="1" applyAlignment="1" applyProtection="1">
      <alignment horizontal="right" vertical="top" wrapText="1"/>
      <protection locked="0"/>
    </xf>
    <xf numFmtId="0" fontId="0" fillId="3" borderId="38" xfId="0" applyFill="1" applyBorder="1" applyAlignment="1" applyProtection="1">
      <alignment horizontal="right" vertical="top" wrapText="1"/>
      <protection locked="0"/>
    </xf>
    <xf numFmtId="0" fontId="0" fillId="3" borderId="38" xfId="0" applyFill="1" applyBorder="1" applyAlignment="1" applyProtection="1">
      <alignment horizontal="right" vertical="top"/>
      <protection locked="0"/>
    </xf>
    <xf numFmtId="44" fontId="1" fillId="0" borderId="36" xfId="1" applyFont="1" applyFill="1" applyBorder="1" applyAlignment="1" applyProtection="1">
      <alignment horizontal="center"/>
    </xf>
    <xf numFmtId="44" fontId="1" fillId="0" borderId="38" xfId="1" applyFont="1" applyFill="1" applyBorder="1" applyAlignment="1" applyProtection="1">
      <alignment horizontal="center"/>
    </xf>
    <xf numFmtId="0" fontId="0" fillId="3" borderId="18" xfId="0" applyFill="1" applyBorder="1" applyAlignment="1" applyProtection="1">
      <alignment horizontal="right" vertical="top" wrapText="1"/>
      <protection locked="0"/>
    </xf>
    <xf numFmtId="0" fontId="0" fillId="3" borderId="0" xfId="0" applyFill="1" applyBorder="1" applyAlignment="1" applyProtection="1">
      <alignment horizontal="right" vertical="top" wrapText="1"/>
      <protection locked="0"/>
    </xf>
    <xf numFmtId="0" fontId="0" fillId="3" borderId="19" xfId="0" applyFill="1" applyBorder="1" applyAlignment="1" applyProtection="1">
      <alignment horizontal="right" vertical="top" wrapText="1"/>
      <protection locked="0"/>
    </xf>
    <xf numFmtId="44" fontId="1" fillId="0" borderId="18" xfId="1" applyFont="1" applyFill="1" applyBorder="1" applyAlignment="1" applyProtection="1">
      <alignment horizontal="center"/>
    </xf>
  </cellXfs>
  <cellStyles count="3">
    <cellStyle name="Standard" xfId="0" builtinId="0"/>
    <cellStyle name="Währung" xfId="1" builtinId="4"/>
    <cellStyle name="Währung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52"/>
  <sheetViews>
    <sheetView tabSelected="1" view="pageLayout" topLeftCell="A132" zoomScaleNormal="100" workbookViewId="0">
      <selection activeCell="E143" sqref="E143:F144"/>
    </sheetView>
  </sheetViews>
  <sheetFormatPr baseColWidth="10" defaultRowHeight="15" x14ac:dyDescent="0.25"/>
  <cols>
    <col min="1" max="1" width="9.42578125" style="4" customWidth="1"/>
    <col min="5" max="5" width="10" customWidth="1"/>
    <col min="7" max="7" width="8.7109375" customWidth="1"/>
    <col min="9" max="9" width="9.85546875" customWidth="1"/>
    <col min="11" max="11" width="10.140625" customWidth="1"/>
    <col min="13" max="13" width="6.42578125" customWidth="1"/>
    <col min="15" max="15" width="6.42578125" customWidth="1"/>
    <col min="17" max="17" width="8.7109375" customWidth="1"/>
    <col min="19" max="19" width="10.5703125" customWidth="1"/>
    <col min="20" max="20" width="12" customWidth="1"/>
    <col min="25" max="25" width="12.5703125" customWidth="1"/>
    <col min="26" max="26" width="2.7109375" customWidth="1"/>
  </cols>
  <sheetData>
    <row r="1" spans="1:26" ht="21" customHeight="1" thickBot="1" x14ac:dyDescent="0.4">
      <c r="A1" s="1" t="s">
        <v>0</v>
      </c>
      <c r="B1" s="1"/>
      <c r="C1" s="1"/>
      <c r="D1" s="1"/>
      <c r="E1" s="1"/>
      <c r="F1" s="2"/>
      <c r="G1" s="2"/>
      <c r="H1" s="2"/>
      <c r="Y1" s="3"/>
      <c r="Z1" s="3"/>
    </row>
    <row r="2" spans="1:26" ht="15.75" hidden="1" thickBot="1" x14ac:dyDescent="0.3">
      <c r="R2" s="5" t="s">
        <v>1</v>
      </c>
      <c r="S2" s="5"/>
      <c r="T2" s="6" t="s">
        <v>2</v>
      </c>
      <c r="U2" s="7" t="s">
        <v>3</v>
      </c>
      <c r="V2" s="7" t="s">
        <v>4</v>
      </c>
      <c r="W2" s="7" t="s">
        <v>5</v>
      </c>
      <c r="X2" s="7" t="s">
        <v>6</v>
      </c>
      <c r="Y2" s="8" t="s">
        <v>7</v>
      </c>
      <c r="Z2" s="5"/>
    </row>
    <row r="3" spans="1:26" ht="15" customHeight="1" thickBot="1" x14ac:dyDescent="0.3">
      <c r="A3" s="9" t="s">
        <v>8</v>
      </c>
      <c r="B3" s="10" t="s">
        <v>9</v>
      </c>
      <c r="C3" s="11"/>
      <c r="D3" s="12" t="s">
        <v>10</v>
      </c>
      <c r="E3" s="13"/>
      <c r="F3" s="12" t="s">
        <v>11</v>
      </c>
      <c r="G3" s="13"/>
      <c r="H3" s="12" t="s">
        <v>12</v>
      </c>
      <c r="I3" s="13"/>
      <c r="J3" s="14" t="s">
        <v>13</v>
      </c>
      <c r="K3" s="11"/>
      <c r="L3" s="14" t="s">
        <v>14</v>
      </c>
      <c r="M3" s="11"/>
      <c r="N3" s="14" t="s">
        <v>15</v>
      </c>
      <c r="O3" s="11"/>
      <c r="P3" s="12" t="s">
        <v>16</v>
      </c>
      <c r="Q3" s="13"/>
      <c r="R3" s="12" t="s">
        <v>17</v>
      </c>
      <c r="S3" s="13"/>
      <c r="T3" s="15" t="s">
        <v>18</v>
      </c>
      <c r="U3" s="14" t="s">
        <v>19</v>
      </c>
      <c r="V3" s="14" t="s">
        <v>20</v>
      </c>
      <c r="W3" s="16" t="s">
        <v>21</v>
      </c>
      <c r="X3" s="16" t="s">
        <v>22</v>
      </c>
      <c r="Y3" s="17" t="s">
        <v>23</v>
      </c>
      <c r="Z3" s="18"/>
    </row>
    <row r="4" spans="1:26" ht="59.25" customHeight="1" thickBot="1" x14ac:dyDescent="0.3">
      <c r="A4" s="19"/>
      <c r="B4" s="20"/>
      <c r="C4" s="21"/>
      <c r="D4" s="22"/>
      <c r="E4" s="23"/>
      <c r="F4" s="22"/>
      <c r="G4" s="23"/>
      <c r="H4" s="22"/>
      <c r="I4" s="23"/>
      <c r="J4" s="24"/>
      <c r="K4" s="21"/>
      <c r="L4" s="24"/>
      <c r="M4" s="21"/>
      <c r="N4" s="24"/>
      <c r="O4" s="21"/>
      <c r="P4" s="22"/>
      <c r="Q4" s="23"/>
      <c r="R4" s="22"/>
      <c r="S4" s="23"/>
      <c r="T4" s="25"/>
      <c r="U4" s="24"/>
      <c r="V4" s="24"/>
      <c r="W4" s="26" t="s">
        <v>24</v>
      </c>
      <c r="X4" s="16" t="s">
        <v>25</v>
      </c>
      <c r="Y4" s="27" t="s">
        <v>26</v>
      </c>
      <c r="Z4" s="28"/>
    </row>
    <row r="5" spans="1:26" ht="15" customHeight="1" x14ac:dyDescent="0.25">
      <c r="A5" s="29">
        <v>1</v>
      </c>
      <c r="B5" s="30" t="s">
        <v>27</v>
      </c>
      <c r="C5" s="31"/>
      <c r="D5" s="32" t="s">
        <v>28</v>
      </c>
      <c r="E5" s="33">
        <v>229</v>
      </c>
      <c r="F5" s="32" t="s">
        <v>28</v>
      </c>
      <c r="G5" s="34">
        <v>0</v>
      </c>
      <c r="H5" s="32" t="s">
        <v>28</v>
      </c>
      <c r="I5" s="34">
        <v>98</v>
      </c>
      <c r="J5" s="32" t="s">
        <v>28</v>
      </c>
      <c r="K5" s="34">
        <v>8</v>
      </c>
      <c r="L5" s="32" t="s">
        <v>28</v>
      </c>
      <c r="M5" s="34">
        <v>0</v>
      </c>
      <c r="N5" s="32" t="s">
        <v>28</v>
      </c>
      <c r="O5" s="34">
        <v>0</v>
      </c>
      <c r="P5" s="32" t="s">
        <v>28</v>
      </c>
      <c r="Q5" s="34">
        <v>34</v>
      </c>
      <c r="R5" s="35" t="s">
        <v>28</v>
      </c>
      <c r="S5" s="34">
        <f>E5+G5+I5+K5+M5+O5+Q5</f>
        <v>369</v>
      </c>
      <c r="T5" s="36">
        <v>1</v>
      </c>
      <c r="U5" s="37"/>
      <c r="V5" s="38"/>
      <c r="W5" s="39">
        <f>IFERROR(((S6/V5)*T5)*60,0)</f>
        <v>0</v>
      </c>
      <c r="X5" s="40" t="e">
        <f>U5/V5</f>
        <v>#DIV/0!</v>
      </c>
      <c r="Y5" s="41" t="e">
        <f>S6*X5</f>
        <v>#DIV/0!</v>
      </c>
      <c r="Z5" s="42"/>
    </row>
    <row r="6" spans="1:26" ht="15" customHeight="1" x14ac:dyDescent="0.25">
      <c r="A6" s="43"/>
      <c r="B6" s="44"/>
      <c r="C6" s="45"/>
      <c r="D6" s="46" t="s">
        <v>29</v>
      </c>
      <c r="E6" s="47">
        <v>1098.92</v>
      </c>
      <c r="F6" s="46" t="s">
        <v>29</v>
      </c>
      <c r="G6" s="47">
        <v>0</v>
      </c>
      <c r="H6" s="46" t="s">
        <v>29</v>
      </c>
      <c r="I6" s="47">
        <v>1069.8</v>
      </c>
      <c r="J6" s="46" t="s">
        <v>29</v>
      </c>
      <c r="K6" s="47">
        <v>131.44</v>
      </c>
      <c r="L6" s="46" t="s">
        <v>29</v>
      </c>
      <c r="M6" s="47">
        <v>0</v>
      </c>
      <c r="N6" s="46" t="s">
        <v>29</v>
      </c>
      <c r="O6" s="47">
        <v>0</v>
      </c>
      <c r="P6" s="46" t="s">
        <v>29</v>
      </c>
      <c r="Q6" s="47">
        <v>38.31</v>
      </c>
      <c r="R6" s="48" t="s">
        <v>29</v>
      </c>
      <c r="S6" s="47">
        <f>E6+G6+I6+K6+M6+O6+Q6</f>
        <v>2338.4700000000003</v>
      </c>
      <c r="T6" s="49"/>
      <c r="U6" s="50"/>
      <c r="V6" s="51"/>
      <c r="W6" s="52">
        <f>IFERROR(((R6/V6)*T6)*60,0)</f>
        <v>0</v>
      </c>
      <c r="X6" s="53"/>
      <c r="Y6" s="54"/>
      <c r="Z6" s="55"/>
    </row>
    <row r="7" spans="1:26" ht="15.75" thickBot="1" x14ac:dyDescent="0.3">
      <c r="A7" s="56"/>
      <c r="B7" s="57"/>
      <c r="C7" s="58"/>
      <c r="D7" s="59"/>
      <c r="E7" s="60"/>
      <c r="F7" s="59"/>
      <c r="G7" s="60"/>
      <c r="H7" s="59"/>
      <c r="I7" s="60"/>
      <c r="J7" s="59"/>
      <c r="K7" s="60"/>
      <c r="L7" s="59"/>
      <c r="M7" s="60"/>
      <c r="N7" s="59"/>
      <c r="O7" s="60"/>
      <c r="P7" s="59"/>
      <c r="Q7" s="60"/>
      <c r="R7" s="61"/>
      <c r="S7" s="60"/>
      <c r="T7" s="60"/>
      <c r="U7" s="62"/>
      <c r="V7" s="63"/>
      <c r="W7" s="64">
        <f>IFERROR(((R7/V7)*T7)*60,0)</f>
        <v>0</v>
      </c>
      <c r="X7" s="65"/>
      <c r="Y7" s="66"/>
      <c r="Z7" s="67"/>
    </row>
    <row r="8" spans="1:26" x14ac:dyDescent="0.25">
      <c r="A8" s="29">
        <v>1</v>
      </c>
      <c r="B8" s="30" t="s">
        <v>30</v>
      </c>
      <c r="C8" s="31"/>
      <c r="D8" s="32" t="s">
        <v>28</v>
      </c>
      <c r="E8" s="33">
        <v>244</v>
      </c>
      <c r="F8" s="32" t="s">
        <v>28</v>
      </c>
      <c r="G8" s="34">
        <v>0</v>
      </c>
      <c r="H8" s="32" t="s">
        <v>28</v>
      </c>
      <c r="I8" s="34">
        <v>19</v>
      </c>
      <c r="J8" s="32" t="s">
        <v>28</v>
      </c>
      <c r="K8" s="34">
        <v>7</v>
      </c>
      <c r="L8" s="32" t="s">
        <v>28</v>
      </c>
      <c r="M8" s="34">
        <v>1</v>
      </c>
      <c r="N8" s="32" t="s">
        <v>28</v>
      </c>
      <c r="O8" s="34">
        <v>0</v>
      </c>
      <c r="P8" s="32" t="s">
        <v>28</v>
      </c>
      <c r="Q8" s="34">
        <v>0</v>
      </c>
      <c r="R8" s="35" t="s">
        <v>28</v>
      </c>
      <c r="S8" s="34">
        <v>271</v>
      </c>
      <c r="T8" s="36">
        <v>1</v>
      </c>
      <c r="U8" s="37"/>
      <c r="V8" s="38"/>
      <c r="W8" s="39">
        <f>IFERROR(((S9/V8)*T8)*60,0)</f>
        <v>0</v>
      </c>
      <c r="X8" s="40" t="e">
        <f>U8/V8</f>
        <v>#DIV/0!</v>
      </c>
      <c r="Y8" s="41" t="e">
        <f>U8/V8*S9</f>
        <v>#DIV/0!</v>
      </c>
      <c r="Z8" s="42"/>
    </row>
    <row r="9" spans="1:26" ht="15" customHeight="1" x14ac:dyDescent="0.25">
      <c r="A9" s="43"/>
      <c r="B9" s="44"/>
      <c r="C9" s="45"/>
      <c r="D9" s="46" t="s">
        <v>29</v>
      </c>
      <c r="E9" s="47">
        <v>345.61</v>
      </c>
      <c r="F9" s="46" t="s">
        <v>29</v>
      </c>
      <c r="G9" s="47">
        <v>0</v>
      </c>
      <c r="H9" s="46" t="s">
        <v>29</v>
      </c>
      <c r="I9" s="47">
        <v>412.06</v>
      </c>
      <c r="J9" s="46" t="s">
        <v>29</v>
      </c>
      <c r="K9" s="47">
        <v>126.8</v>
      </c>
      <c r="L9" s="46" t="s">
        <v>29</v>
      </c>
      <c r="M9" s="47">
        <v>5.2</v>
      </c>
      <c r="N9" s="46" t="s">
        <v>29</v>
      </c>
      <c r="O9" s="47">
        <v>0</v>
      </c>
      <c r="P9" s="46" t="s">
        <v>29</v>
      </c>
      <c r="Q9" s="47">
        <v>0</v>
      </c>
      <c r="R9" s="48" t="s">
        <v>29</v>
      </c>
      <c r="S9" s="47">
        <v>889.67000000000007</v>
      </c>
      <c r="T9" s="49"/>
      <c r="U9" s="50"/>
      <c r="V9" s="51"/>
      <c r="W9" s="52">
        <f>IFERROR(((R9/V9)*T9)*60,0)</f>
        <v>0</v>
      </c>
      <c r="X9" s="53"/>
      <c r="Y9" s="54"/>
      <c r="Z9" s="55"/>
    </row>
    <row r="10" spans="1:26" ht="15.75" thickBot="1" x14ac:dyDescent="0.3">
      <c r="A10" s="56"/>
      <c r="B10" s="57"/>
      <c r="C10" s="58"/>
      <c r="D10" s="59"/>
      <c r="E10" s="60"/>
      <c r="F10" s="59"/>
      <c r="G10" s="60"/>
      <c r="H10" s="59"/>
      <c r="I10" s="60"/>
      <c r="J10" s="59"/>
      <c r="K10" s="60"/>
      <c r="L10" s="59"/>
      <c r="M10" s="60"/>
      <c r="N10" s="59"/>
      <c r="O10" s="60"/>
      <c r="P10" s="59"/>
      <c r="Q10" s="60"/>
      <c r="R10" s="61"/>
      <c r="S10" s="60"/>
      <c r="T10" s="60"/>
      <c r="U10" s="62"/>
      <c r="V10" s="63"/>
      <c r="W10" s="64">
        <f>IFERROR(((R10/V10)*T10)*60,0)</f>
        <v>0</v>
      </c>
      <c r="X10" s="65"/>
      <c r="Y10" s="66"/>
      <c r="Z10" s="67"/>
    </row>
    <row r="11" spans="1:26" ht="15" customHeight="1" x14ac:dyDescent="0.25">
      <c r="A11" s="29">
        <v>1</v>
      </c>
      <c r="B11" s="30" t="s">
        <v>31</v>
      </c>
      <c r="C11" s="31"/>
      <c r="D11" s="32" t="s">
        <v>28</v>
      </c>
      <c r="E11" s="33">
        <v>175</v>
      </c>
      <c r="F11" s="32" t="s">
        <v>28</v>
      </c>
      <c r="G11" s="34">
        <v>0</v>
      </c>
      <c r="H11" s="32" t="s">
        <v>28</v>
      </c>
      <c r="I11" s="34">
        <v>5</v>
      </c>
      <c r="J11" s="32" t="s">
        <v>28</v>
      </c>
      <c r="K11" s="34">
        <v>1</v>
      </c>
      <c r="L11" s="32" t="s">
        <v>28</v>
      </c>
      <c r="M11" s="34">
        <v>0</v>
      </c>
      <c r="N11" s="32" t="s">
        <v>28</v>
      </c>
      <c r="O11" s="34">
        <v>0</v>
      </c>
      <c r="P11" s="32" t="s">
        <v>28</v>
      </c>
      <c r="Q11" s="34">
        <v>21</v>
      </c>
      <c r="R11" s="35" t="s">
        <v>28</v>
      </c>
      <c r="S11" s="34">
        <f>E11+G11+I11+K11+M11+O11+Q11</f>
        <v>202</v>
      </c>
      <c r="T11" s="36">
        <v>1</v>
      </c>
      <c r="U11" s="37"/>
      <c r="V11" s="38"/>
      <c r="W11" s="39">
        <f>IFERROR(((S12/V11)*T11)*60,0)</f>
        <v>0</v>
      </c>
      <c r="X11" s="40" t="e">
        <f>U11/V11</f>
        <v>#DIV/0!</v>
      </c>
      <c r="Y11" s="41" t="e">
        <f>U11/V11*S12</f>
        <v>#DIV/0!</v>
      </c>
      <c r="Z11" s="42"/>
    </row>
    <row r="12" spans="1:26" ht="15" customHeight="1" x14ac:dyDescent="0.25">
      <c r="A12" s="43"/>
      <c r="B12" s="44"/>
      <c r="C12" s="45"/>
      <c r="D12" s="46" t="s">
        <v>29</v>
      </c>
      <c r="E12" s="47">
        <v>216.84</v>
      </c>
      <c r="F12" s="46" t="s">
        <v>29</v>
      </c>
      <c r="G12" s="47">
        <v>0</v>
      </c>
      <c r="H12" s="46" t="s">
        <v>29</v>
      </c>
      <c r="I12" s="47">
        <v>355.2</v>
      </c>
      <c r="J12" s="46" t="s">
        <v>29</v>
      </c>
      <c r="K12" s="47">
        <v>36.9</v>
      </c>
      <c r="L12" s="46" t="s">
        <v>29</v>
      </c>
      <c r="M12" s="47">
        <v>0</v>
      </c>
      <c r="N12" s="46" t="s">
        <v>29</v>
      </c>
      <c r="O12" s="47">
        <v>0</v>
      </c>
      <c r="P12" s="46" t="s">
        <v>29</v>
      </c>
      <c r="Q12" s="47">
        <v>22.65</v>
      </c>
      <c r="R12" s="48" t="s">
        <v>29</v>
      </c>
      <c r="S12" s="47">
        <f>E12+G12+I12+K12+M12+O12+Q12</f>
        <v>631.58999999999992</v>
      </c>
      <c r="T12" s="49"/>
      <c r="U12" s="50"/>
      <c r="V12" s="51"/>
      <c r="W12" s="52">
        <f>IFERROR(((R12/V12)*T12)*60,0)</f>
        <v>0</v>
      </c>
      <c r="X12" s="53"/>
      <c r="Y12" s="54"/>
      <c r="Z12" s="55"/>
    </row>
    <row r="13" spans="1:26" ht="15.75" thickBot="1" x14ac:dyDescent="0.3">
      <c r="A13" s="56"/>
      <c r="B13" s="57"/>
      <c r="C13" s="58"/>
      <c r="D13" s="59"/>
      <c r="E13" s="60"/>
      <c r="F13" s="59"/>
      <c r="G13" s="60"/>
      <c r="H13" s="59"/>
      <c r="I13" s="60"/>
      <c r="J13" s="59"/>
      <c r="K13" s="60"/>
      <c r="L13" s="59"/>
      <c r="M13" s="60"/>
      <c r="N13" s="59"/>
      <c r="O13" s="60"/>
      <c r="P13" s="59"/>
      <c r="Q13" s="60"/>
      <c r="R13" s="61"/>
      <c r="S13" s="60"/>
      <c r="T13" s="60"/>
      <c r="U13" s="62"/>
      <c r="V13" s="63"/>
      <c r="W13" s="64">
        <f>IFERROR(((R13/V13)*T13)*60,0)</f>
        <v>0</v>
      </c>
      <c r="X13" s="65"/>
      <c r="Y13" s="66"/>
      <c r="Z13" s="67"/>
    </row>
    <row r="14" spans="1:26" ht="15" customHeight="1" x14ac:dyDescent="0.25">
      <c r="A14" s="29">
        <v>2</v>
      </c>
      <c r="B14" s="30" t="s">
        <v>32</v>
      </c>
      <c r="C14" s="31"/>
      <c r="D14" s="32" t="s">
        <v>28</v>
      </c>
      <c r="E14" s="34">
        <v>184</v>
      </c>
      <c r="F14" s="32" t="s">
        <v>28</v>
      </c>
      <c r="G14" s="34">
        <v>0</v>
      </c>
      <c r="H14" s="32" t="s">
        <v>28</v>
      </c>
      <c r="I14" s="34">
        <v>0</v>
      </c>
      <c r="J14" s="32" t="s">
        <v>28</v>
      </c>
      <c r="K14" s="34">
        <v>0</v>
      </c>
      <c r="L14" s="32" t="s">
        <v>28</v>
      </c>
      <c r="M14" s="34">
        <v>0</v>
      </c>
      <c r="N14" s="32" t="s">
        <v>28</v>
      </c>
      <c r="O14" s="34">
        <v>0</v>
      </c>
      <c r="P14" s="32" t="s">
        <v>28</v>
      </c>
      <c r="Q14" s="34">
        <v>0</v>
      </c>
      <c r="R14" s="35" t="s">
        <v>28</v>
      </c>
      <c r="S14" s="34">
        <f>E14+G14+I14+K14+M14+O14+Q14</f>
        <v>184</v>
      </c>
      <c r="T14" s="36">
        <v>1</v>
      </c>
      <c r="U14" s="37"/>
      <c r="V14" s="38"/>
      <c r="W14" s="39">
        <f>IFERROR(((S15/V14)*T14)*60,0)</f>
        <v>0</v>
      </c>
      <c r="X14" s="40" t="e">
        <f>U14/V14</f>
        <v>#DIV/0!</v>
      </c>
      <c r="Y14" s="41" t="e">
        <f>U14/V14*S15</f>
        <v>#DIV/0!</v>
      </c>
      <c r="Z14" s="42"/>
    </row>
    <row r="15" spans="1:26" ht="15" customHeight="1" x14ac:dyDescent="0.25">
      <c r="A15" s="43"/>
      <c r="B15" s="44"/>
      <c r="C15" s="45"/>
      <c r="D15" s="46" t="s">
        <v>29</v>
      </c>
      <c r="E15" s="47">
        <v>695.18</v>
      </c>
      <c r="F15" s="46" t="s">
        <v>29</v>
      </c>
      <c r="G15" s="47">
        <v>0</v>
      </c>
      <c r="H15" s="46" t="s">
        <v>29</v>
      </c>
      <c r="I15" s="47">
        <v>0</v>
      </c>
      <c r="J15" s="46" t="s">
        <v>29</v>
      </c>
      <c r="K15" s="47">
        <v>0</v>
      </c>
      <c r="L15" s="46" t="s">
        <v>29</v>
      </c>
      <c r="M15" s="47">
        <v>0</v>
      </c>
      <c r="N15" s="46" t="s">
        <v>29</v>
      </c>
      <c r="O15" s="47">
        <v>0</v>
      </c>
      <c r="P15" s="46" t="s">
        <v>29</v>
      </c>
      <c r="Q15" s="47">
        <v>0</v>
      </c>
      <c r="R15" s="48" t="s">
        <v>29</v>
      </c>
      <c r="S15" s="47">
        <f>E15+G15+I15+K15+M15+O15+Q15</f>
        <v>695.18</v>
      </c>
      <c r="T15" s="49"/>
      <c r="U15" s="50"/>
      <c r="V15" s="51"/>
      <c r="W15" s="52">
        <f>IFERROR(((R15/V15)*T15)*60,0)</f>
        <v>0</v>
      </c>
      <c r="X15" s="53"/>
      <c r="Y15" s="54"/>
      <c r="Z15" s="55"/>
    </row>
    <row r="16" spans="1:26" ht="15.75" thickBot="1" x14ac:dyDescent="0.3">
      <c r="A16" s="56"/>
      <c r="B16" s="57"/>
      <c r="C16" s="58"/>
      <c r="D16" s="59"/>
      <c r="E16" s="60"/>
      <c r="F16" s="59"/>
      <c r="G16" s="60"/>
      <c r="H16" s="59"/>
      <c r="I16" s="60"/>
      <c r="J16" s="59"/>
      <c r="K16" s="60"/>
      <c r="L16" s="59"/>
      <c r="M16" s="60"/>
      <c r="N16" s="59"/>
      <c r="O16" s="60"/>
      <c r="P16" s="59"/>
      <c r="Q16" s="60"/>
      <c r="R16" s="61"/>
      <c r="S16" s="60"/>
      <c r="T16" s="60"/>
      <c r="U16" s="62"/>
      <c r="V16" s="63"/>
      <c r="W16" s="64">
        <f>IFERROR(((R16/V16)*T16)*60,0)</f>
        <v>0</v>
      </c>
      <c r="X16" s="65"/>
      <c r="Y16" s="66"/>
      <c r="Z16" s="67"/>
    </row>
    <row r="17" spans="1:26" ht="15" customHeight="1" x14ac:dyDescent="0.25">
      <c r="A17" s="29">
        <v>2</v>
      </c>
      <c r="B17" s="30" t="s">
        <v>33</v>
      </c>
      <c r="C17" s="31"/>
      <c r="D17" s="32" t="s">
        <v>28</v>
      </c>
      <c r="E17" s="34">
        <v>77</v>
      </c>
      <c r="F17" s="32" t="s">
        <v>28</v>
      </c>
      <c r="G17" s="34">
        <v>0</v>
      </c>
      <c r="H17" s="32" t="s">
        <v>28</v>
      </c>
      <c r="I17" s="34">
        <v>18</v>
      </c>
      <c r="J17" s="32" t="s">
        <v>28</v>
      </c>
      <c r="K17" s="34">
        <v>16</v>
      </c>
      <c r="L17" s="32" t="s">
        <v>28</v>
      </c>
      <c r="M17" s="34">
        <v>0</v>
      </c>
      <c r="N17" s="32" t="s">
        <v>28</v>
      </c>
      <c r="O17" s="34">
        <v>0</v>
      </c>
      <c r="P17" s="32" t="s">
        <v>28</v>
      </c>
      <c r="Q17" s="34">
        <v>0</v>
      </c>
      <c r="R17" s="35" t="s">
        <v>28</v>
      </c>
      <c r="S17" s="34">
        <f>E17+G17+I17+K17+M17+O17+Q17</f>
        <v>111</v>
      </c>
      <c r="T17" s="36">
        <v>1</v>
      </c>
      <c r="U17" s="37"/>
      <c r="V17" s="38"/>
      <c r="W17" s="39">
        <f>IFERROR(((S18/V17)*T17)*60,0)</f>
        <v>0</v>
      </c>
      <c r="X17" s="40" t="e">
        <f>U17/V17</f>
        <v>#DIV/0!</v>
      </c>
      <c r="Y17" s="41" t="e">
        <f>U17/V17*S18</f>
        <v>#DIV/0!</v>
      </c>
      <c r="Z17" s="42"/>
    </row>
    <row r="18" spans="1:26" ht="15" customHeight="1" x14ac:dyDescent="0.25">
      <c r="A18" s="43"/>
      <c r="B18" s="44"/>
      <c r="C18" s="45"/>
      <c r="D18" s="46" t="s">
        <v>29</v>
      </c>
      <c r="E18" s="47">
        <v>271.48</v>
      </c>
      <c r="F18" s="46" t="s">
        <v>29</v>
      </c>
      <c r="G18" s="47">
        <v>0</v>
      </c>
      <c r="H18" s="46" t="s">
        <v>29</v>
      </c>
      <c r="I18" s="47">
        <v>58.91</v>
      </c>
      <c r="J18" s="46" t="s">
        <v>29</v>
      </c>
      <c r="K18" s="47">
        <v>90.56</v>
      </c>
      <c r="L18" s="46" t="s">
        <v>29</v>
      </c>
      <c r="M18" s="47">
        <v>0</v>
      </c>
      <c r="N18" s="46" t="s">
        <v>29</v>
      </c>
      <c r="O18" s="47">
        <v>0</v>
      </c>
      <c r="P18" s="46" t="s">
        <v>29</v>
      </c>
      <c r="Q18" s="47">
        <v>0</v>
      </c>
      <c r="R18" s="48" t="s">
        <v>29</v>
      </c>
      <c r="S18" s="47">
        <f>E18+G18+I18+K18+M18+O18+Q18</f>
        <v>420.95</v>
      </c>
      <c r="T18" s="49"/>
      <c r="U18" s="50"/>
      <c r="V18" s="51"/>
      <c r="W18" s="52">
        <f>IFERROR(((R18/V18)*T18)*60,0)</f>
        <v>0</v>
      </c>
      <c r="X18" s="53"/>
      <c r="Y18" s="54"/>
      <c r="Z18" s="55"/>
    </row>
    <row r="19" spans="1:26" ht="15.75" thickBot="1" x14ac:dyDescent="0.3">
      <c r="A19" s="56"/>
      <c r="B19" s="57"/>
      <c r="C19" s="58"/>
      <c r="D19" s="59"/>
      <c r="E19" s="60"/>
      <c r="F19" s="59"/>
      <c r="G19" s="60"/>
      <c r="H19" s="59"/>
      <c r="I19" s="60"/>
      <c r="J19" s="59"/>
      <c r="K19" s="60"/>
      <c r="L19" s="59"/>
      <c r="M19" s="60"/>
      <c r="N19" s="59"/>
      <c r="O19" s="60"/>
      <c r="P19" s="59"/>
      <c r="Q19" s="60"/>
      <c r="R19" s="61"/>
      <c r="S19" s="60"/>
      <c r="T19" s="60"/>
      <c r="U19" s="62"/>
      <c r="V19" s="63"/>
      <c r="W19" s="64">
        <f>IFERROR(((R19/V19)*T19)*60,0)</f>
        <v>0</v>
      </c>
      <c r="X19" s="65"/>
      <c r="Y19" s="66"/>
      <c r="Z19" s="67"/>
    </row>
    <row r="20" spans="1:26" ht="15" customHeight="1" x14ac:dyDescent="0.25">
      <c r="A20" s="29">
        <v>2</v>
      </c>
      <c r="B20" s="30" t="s">
        <v>34</v>
      </c>
      <c r="C20" s="31"/>
      <c r="D20" s="32" t="s">
        <v>28</v>
      </c>
      <c r="E20" s="34">
        <v>19</v>
      </c>
      <c r="F20" s="32" t="s">
        <v>28</v>
      </c>
      <c r="G20" s="34">
        <v>0</v>
      </c>
      <c r="H20" s="32" t="s">
        <v>28</v>
      </c>
      <c r="I20" s="34">
        <v>2</v>
      </c>
      <c r="J20" s="32" t="s">
        <v>28</v>
      </c>
      <c r="K20" s="34">
        <v>1</v>
      </c>
      <c r="L20" s="32" t="s">
        <v>28</v>
      </c>
      <c r="M20" s="34">
        <v>0</v>
      </c>
      <c r="N20" s="32" t="s">
        <v>28</v>
      </c>
      <c r="O20" s="34">
        <v>0</v>
      </c>
      <c r="P20" s="32" t="s">
        <v>28</v>
      </c>
      <c r="Q20" s="34">
        <v>0</v>
      </c>
      <c r="R20" s="35" t="s">
        <v>28</v>
      </c>
      <c r="S20" s="34">
        <f>E20+G20+I20+K20+M20+O20+Q20</f>
        <v>22</v>
      </c>
      <c r="T20" s="36">
        <v>1</v>
      </c>
      <c r="U20" s="37"/>
      <c r="V20" s="38"/>
      <c r="W20" s="39">
        <f>IFERROR(((S21/V20)*T20)*60,0)</f>
        <v>0</v>
      </c>
      <c r="X20" s="40" t="e">
        <f>U20/V20</f>
        <v>#DIV/0!</v>
      </c>
      <c r="Y20" s="41" t="e">
        <f>U20/V20*S21</f>
        <v>#DIV/0!</v>
      </c>
      <c r="Z20" s="42"/>
    </row>
    <row r="21" spans="1:26" ht="15" customHeight="1" x14ac:dyDescent="0.25">
      <c r="A21" s="43"/>
      <c r="B21" s="44"/>
      <c r="C21" s="45"/>
      <c r="D21" s="46" t="s">
        <v>29</v>
      </c>
      <c r="E21" s="47">
        <v>69.05</v>
      </c>
      <c r="F21" s="46" t="s">
        <v>29</v>
      </c>
      <c r="G21" s="47">
        <v>0</v>
      </c>
      <c r="H21" s="46" t="s">
        <v>29</v>
      </c>
      <c r="I21" s="47">
        <v>94</v>
      </c>
      <c r="J21" s="46" t="s">
        <v>29</v>
      </c>
      <c r="K21" s="47">
        <v>2.5</v>
      </c>
      <c r="L21" s="46" t="s">
        <v>29</v>
      </c>
      <c r="M21" s="47">
        <v>0</v>
      </c>
      <c r="N21" s="46" t="s">
        <v>29</v>
      </c>
      <c r="O21" s="47">
        <v>0</v>
      </c>
      <c r="P21" s="46" t="s">
        <v>29</v>
      </c>
      <c r="Q21" s="47">
        <v>0</v>
      </c>
      <c r="R21" s="48" t="s">
        <v>29</v>
      </c>
      <c r="S21" s="47">
        <f>E21+G21+I21+K21+M21+O21+Q21</f>
        <v>165.55</v>
      </c>
      <c r="T21" s="49"/>
      <c r="U21" s="50"/>
      <c r="V21" s="51"/>
      <c r="W21" s="52">
        <f>IFERROR(((R21/V21)*T21)*60,0)</f>
        <v>0</v>
      </c>
      <c r="X21" s="53"/>
      <c r="Y21" s="54"/>
      <c r="Z21" s="55"/>
    </row>
    <row r="22" spans="1:26" ht="15.75" thickBot="1" x14ac:dyDescent="0.3">
      <c r="A22" s="56"/>
      <c r="B22" s="57"/>
      <c r="C22" s="58"/>
      <c r="D22" s="59"/>
      <c r="E22" s="60"/>
      <c r="F22" s="59"/>
      <c r="G22" s="60"/>
      <c r="H22" s="59"/>
      <c r="I22" s="60"/>
      <c r="J22" s="59"/>
      <c r="K22" s="60"/>
      <c r="L22" s="59"/>
      <c r="M22" s="60"/>
      <c r="N22" s="59"/>
      <c r="O22" s="60"/>
      <c r="P22" s="59"/>
      <c r="Q22" s="60"/>
      <c r="R22" s="61"/>
      <c r="S22" s="60"/>
      <c r="T22" s="60"/>
      <c r="U22" s="62"/>
      <c r="V22" s="63"/>
      <c r="W22" s="64">
        <f>IFERROR(((R22/V22)*T22)*60,0)</f>
        <v>0</v>
      </c>
      <c r="X22" s="65"/>
      <c r="Y22" s="66"/>
      <c r="Z22" s="67"/>
    </row>
    <row r="23" spans="1:26" ht="15" customHeight="1" x14ac:dyDescent="0.25">
      <c r="A23" s="29">
        <v>3</v>
      </c>
      <c r="B23" s="68" t="s">
        <v>35</v>
      </c>
      <c r="C23" s="69"/>
      <c r="D23" s="32" t="s">
        <v>28</v>
      </c>
      <c r="E23" s="34">
        <v>129</v>
      </c>
      <c r="F23" s="32" t="s">
        <v>28</v>
      </c>
      <c r="G23" s="34">
        <v>0</v>
      </c>
      <c r="H23" s="32" t="s">
        <v>28</v>
      </c>
      <c r="I23" s="34">
        <v>0</v>
      </c>
      <c r="J23" s="32" t="s">
        <v>28</v>
      </c>
      <c r="K23" s="34">
        <v>4</v>
      </c>
      <c r="L23" s="32" t="s">
        <v>28</v>
      </c>
      <c r="M23" s="34">
        <v>0</v>
      </c>
      <c r="N23" s="32" t="s">
        <v>28</v>
      </c>
      <c r="O23" s="34">
        <v>0</v>
      </c>
      <c r="P23" s="32" t="s">
        <v>28</v>
      </c>
      <c r="Q23" s="34">
        <v>5</v>
      </c>
      <c r="R23" s="35" t="s">
        <v>28</v>
      </c>
      <c r="S23" s="34">
        <f>E23+G23+I23+K23+M23+O23+Q23</f>
        <v>138</v>
      </c>
      <c r="T23" s="36">
        <v>1</v>
      </c>
      <c r="U23" s="37"/>
      <c r="V23" s="38"/>
      <c r="W23" s="39">
        <f>IFERROR(((S24/V23)*T23)*60,0)</f>
        <v>0</v>
      </c>
      <c r="X23" s="40" t="e">
        <f>U23/V23</f>
        <v>#DIV/0!</v>
      </c>
      <c r="Y23" s="41" t="e">
        <f>U23/V23*S24</f>
        <v>#DIV/0!</v>
      </c>
      <c r="Z23" s="42"/>
    </row>
    <row r="24" spans="1:26" ht="15" customHeight="1" x14ac:dyDescent="0.25">
      <c r="A24" s="43"/>
      <c r="B24" s="70"/>
      <c r="C24" s="71"/>
      <c r="D24" s="46" t="s">
        <v>29</v>
      </c>
      <c r="E24" s="47">
        <v>366.36</v>
      </c>
      <c r="F24" s="46" t="s">
        <v>29</v>
      </c>
      <c r="G24" s="47">
        <v>0</v>
      </c>
      <c r="H24" s="46" t="s">
        <v>29</v>
      </c>
      <c r="I24" s="47">
        <v>0</v>
      </c>
      <c r="J24" s="46" t="s">
        <v>29</v>
      </c>
      <c r="K24" s="47">
        <v>38.4</v>
      </c>
      <c r="L24" s="46" t="s">
        <v>29</v>
      </c>
      <c r="M24" s="47">
        <v>0</v>
      </c>
      <c r="N24" s="46" t="s">
        <v>29</v>
      </c>
      <c r="O24" s="47">
        <v>0</v>
      </c>
      <c r="P24" s="46" t="s">
        <v>29</v>
      </c>
      <c r="Q24" s="47">
        <v>5.07</v>
      </c>
      <c r="R24" s="48" t="s">
        <v>29</v>
      </c>
      <c r="S24" s="47">
        <f>E24+G24+I24+K24+M24+O24+Q24</f>
        <v>409.83</v>
      </c>
      <c r="T24" s="49"/>
      <c r="U24" s="50"/>
      <c r="V24" s="51"/>
      <c r="W24" s="52">
        <f>IFERROR(((R24/V24)*T24)*60,0)</f>
        <v>0</v>
      </c>
      <c r="X24" s="53"/>
      <c r="Y24" s="54"/>
      <c r="Z24" s="55"/>
    </row>
    <row r="25" spans="1:26" ht="15.75" thickBot="1" x14ac:dyDescent="0.3">
      <c r="A25" s="56"/>
      <c r="B25" s="72"/>
      <c r="C25" s="73"/>
      <c r="D25" s="59"/>
      <c r="E25" s="60"/>
      <c r="F25" s="59"/>
      <c r="G25" s="60"/>
      <c r="H25" s="59"/>
      <c r="I25" s="60"/>
      <c r="J25" s="59"/>
      <c r="K25" s="60"/>
      <c r="L25" s="59"/>
      <c r="M25" s="60"/>
      <c r="N25" s="59"/>
      <c r="O25" s="60"/>
      <c r="P25" s="59"/>
      <c r="Q25" s="60"/>
      <c r="R25" s="61"/>
      <c r="S25" s="60"/>
      <c r="T25" s="60"/>
      <c r="U25" s="62"/>
      <c r="V25" s="63"/>
      <c r="W25" s="64">
        <f>IFERROR(((R25/V25)*T25)*60,0)</f>
        <v>0</v>
      </c>
      <c r="X25" s="65"/>
      <c r="Y25" s="66"/>
      <c r="Z25" s="67"/>
    </row>
    <row r="26" spans="1:26" x14ac:dyDescent="0.25">
      <c r="A26" s="29">
        <v>3</v>
      </c>
      <c r="B26" s="68" t="s">
        <v>36</v>
      </c>
      <c r="C26" s="69"/>
      <c r="D26" s="32" t="s">
        <v>28</v>
      </c>
      <c r="E26" s="34">
        <v>177</v>
      </c>
      <c r="F26" s="32" t="s">
        <v>28</v>
      </c>
      <c r="G26" s="34">
        <v>0</v>
      </c>
      <c r="H26" s="32" t="s">
        <v>28</v>
      </c>
      <c r="I26" s="34">
        <v>14</v>
      </c>
      <c r="J26" s="32" t="s">
        <v>28</v>
      </c>
      <c r="K26" s="34">
        <v>20</v>
      </c>
      <c r="L26" s="32" t="s">
        <v>28</v>
      </c>
      <c r="M26" s="34">
        <v>0</v>
      </c>
      <c r="N26" s="32" t="s">
        <v>28</v>
      </c>
      <c r="O26" s="34">
        <v>0</v>
      </c>
      <c r="P26" s="32" t="s">
        <v>28</v>
      </c>
      <c r="Q26" s="34">
        <v>0</v>
      </c>
      <c r="R26" s="35" t="s">
        <v>28</v>
      </c>
      <c r="S26" s="34">
        <f>E26+G26+I26+K26+M26+O26+Q26</f>
        <v>211</v>
      </c>
      <c r="T26" s="36">
        <v>1</v>
      </c>
      <c r="U26" s="37"/>
      <c r="V26" s="38"/>
      <c r="W26" s="39">
        <f>IFERROR(((S27/V26)*T26)*60,0)</f>
        <v>0</v>
      </c>
      <c r="X26" s="40" t="e">
        <f>U26/V26</f>
        <v>#DIV/0!</v>
      </c>
      <c r="Y26" s="41" t="e">
        <f>U26/V26*S27</f>
        <v>#DIV/0!</v>
      </c>
      <c r="Z26" s="42"/>
    </row>
    <row r="27" spans="1:26" x14ac:dyDescent="0.25">
      <c r="A27" s="43"/>
      <c r="B27" s="70"/>
      <c r="C27" s="71"/>
      <c r="D27" s="46" t="s">
        <v>29</v>
      </c>
      <c r="E27" s="47">
        <v>182.78</v>
      </c>
      <c r="F27" s="46" t="s">
        <v>29</v>
      </c>
      <c r="G27" s="47">
        <v>0</v>
      </c>
      <c r="H27" s="46" t="s">
        <v>29</v>
      </c>
      <c r="I27" s="47">
        <v>62.76</v>
      </c>
      <c r="J27" s="46" t="s">
        <v>29</v>
      </c>
      <c r="K27" s="47">
        <v>79.16</v>
      </c>
      <c r="L27" s="46" t="s">
        <v>29</v>
      </c>
      <c r="M27" s="47">
        <v>0</v>
      </c>
      <c r="N27" s="46" t="s">
        <v>29</v>
      </c>
      <c r="O27" s="47">
        <v>0</v>
      </c>
      <c r="P27" s="46" t="s">
        <v>29</v>
      </c>
      <c r="Q27" s="47">
        <v>0</v>
      </c>
      <c r="R27" s="48" t="s">
        <v>29</v>
      </c>
      <c r="S27" s="47">
        <f>E27+G27+I27+K27+M27+O27+Q27</f>
        <v>324.7</v>
      </c>
      <c r="T27" s="49"/>
      <c r="U27" s="50"/>
      <c r="V27" s="51"/>
      <c r="W27" s="52">
        <f>IFERROR(((R27/V27)*T27)*60,0)</f>
        <v>0</v>
      </c>
      <c r="X27" s="53"/>
      <c r="Y27" s="54"/>
      <c r="Z27" s="55"/>
    </row>
    <row r="28" spans="1:26" ht="15.75" thickBot="1" x14ac:dyDescent="0.3">
      <c r="A28" s="56"/>
      <c r="B28" s="72"/>
      <c r="C28" s="73"/>
      <c r="D28" s="59"/>
      <c r="E28" s="60"/>
      <c r="F28" s="59"/>
      <c r="G28" s="60"/>
      <c r="H28" s="59"/>
      <c r="I28" s="60"/>
      <c r="J28" s="59"/>
      <c r="K28" s="60"/>
      <c r="L28" s="59"/>
      <c r="M28" s="60"/>
      <c r="N28" s="59"/>
      <c r="O28" s="60"/>
      <c r="P28" s="59"/>
      <c r="Q28" s="60"/>
      <c r="R28" s="61"/>
      <c r="S28" s="60"/>
      <c r="T28" s="60"/>
      <c r="U28" s="62"/>
      <c r="V28" s="63"/>
      <c r="W28" s="64">
        <f>IFERROR(((R28/V28)*T28)*60,0)</f>
        <v>0</v>
      </c>
      <c r="X28" s="65"/>
      <c r="Y28" s="66"/>
      <c r="Z28" s="67"/>
    </row>
    <row r="29" spans="1:26" x14ac:dyDescent="0.25">
      <c r="A29" s="29">
        <v>3</v>
      </c>
      <c r="B29" s="68" t="s">
        <v>37</v>
      </c>
      <c r="C29" s="69"/>
      <c r="D29" s="32" t="s">
        <v>28</v>
      </c>
      <c r="E29" s="34">
        <v>17</v>
      </c>
      <c r="F29" s="32" t="s">
        <v>28</v>
      </c>
      <c r="G29" s="34">
        <v>0</v>
      </c>
      <c r="H29" s="32" t="s">
        <v>28</v>
      </c>
      <c r="I29" s="34">
        <v>8</v>
      </c>
      <c r="J29" s="32" t="s">
        <v>28</v>
      </c>
      <c r="K29" s="34">
        <v>14</v>
      </c>
      <c r="L29" s="32" t="s">
        <v>28</v>
      </c>
      <c r="M29" s="34">
        <v>0</v>
      </c>
      <c r="N29" s="32" t="s">
        <v>28</v>
      </c>
      <c r="O29" s="34">
        <v>0</v>
      </c>
      <c r="P29" s="32" t="s">
        <v>28</v>
      </c>
      <c r="Q29" s="34">
        <v>0</v>
      </c>
      <c r="R29" s="35" t="s">
        <v>28</v>
      </c>
      <c r="S29" s="34">
        <f>E29+G29+I29+K29+M29+O29+Q29</f>
        <v>39</v>
      </c>
      <c r="T29" s="36">
        <v>1</v>
      </c>
      <c r="U29" s="37"/>
      <c r="V29" s="38"/>
      <c r="W29" s="39">
        <f>IFERROR(((S30/V29)*T29)*60,0)</f>
        <v>0</v>
      </c>
      <c r="X29" s="40" t="e">
        <f>U29/V29</f>
        <v>#DIV/0!</v>
      </c>
      <c r="Y29" s="41" t="e">
        <f>U29/V29*S30</f>
        <v>#DIV/0!</v>
      </c>
      <c r="Z29" s="42"/>
    </row>
    <row r="30" spans="1:26" x14ac:dyDescent="0.25">
      <c r="A30" s="43"/>
      <c r="B30" s="70"/>
      <c r="C30" s="71"/>
      <c r="D30" s="46" t="s">
        <v>29</v>
      </c>
      <c r="E30" s="47">
        <v>29.45</v>
      </c>
      <c r="F30" s="46" t="s">
        <v>29</v>
      </c>
      <c r="G30" s="47">
        <v>0</v>
      </c>
      <c r="H30" s="46" t="s">
        <v>29</v>
      </c>
      <c r="I30" s="47">
        <v>129.6</v>
      </c>
      <c r="J30" s="46" t="s">
        <v>29</v>
      </c>
      <c r="K30" s="47">
        <v>11.93</v>
      </c>
      <c r="L30" s="46" t="s">
        <v>29</v>
      </c>
      <c r="M30" s="47">
        <v>0</v>
      </c>
      <c r="N30" s="46" t="s">
        <v>29</v>
      </c>
      <c r="O30" s="47">
        <v>0</v>
      </c>
      <c r="P30" s="46" t="s">
        <v>29</v>
      </c>
      <c r="Q30" s="47">
        <v>0</v>
      </c>
      <c r="R30" s="48" t="s">
        <v>29</v>
      </c>
      <c r="S30" s="47">
        <f>E30+G30+I30+K30+M30+O30+Q30</f>
        <v>170.98</v>
      </c>
      <c r="T30" s="49"/>
      <c r="U30" s="50"/>
      <c r="V30" s="51"/>
      <c r="W30" s="52">
        <f>IFERROR(((R30/V30)*T30)*60,0)</f>
        <v>0</v>
      </c>
      <c r="X30" s="53"/>
      <c r="Y30" s="54"/>
      <c r="Z30" s="55"/>
    </row>
    <row r="31" spans="1:26" ht="15.75" thickBot="1" x14ac:dyDescent="0.3">
      <c r="A31" s="56"/>
      <c r="B31" s="72"/>
      <c r="C31" s="73"/>
      <c r="D31" s="59"/>
      <c r="E31" s="60"/>
      <c r="F31" s="59"/>
      <c r="G31" s="60"/>
      <c r="H31" s="59"/>
      <c r="I31" s="60"/>
      <c r="J31" s="59"/>
      <c r="K31" s="60"/>
      <c r="L31" s="59"/>
      <c r="M31" s="60"/>
      <c r="N31" s="59"/>
      <c r="O31" s="60"/>
      <c r="P31" s="59"/>
      <c r="Q31" s="60"/>
      <c r="R31" s="61"/>
      <c r="S31" s="60"/>
      <c r="T31" s="60"/>
      <c r="U31" s="62"/>
      <c r="V31" s="63"/>
      <c r="W31" s="64">
        <f>IFERROR(((R31/V31)*T31)*60,0)</f>
        <v>0</v>
      </c>
      <c r="X31" s="65"/>
      <c r="Y31" s="66"/>
      <c r="Z31" s="67"/>
    </row>
    <row r="32" spans="1:26" ht="15" customHeight="1" x14ac:dyDescent="0.25">
      <c r="A32" s="29">
        <v>3</v>
      </c>
      <c r="B32" s="30" t="s">
        <v>38</v>
      </c>
      <c r="C32" s="31"/>
      <c r="D32" s="32" t="s">
        <v>28</v>
      </c>
      <c r="E32" s="34">
        <v>184</v>
      </c>
      <c r="F32" s="32" t="s">
        <v>28</v>
      </c>
      <c r="G32" s="34">
        <v>0</v>
      </c>
      <c r="H32" s="32" t="s">
        <v>28</v>
      </c>
      <c r="I32" s="34">
        <v>0</v>
      </c>
      <c r="J32" s="32" t="s">
        <v>28</v>
      </c>
      <c r="K32" s="34">
        <v>0</v>
      </c>
      <c r="L32" s="32" t="s">
        <v>28</v>
      </c>
      <c r="M32" s="34">
        <v>0</v>
      </c>
      <c r="N32" s="32" t="s">
        <v>28</v>
      </c>
      <c r="O32" s="34">
        <v>0</v>
      </c>
      <c r="P32" s="32" t="s">
        <v>28</v>
      </c>
      <c r="Q32" s="34">
        <v>2</v>
      </c>
      <c r="R32" s="35" t="s">
        <v>28</v>
      </c>
      <c r="S32" s="34">
        <f>E32+G32+I32+K32+M32+O32+Q32</f>
        <v>186</v>
      </c>
      <c r="T32" s="36">
        <v>1</v>
      </c>
      <c r="U32" s="37"/>
      <c r="V32" s="38"/>
      <c r="W32" s="39">
        <f>IFERROR(((S33/V32)*T32)*60,0)</f>
        <v>0</v>
      </c>
      <c r="X32" s="40" t="e">
        <f>U32/V32</f>
        <v>#DIV/0!</v>
      </c>
      <c r="Y32" s="41" t="e">
        <f>U32/V32*S33</f>
        <v>#DIV/0!</v>
      </c>
      <c r="Z32" s="42"/>
    </row>
    <row r="33" spans="1:26" ht="15" customHeight="1" x14ac:dyDescent="0.25">
      <c r="A33" s="43"/>
      <c r="B33" s="44"/>
      <c r="C33" s="45"/>
      <c r="D33" s="46" t="s">
        <v>29</v>
      </c>
      <c r="E33" s="47">
        <v>695.18</v>
      </c>
      <c r="F33" s="46" t="s">
        <v>29</v>
      </c>
      <c r="G33" s="47">
        <v>0</v>
      </c>
      <c r="H33" s="46" t="s">
        <v>29</v>
      </c>
      <c r="I33" s="47">
        <v>0</v>
      </c>
      <c r="J33" s="46" t="s">
        <v>29</v>
      </c>
      <c r="K33" s="47">
        <v>0</v>
      </c>
      <c r="L33" s="46" t="s">
        <v>29</v>
      </c>
      <c r="M33" s="47">
        <v>0</v>
      </c>
      <c r="N33" s="46" t="s">
        <v>29</v>
      </c>
      <c r="O33" s="47">
        <v>0</v>
      </c>
      <c r="P33" s="46" t="s">
        <v>29</v>
      </c>
      <c r="Q33" s="47">
        <v>2.9</v>
      </c>
      <c r="R33" s="48" t="s">
        <v>29</v>
      </c>
      <c r="S33" s="47">
        <f>E33+G33+I33+K33+M33+O33+Q33</f>
        <v>698.07999999999993</v>
      </c>
      <c r="T33" s="49"/>
      <c r="U33" s="50"/>
      <c r="V33" s="51"/>
      <c r="W33" s="52">
        <f>IFERROR(((R33/V33)*T33)*60,0)</f>
        <v>0</v>
      </c>
      <c r="X33" s="53"/>
      <c r="Y33" s="54"/>
      <c r="Z33" s="55"/>
    </row>
    <row r="34" spans="1:26" ht="15.75" thickBot="1" x14ac:dyDescent="0.3">
      <c r="A34" s="56"/>
      <c r="B34" s="57"/>
      <c r="C34" s="58"/>
      <c r="D34" s="59"/>
      <c r="E34" s="60"/>
      <c r="F34" s="59"/>
      <c r="G34" s="60"/>
      <c r="H34" s="59"/>
      <c r="I34" s="60"/>
      <c r="J34" s="59"/>
      <c r="K34" s="60"/>
      <c r="L34" s="59"/>
      <c r="M34" s="60"/>
      <c r="N34" s="59"/>
      <c r="O34" s="60"/>
      <c r="P34" s="59"/>
      <c r="Q34" s="60"/>
      <c r="R34" s="61"/>
      <c r="S34" s="60"/>
      <c r="T34" s="60"/>
      <c r="U34" s="62"/>
      <c r="V34" s="63"/>
      <c r="W34" s="64">
        <f>IFERROR(((R34/V34)*T34)*60,0)</f>
        <v>0</v>
      </c>
      <c r="X34" s="65"/>
      <c r="Y34" s="66"/>
      <c r="Z34" s="67"/>
    </row>
    <row r="35" spans="1:26" x14ac:dyDescent="0.25">
      <c r="A35" s="29">
        <v>3</v>
      </c>
      <c r="B35" s="30" t="s">
        <v>39</v>
      </c>
      <c r="C35" s="31"/>
      <c r="D35" s="32" t="s">
        <v>28</v>
      </c>
      <c r="E35" s="34">
        <v>244</v>
      </c>
      <c r="F35" s="32" t="s">
        <v>28</v>
      </c>
      <c r="G35" s="34">
        <v>0</v>
      </c>
      <c r="H35" s="32" t="s">
        <v>28</v>
      </c>
      <c r="I35" s="34">
        <v>164</v>
      </c>
      <c r="J35" s="32" t="s">
        <v>28</v>
      </c>
      <c r="K35" s="34">
        <v>51</v>
      </c>
      <c r="L35" s="32" t="s">
        <v>28</v>
      </c>
      <c r="M35" s="34">
        <v>1</v>
      </c>
      <c r="N35" s="32" t="s">
        <v>28</v>
      </c>
      <c r="O35" s="34">
        <v>0</v>
      </c>
      <c r="P35" s="32" t="s">
        <v>28</v>
      </c>
      <c r="Q35" s="34">
        <v>0</v>
      </c>
      <c r="R35" s="35" t="s">
        <v>28</v>
      </c>
      <c r="S35" s="34">
        <v>460</v>
      </c>
      <c r="T35" s="74"/>
      <c r="U35" s="37"/>
      <c r="V35" s="38"/>
      <c r="W35" s="39">
        <f>IFERROR(((S36/V35)*T35)*60,0)</f>
        <v>0</v>
      </c>
      <c r="X35" s="40" t="e">
        <f>U35/V35</f>
        <v>#DIV/0!</v>
      </c>
      <c r="Y35" s="41" t="e">
        <f>U35/V35*S36</f>
        <v>#DIV/0!</v>
      </c>
      <c r="Z35" s="42"/>
    </row>
    <row r="36" spans="1:26" ht="15" customHeight="1" x14ac:dyDescent="0.25">
      <c r="A36" s="43"/>
      <c r="B36" s="44"/>
      <c r="C36" s="45"/>
      <c r="D36" s="46" t="s">
        <v>29</v>
      </c>
      <c r="E36" s="47">
        <v>344.26</v>
      </c>
      <c r="F36" s="46" t="s">
        <v>29</v>
      </c>
      <c r="G36" s="47">
        <v>0</v>
      </c>
      <c r="H36" s="46" t="s">
        <v>29</v>
      </c>
      <c r="I36" s="47">
        <v>417.22</v>
      </c>
      <c r="J36" s="46" t="s">
        <v>29</v>
      </c>
      <c r="K36" s="47">
        <v>131.5</v>
      </c>
      <c r="L36" s="46" t="s">
        <v>29</v>
      </c>
      <c r="M36" s="47">
        <v>2.7</v>
      </c>
      <c r="N36" s="46" t="s">
        <v>29</v>
      </c>
      <c r="O36" s="47">
        <v>0</v>
      </c>
      <c r="P36" s="46" t="s">
        <v>29</v>
      </c>
      <c r="Q36" s="47">
        <v>0</v>
      </c>
      <c r="R36" s="48" t="s">
        <v>29</v>
      </c>
      <c r="S36" s="47">
        <v>895.68000000000006</v>
      </c>
      <c r="T36" s="74"/>
      <c r="U36" s="50"/>
      <c r="V36" s="51"/>
      <c r="W36" s="52">
        <f>IFERROR(((R36/V36)*T36)*60,0)</f>
        <v>0</v>
      </c>
      <c r="X36" s="53"/>
      <c r="Y36" s="54"/>
      <c r="Z36" s="55"/>
    </row>
    <row r="37" spans="1:26" ht="15.75" thickBot="1" x14ac:dyDescent="0.3">
      <c r="A37" s="56"/>
      <c r="B37" s="57"/>
      <c r="C37" s="58"/>
      <c r="D37" s="59"/>
      <c r="E37" s="60"/>
      <c r="F37" s="59"/>
      <c r="G37" s="60"/>
      <c r="H37" s="59"/>
      <c r="I37" s="60"/>
      <c r="J37" s="59"/>
      <c r="K37" s="60"/>
      <c r="L37" s="59"/>
      <c r="M37" s="60"/>
      <c r="N37" s="59"/>
      <c r="O37" s="60"/>
      <c r="P37" s="59"/>
      <c r="Q37" s="60"/>
      <c r="R37" s="61"/>
      <c r="S37" s="60"/>
      <c r="T37" s="74"/>
      <c r="U37" s="62"/>
      <c r="V37" s="63"/>
      <c r="W37" s="64">
        <f>IFERROR(((R37/V37)*T37)*60,0)</f>
        <v>0</v>
      </c>
      <c r="X37" s="65"/>
      <c r="Y37" s="66"/>
      <c r="Z37" s="67"/>
    </row>
    <row r="38" spans="1:26" ht="15" customHeight="1" x14ac:dyDescent="0.25">
      <c r="A38" s="29">
        <v>3</v>
      </c>
      <c r="B38" s="68" t="s">
        <v>40</v>
      </c>
      <c r="C38" s="69"/>
      <c r="D38" s="32" t="s">
        <v>28</v>
      </c>
      <c r="E38" s="34">
        <v>189</v>
      </c>
      <c r="F38" s="32" t="s">
        <v>28</v>
      </c>
      <c r="G38" s="34">
        <v>0</v>
      </c>
      <c r="H38" s="32" t="s">
        <v>28</v>
      </c>
      <c r="I38" s="34">
        <v>1</v>
      </c>
      <c r="J38" s="32" t="s">
        <v>28</v>
      </c>
      <c r="K38" s="34">
        <v>2</v>
      </c>
      <c r="L38" s="32" t="s">
        <v>28</v>
      </c>
      <c r="M38" s="34">
        <v>0</v>
      </c>
      <c r="N38" s="32" t="s">
        <v>28</v>
      </c>
      <c r="O38" s="34">
        <v>0</v>
      </c>
      <c r="P38" s="32" t="s">
        <v>28</v>
      </c>
      <c r="Q38" s="34">
        <v>0</v>
      </c>
      <c r="R38" s="35" t="s">
        <v>28</v>
      </c>
      <c r="S38" s="75">
        <f>E38+G38+I38+K38+M38+O38+Q38</f>
        <v>192</v>
      </c>
      <c r="T38" s="36">
        <v>1</v>
      </c>
      <c r="U38" s="37"/>
      <c r="V38" s="38"/>
      <c r="W38" s="39">
        <f>IFERROR(((S39/V38)*T38)*60,0)</f>
        <v>0</v>
      </c>
      <c r="X38" s="40" t="e">
        <f>U38/V38</f>
        <v>#DIV/0!</v>
      </c>
      <c r="Y38" s="41" t="e">
        <f>U38/V38*S39</f>
        <v>#DIV/0!</v>
      </c>
      <c r="Z38" s="42"/>
    </row>
    <row r="39" spans="1:26" ht="15" customHeight="1" x14ac:dyDescent="0.25">
      <c r="A39" s="43"/>
      <c r="B39" s="70"/>
      <c r="C39" s="71"/>
      <c r="D39" s="46" t="s">
        <v>29</v>
      </c>
      <c r="E39" s="47">
        <v>675.13</v>
      </c>
      <c r="F39" s="46" t="s">
        <v>29</v>
      </c>
      <c r="G39" s="47">
        <v>0</v>
      </c>
      <c r="H39" s="46" t="s">
        <v>29</v>
      </c>
      <c r="I39" s="47">
        <v>3.2</v>
      </c>
      <c r="J39" s="46" t="s">
        <v>29</v>
      </c>
      <c r="K39" s="47">
        <v>6.8</v>
      </c>
      <c r="L39" s="46" t="s">
        <v>29</v>
      </c>
      <c r="M39" s="47">
        <v>0</v>
      </c>
      <c r="N39" s="46" t="s">
        <v>29</v>
      </c>
      <c r="O39" s="47">
        <v>0</v>
      </c>
      <c r="P39" s="46" t="s">
        <v>29</v>
      </c>
      <c r="Q39" s="47">
        <v>0</v>
      </c>
      <c r="R39" s="48" t="s">
        <v>29</v>
      </c>
      <c r="S39" s="47">
        <f>E39+G39+I39+K39+M39+O39+Q39</f>
        <v>685.13</v>
      </c>
      <c r="T39" s="49"/>
      <c r="U39" s="50"/>
      <c r="V39" s="51"/>
      <c r="W39" s="52">
        <f>IFERROR(((R39/V39)*T39)*60,0)</f>
        <v>0</v>
      </c>
      <c r="X39" s="53"/>
      <c r="Y39" s="54"/>
      <c r="Z39" s="55"/>
    </row>
    <row r="40" spans="1:26" ht="15.75" thickBot="1" x14ac:dyDescent="0.3">
      <c r="A40" s="56"/>
      <c r="B40" s="72"/>
      <c r="C40" s="73"/>
      <c r="D40" s="59"/>
      <c r="E40" s="60"/>
      <c r="F40" s="59"/>
      <c r="G40" s="60"/>
      <c r="H40" s="59"/>
      <c r="I40" s="60"/>
      <c r="J40" s="59"/>
      <c r="K40" s="60"/>
      <c r="L40" s="59"/>
      <c r="M40" s="60"/>
      <c r="N40" s="59"/>
      <c r="O40" s="60"/>
      <c r="P40" s="59"/>
      <c r="Q40" s="60"/>
      <c r="R40" s="61"/>
      <c r="S40" s="60"/>
      <c r="T40" s="60"/>
      <c r="U40" s="62"/>
      <c r="V40" s="63"/>
      <c r="W40" s="64">
        <f>IFERROR(((R40/V40)*T40)*60,0)</f>
        <v>0</v>
      </c>
      <c r="X40" s="65"/>
      <c r="Y40" s="66"/>
      <c r="Z40" s="67"/>
    </row>
    <row r="41" spans="1:26" ht="15" customHeight="1" x14ac:dyDescent="0.25">
      <c r="A41" s="29">
        <v>3</v>
      </c>
      <c r="B41" s="68" t="s">
        <v>41</v>
      </c>
      <c r="C41" s="69"/>
      <c r="D41" s="32" t="s">
        <v>28</v>
      </c>
      <c r="E41" s="34">
        <v>11</v>
      </c>
      <c r="F41" s="32" t="s">
        <v>28</v>
      </c>
      <c r="G41" s="34">
        <v>0</v>
      </c>
      <c r="H41" s="32" t="s">
        <v>28</v>
      </c>
      <c r="I41" s="34">
        <v>7</v>
      </c>
      <c r="J41" s="32" t="s">
        <v>28</v>
      </c>
      <c r="K41" s="34">
        <v>7</v>
      </c>
      <c r="L41" s="32" t="s">
        <v>28</v>
      </c>
      <c r="M41" s="34">
        <v>0</v>
      </c>
      <c r="N41" s="32" t="s">
        <v>28</v>
      </c>
      <c r="O41" s="34">
        <v>0</v>
      </c>
      <c r="P41" s="32" t="s">
        <v>28</v>
      </c>
      <c r="Q41" s="34">
        <v>0</v>
      </c>
      <c r="R41" s="35" t="s">
        <v>28</v>
      </c>
      <c r="S41" s="75">
        <f>E41+G41+I41+K41+M41+O41+Q41</f>
        <v>25</v>
      </c>
      <c r="T41" s="36">
        <v>1</v>
      </c>
      <c r="U41" s="37"/>
      <c r="V41" s="38"/>
      <c r="W41" s="39">
        <f>IFERROR(((S42/V41)*T41)*60,0)</f>
        <v>0</v>
      </c>
      <c r="X41" s="40" t="e">
        <f>U41/V41</f>
        <v>#DIV/0!</v>
      </c>
      <c r="Y41" s="41" t="e">
        <f>U41/V41*S42</f>
        <v>#DIV/0!</v>
      </c>
      <c r="Z41" s="42"/>
    </row>
    <row r="42" spans="1:26" ht="15" customHeight="1" x14ac:dyDescent="0.25">
      <c r="A42" s="43"/>
      <c r="B42" s="70"/>
      <c r="C42" s="71"/>
      <c r="D42" s="46" t="s">
        <v>29</v>
      </c>
      <c r="E42" s="47">
        <v>42.62</v>
      </c>
      <c r="F42" s="46" t="s">
        <v>29</v>
      </c>
      <c r="G42" s="47">
        <v>0</v>
      </c>
      <c r="H42" s="46" t="s">
        <v>29</v>
      </c>
      <c r="I42" s="47">
        <v>110.8</v>
      </c>
      <c r="J42" s="46" t="s">
        <v>29</v>
      </c>
      <c r="K42" s="47">
        <v>19.7</v>
      </c>
      <c r="L42" s="46" t="s">
        <v>29</v>
      </c>
      <c r="M42" s="47">
        <v>0</v>
      </c>
      <c r="N42" s="46" t="s">
        <v>29</v>
      </c>
      <c r="O42" s="47">
        <v>0</v>
      </c>
      <c r="P42" s="46" t="s">
        <v>29</v>
      </c>
      <c r="Q42" s="47">
        <v>0</v>
      </c>
      <c r="R42" s="48" t="s">
        <v>29</v>
      </c>
      <c r="S42" s="47">
        <f>E42+G42+I42+K42+M42+O42+Q42</f>
        <v>173.11999999999998</v>
      </c>
      <c r="T42" s="49"/>
      <c r="U42" s="50"/>
      <c r="V42" s="51"/>
      <c r="W42" s="52">
        <f>IFERROR(((R42/V42)*T42)*60,0)</f>
        <v>0</v>
      </c>
      <c r="X42" s="53"/>
      <c r="Y42" s="54"/>
      <c r="Z42" s="55"/>
    </row>
    <row r="43" spans="1:26" ht="15.75" thickBot="1" x14ac:dyDescent="0.3">
      <c r="A43" s="56"/>
      <c r="B43" s="72"/>
      <c r="C43" s="73"/>
      <c r="D43" s="59"/>
      <c r="E43" s="60"/>
      <c r="F43" s="59"/>
      <c r="G43" s="60"/>
      <c r="H43" s="59"/>
      <c r="I43" s="60"/>
      <c r="J43" s="59"/>
      <c r="K43" s="60"/>
      <c r="L43" s="59"/>
      <c r="M43" s="60"/>
      <c r="N43" s="59"/>
      <c r="O43" s="60"/>
      <c r="P43" s="59"/>
      <c r="Q43" s="60"/>
      <c r="R43" s="61"/>
      <c r="S43" s="60"/>
      <c r="T43" s="60"/>
      <c r="U43" s="62"/>
      <c r="V43" s="63"/>
      <c r="W43" s="64">
        <f>IFERROR(((R43/V43)*T43)*60,0)</f>
        <v>0</v>
      </c>
      <c r="X43" s="65"/>
      <c r="Y43" s="66"/>
      <c r="Z43" s="67"/>
    </row>
    <row r="44" spans="1:26" ht="15" customHeight="1" x14ac:dyDescent="0.25">
      <c r="A44" s="29">
        <v>3</v>
      </c>
      <c r="B44" s="68" t="s">
        <v>42</v>
      </c>
      <c r="C44" s="69"/>
      <c r="D44" s="32" t="s">
        <v>28</v>
      </c>
      <c r="E44" s="34">
        <v>189</v>
      </c>
      <c r="F44" s="32" t="s">
        <v>28</v>
      </c>
      <c r="G44" s="34">
        <v>0</v>
      </c>
      <c r="H44" s="32" t="s">
        <v>28</v>
      </c>
      <c r="I44" s="34">
        <v>0</v>
      </c>
      <c r="J44" s="32" t="s">
        <v>28</v>
      </c>
      <c r="K44" s="34">
        <v>0</v>
      </c>
      <c r="L44" s="32" t="s">
        <v>28</v>
      </c>
      <c r="M44" s="34">
        <v>0</v>
      </c>
      <c r="N44" s="32" t="s">
        <v>28</v>
      </c>
      <c r="O44" s="34">
        <v>0</v>
      </c>
      <c r="P44" s="32" t="s">
        <v>28</v>
      </c>
      <c r="Q44" s="34">
        <v>2</v>
      </c>
      <c r="R44" s="35" t="s">
        <v>28</v>
      </c>
      <c r="S44" s="34">
        <f>E44+G44+I44+K44+M44+O44+Q44</f>
        <v>191</v>
      </c>
      <c r="T44" s="36">
        <v>1</v>
      </c>
      <c r="U44" s="37"/>
      <c r="V44" s="38"/>
      <c r="W44" s="39">
        <f>IFERROR(((S45/V44)*T44)*60,0)</f>
        <v>0</v>
      </c>
      <c r="X44" s="40" t="e">
        <f>U44/V44</f>
        <v>#DIV/0!</v>
      </c>
      <c r="Y44" s="41" t="e">
        <f>U44/V44*S45</f>
        <v>#DIV/0!</v>
      </c>
      <c r="Z44" s="42"/>
    </row>
    <row r="45" spans="1:26" ht="15" customHeight="1" x14ac:dyDescent="0.25">
      <c r="A45" s="43"/>
      <c r="B45" s="70"/>
      <c r="C45" s="71"/>
      <c r="D45" s="46" t="s">
        <v>29</v>
      </c>
      <c r="E45" s="47">
        <v>694.45</v>
      </c>
      <c r="F45" s="46" t="s">
        <v>29</v>
      </c>
      <c r="G45" s="47">
        <v>0</v>
      </c>
      <c r="H45" s="46" t="s">
        <v>29</v>
      </c>
      <c r="I45" s="47">
        <v>0</v>
      </c>
      <c r="J45" s="46" t="s">
        <v>29</v>
      </c>
      <c r="K45" s="47">
        <v>0</v>
      </c>
      <c r="L45" s="46" t="s">
        <v>29</v>
      </c>
      <c r="M45" s="47">
        <v>0</v>
      </c>
      <c r="N45" s="46" t="s">
        <v>29</v>
      </c>
      <c r="O45" s="47">
        <v>0</v>
      </c>
      <c r="P45" s="46" t="s">
        <v>29</v>
      </c>
      <c r="Q45" s="47">
        <v>2.7</v>
      </c>
      <c r="R45" s="48" t="s">
        <v>29</v>
      </c>
      <c r="S45" s="47">
        <f>E45+G45+I45+K45+M45+O45+Q45</f>
        <v>697.15000000000009</v>
      </c>
      <c r="T45" s="49"/>
      <c r="U45" s="50"/>
      <c r="V45" s="51"/>
      <c r="W45" s="52">
        <f>IFERROR(((R45/V45)*T45)*60,0)</f>
        <v>0</v>
      </c>
      <c r="X45" s="53"/>
      <c r="Y45" s="54"/>
      <c r="Z45" s="55"/>
    </row>
    <row r="46" spans="1:26" ht="15.75" thickBot="1" x14ac:dyDescent="0.3">
      <c r="A46" s="56"/>
      <c r="B46" s="72"/>
      <c r="C46" s="73"/>
      <c r="D46" s="59"/>
      <c r="E46" s="60"/>
      <c r="F46" s="59"/>
      <c r="G46" s="60"/>
      <c r="H46" s="59"/>
      <c r="I46" s="60"/>
      <c r="J46" s="59"/>
      <c r="K46" s="60"/>
      <c r="L46" s="59"/>
      <c r="M46" s="60"/>
      <c r="N46" s="59"/>
      <c r="O46" s="60"/>
      <c r="P46" s="59"/>
      <c r="Q46" s="60"/>
      <c r="R46" s="61"/>
      <c r="S46" s="60"/>
      <c r="T46" s="60"/>
      <c r="U46" s="62"/>
      <c r="V46" s="63"/>
      <c r="W46" s="64">
        <f>IFERROR(((R46/V46)*T46)*60,0)</f>
        <v>0</v>
      </c>
      <c r="X46" s="65"/>
      <c r="Y46" s="66"/>
      <c r="Z46" s="67"/>
    </row>
    <row r="47" spans="1:26" ht="15" customHeight="1" x14ac:dyDescent="0.25">
      <c r="A47" s="29">
        <v>3</v>
      </c>
      <c r="B47" s="68" t="s">
        <v>43</v>
      </c>
      <c r="C47" s="69"/>
      <c r="D47" s="32" t="s">
        <v>28</v>
      </c>
      <c r="E47" s="34">
        <v>25</v>
      </c>
      <c r="F47" s="32" t="s">
        <v>28</v>
      </c>
      <c r="G47" s="34">
        <v>0</v>
      </c>
      <c r="H47" s="32" t="s">
        <v>28</v>
      </c>
      <c r="I47" s="34">
        <v>0</v>
      </c>
      <c r="J47" s="32" t="s">
        <v>28</v>
      </c>
      <c r="K47" s="34">
        <v>10</v>
      </c>
      <c r="L47" s="32" t="s">
        <v>28</v>
      </c>
      <c r="M47" s="34">
        <v>0</v>
      </c>
      <c r="N47" s="32" t="s">
        <v>28</v>
      </c>
      <c r="O47" s="34">
        <v>0</v>
      </c>
      <c r="P47" s="32" t="s">
        <v>28</v>
      </c>
      <c r="Q47" s="34"/>
      <c r="R47" s="35" t="s">
        <v>28</v>
      </c>
      <c r="S47" s="34">
        <f>E47+G47+I47+K47+M47+O47+Q47</f>
        <v>35</v>
      </c>
      <c r="T47" s="36">
        <v>1</v>
      </c>
      <c r="U47" s="37"/>
      <c r="V47" s="38"/>
      <c r="W47" s="39">
        <f>IFERROR(((S48/V47)*T47)*60,0)</f>
        <v>0</v>
      </c>
      <c r="X47" s="40" t="e">
        <f>U47/V47</f>
        <v>#DIV/0!</v>
      </c>
      <c r="Y47" s="41" t="e">
        <f>U47/V47*S48</f>
        <v>#DIV/0!</v>
      </c>
      <c r="Z47" s="42"/>
    </row>
    <row r="48" spans="1:26" ht="15" customHeight="1" x14ac:dyDescent="0.25">
      <c r="A48" s="43"/>
      <c r="B48" s="70"/>
      <c r="C48" s="71"/>
      <c r="D48" s="46" t="s">
        <v>29</v>
      </c>
      <c r="E48" s="47">
        <v>83.5</v>
      </c>
      <c r="F48" s="46" t="s">
        <v>29</v>
      </c>
      <c r="G48" s="47">
        <v>0</v>
      </c>
      <c r="H48" s="46" t="s">
        <v>29</v>
      </c>
      <c r="I48" s="47">
        <v>0</v>
      </c>
      <c r="J48" s="46" t="s">
        <v>29</v>
      </c>
      <c r="K48" s="47">
        <v>165.87</v>
      </c>
      <c r="L48" s="46" t="s">
        <v>29</v>
      </c>
      <c r="M48" s="47">
        <v>0</v>
      </c>
      <c r="N48" s="46" t="s">
        <v>29</v>
      </c>
      <c r="O48" s="47">
        <v>0</v>
      </c>
      <c r="P48" s="46" t="s">
        <v>29</v>
      </c>
      <c r="Q48" s="47"/>
      <c r="R48" s="48" t="s">
        <v>29</v>
      </c>
      <c r="S48" s="47">
        <f>E48+G48+I48+K48+M48+O48+Q48</f>
        <v>249.37</v>
      </c>
      <c r="T48" s="49"/>
      <c r="U48" s="50"/>
      <c r="V48" s="51"/>
      <c r="W48" s="52">
        <f>IFERROR(((R48/V48)*T48)*60,0)</f>
        <v>0</v>
      </c>
      <c r="X48" s="53"/>
      <c r="Y48" s="54"/>
      <c r="Z48" s="55"/>
    </row>
    <row r="49" spans="1:26" ht="15.75" thickBot="1" x14ac:dyDescent="0.3">
      <c r="A49" s="56"/>
      <c r="B49" s="72"/>
      <c r="C49" s="73"/>
      <c r="D49" s="59"/>
      <c r="E49" s="60"/>
      <c r="F49" s="59"/>
      <c r="G49" s="60"/>
      <c r="H49" s="59"/>
      <c r="I49" s="60"/>
      <c r="J49" s="59"/>
      <c r="K49" s="60"/>
      <c r="L49" s="59"/>
      <c r="M49" s="60"/>
      <c r="N49" s="59"/>
      <c r="O49" s="60"/>
      <c r="P49" s="59"/>
      <c r="Q49" s="60"/>
      <c r="R49" s="61"/>
      <c r="S49" s="60"/>
      <c r="T49" s="60"/>
      <c r="U49" s="62"/>
      <c r="V49" s="63"/>
      <c r="W49" s="64">
        <f>IFERROR(((R49/V49)*T49)*60,0)</f>
        <v>0</v>
      </c>
      <c r="X49" s="65"/>
      <c r="Y49" s="66"/>
      <c r="Z49" s="67"/>
    </row>
    <row r="50" spans="1:26" ht="15" customHeight="1" x14ac:dyDescent="0.25">
      <c r="A50" s="29">
        <v>4</v>
      </c>
      <c r="B50" s="68" t="s">
        <v>44</v>
      </c>
      <c r="C50" s="69"/>
      <c r="D50" s="32" t="s">
        <v>28</v>
      </c>
      <c r="E50" s="34">
        <v>42</v>
      </c>
      <c r="F50" s="32" t="s">
        <v>28</v>
      </c>
      <c r="G50" s="34">
        <v>0</v>
      </c>
      <c r="H50" s="32" t="s">
        <v>28</v>
      </c>
      <c r="I50" s="34">
        <v>4</v>
      </c>
      <c r="J50" s="32" t="s">
        <v>28</v>
      </c>
      <c r="K50" s="34">
        <v>2</v>
      </c>
      <c r="L50" s="32" t="s">
        <v>28</v>
      </c>
      <c r="M50" s="34">
        <v>0</v>
      </c>
      <c r="N50" s="32" t="s">
        <v>28</v>
      </c>
      <c r="O50" s="34">
        <v>0</v>
      </c>
      <c r="P50" s="32" t="s">
        <v>28</v>
      </c>
      <c r="Q50" s="34">
        <v>0</v>
      </c>
      <c r="R50" s="35" t="s">
        <v>28</v>
      </c>
      <c r="S50" s="34">
        <f>E50+G50+I50+K50+M50+O50+Q50</f>
        <v>48</v>
      </c>
      <c r="T50" s="36">
        <v>1</v>
      </c>
      <c r="U50" s="37"/>
      <c r="V50" s="38"/>
      <c r="W50" s="39">
        <f>IFERROR(((S51/V50)*T50)*60,0)</f>
        <v>0</v>
      </c>
      <c r="X50" s="40" t="e">
        <f>U50/V50</f>
        <v>#DIV/0!</v>
      </c>
      <c r="Y50" s="41" t="e">
        <f>U50/V50*S51</f>
        <v>#DIV/0!</v>
      </c>
      <c r="Z50" s="42"/>
    </row>
    <row r="51" spans="1:26" ht="15" customHeight="1" x14ac:dyDescent="0.25">
      <c r="A51" s="43"/>
      <c r="B51" s="70"/>
      <c r="C51" s="71"/>
      <c r="D51" s="46" t="s">
        <v>29</v>
      </c>
      <c r="E51" s="47">
        <v>84.46</v>
      </c>
      <c r="F51" s="46" t="s">
        <v>29</v>
      </c>
      <c r="G51" s="47">
        <v>0</v>
      </c>
      <c r="H51" s="46" t="s">
        <v>29</v>
      </c>
      <c r="I51" s="47">
        <v>17.399999999999999</v>
      </c>
      <c r="J51" s="46" t="s">
        <v>29</v>
      </c>
      <c r="K51" s="47">
        <v>4.5599999999999996</v>
      </c>
      <c r="L51" s="46" t="s">
        <v>29</v>
      </c>
      <c r="M51" s="47">
        <v>0</v>
      </c>
      <c r="N51" s="46" t="s">
        <v>29</v>
      </c>
      <c r="O51" s="47">
        <v>0</v>
      </c>
      <c r="P51" s="46" t="s">
        <v>29</v>
      </c>
      <c r="Q51" s="47">
        <v>0</v>
      </c>
      <c r="R51" s="48" t="s">
        <v>29</v>
      </c>
      <c r="S51" s="47">
        <f>E51+G51+I51+K51+M51+O51+Q51</f>
        <v>106.41999999999999</v>
      </c>
      <c r="T51" s="49"/>
      <c r="U51" s="50"/>
      <c r="V51" s="51"/>
      <c r="W51" s="52">
        <f>IFERROR(((R51/V51)*T51)*60,0)</f>
        <v>0</v>
      </c>
      <c r="X51" s="53"/>
      <c r="Y51" s="54"/>
      <c r="Z51" s="55"/>
    </row>
    <row r="52" spans="1:26" ht="15.75" thickBot="1" x14ac:dyDescent="0.3">
      <c r="A52" s="56"/>
      <c r="B52" s="72"/>
      <c r="C52" s="73"/>
      <c r="D52" s="59"/>
      <c r="E52" s="60"/>
      <c r="F52" s="59"/>
      <c r="G52" s="60"/>
      <c r="H52" s="59"/>
      <c r="I52" s="60"/>
      <c r="J52" s="59"/>
      <c r="K52" s="60"/>
      <c r="L52" s="59"/>
      <c r="M52" s="60"/>
      <c r="N52" s="59"/>
      <c r="O52" s="60"/>
      <c r="P52" s="59"/>
      <c r="Q52" s="60"/>
      <c r="R52" s="61"/>
      <c r="S52" s="60"/>
      <c r="T52" s="60"/>
      <c r="U52" s="62"/>
      <c r="V52" s="63"/>
      <c r="W52" s="64">
        <f>IFERROR(((R52/V52)*T52)*60,0)</f>
        <v>0</v>
      </c>
      <c r="X52" s="65"/>
      <c r="Y52" s="66"/>
      <c r="Z52" s="67"/>
    </row>
    <row r="53" spans="1:26" ht="15" customHeight="1" x14ac:dyDescent="0.25">
      <c r="A53" s="29">
        <v>5</v>
      </c>
      <c r="B53" s="68" t="s">
        <v>45</v>
      </c>
      <c r="C53" s="69"/>
      <c r="D53" s="32" t="s">
        <v>28</v>
      </c>
      <c r="E53" s="34">
        <v>13</v>
      </c>
      <c r="F53" s="32" t="s">
        <v>28</v>
      </c>
      <c r="G53" s="34">
        <v>0</v>
      </c>
      <c r="H53" s="32" t="s">
        <v>28</v>
      </c>
      <c r="I53" s="34">
        <v>14</v>
      </c>
      <c r="J53" s="32" t="s">
        <v>28</v>
      </c>
      <c r="K53" s="34">
        <v>1</v>
      </c>
      <c r="L53" s="32" t="s">
        <v>28</v>
      </c>
      <c r="M53" s="34">
        <v>0</v>
      </c>
      <c r="N53" s="32" t="s">
        <v>28</v>
      </c>
      <c r="O53" s="34">
        <v>0</v>
      </c>
      <c r="P53" s="32" t="s">
        <v>28</v>
      </c>
      <c r="Q53" s="34">
        <v>0</v>
      </c>
      <c r="R53" s="35" t="s">
        <v>28</v>
      </c>
      <c r="S53" s="34">
        <f>E53+G53+I53+K53+M53+O53+Q53</f>
        <v>28</v>
      </c>
      <c r="T53" s="36">
        <v>1</v>
      </c>
      <c r="U53" s="37"/>
      <c r="V53" s="38"/>
      <c r="W53" s="39">
        <f>IFERROR(((S54/V53)*T53)*60,0)</f>
        <v>0</v>
      </c>
      <c r="X53" s="40" t="e">
        <f>U53/V53</f>
        <v>#DIV/0!</v>
      </c>
      <c r="Y53" s="41" t="e">
        <f>U53/V53*S54</f>
        <v>#DIV/0!</v>
      </c>
      <c r="Z53" s="42"/>
    </row>
    <row r="54" spans="1:26" ht="15" customHeight="1" x14ac:dyDescent="0.25">
      <c r="A54" s="43"/>
      <c r="B54" s="70"/>
      <c r="C54" s="71"/>
      <c r="D54" s="46" t="s">
        <v>29</v>
      </c>
      <c r="E54" s="47">
        <v>19.32</v>
      </c>
      <c r="F54" s="46" t="s">
        <v>29</v>
      </c>
      <c r="G54" s="47">
        <v>0</v>
      </c>
      <c r="H54" s="46" t="s">
        <v>29</v>
      </c>
      <c r="I54" s="47">
        <v>88.37</v>
      </c>
      <c r="J54" s="46" t="s">
        <v>29</v>
      </c>
      <c r="K54" s="47">
        <v>1</v>
      </c>
      <c r="L54" s="46" t="s">
        <v>29</v>
      </c>
      <c r="M54" s="47">
        <v>0</v>
      </c>
      <c r="N54" s="46" t="s">
        <v>29</v>
      </c>
      <c r="O54" s="47">
        <v>0</v>
      </c>
      <c r="P54" s="46" t="s">
        <v>29</v>
      </c>
      <c r="Q54" s="47">
        <v>0</v>
      </c>
      <c r="R54" s="48" t="s">
        <v>29</v>
      </c>
      <c r="S54" s="47">
        <f>E54+G54+I54+K54+M54+O54+Q54</f>
        <v>108.69</v>
      </c>
      <c r="T54" s="49"/>
      <c r="U54" s="50"/>
      <c r="V54" s="51"/>
      <c r="W54" s="52">
        <f>IFERROR(((R54/V54)*T54)*60,0)</f>
        <v>0</v>
      </c>
      <c r="X54" s="53"/>
      <c r="Y54" s="54"/>
      <c r="Z54" s="55"/>
    </row>
    <row r="55" spans="1:26" ht="15.75" thickBot="1" x14ac:dyDescent="0.3">
      <c r="A55" s="56"/>
      <c r="B55" s="72"/>
      <c r="C55" s="73"/>
      <c r="D55" s="59"/>
      <c r="E55" s="60"/>
      <c r="F55" s="59"/>
      <c r="G55" s="60"/>
      <c r="H55" s="59"/>
      <c r="I55" s="60"/>
      <c r="J55" s="59"/>
      <c r="K55" s="60"/>
      <c r="L55" s="59"/>
      <c r="M55" s="60"/>
      <c r="N55" s="59"/>
      <c r="O55" s="60"/>
      <c r="P55" s="59"/>
      <c r="Q55" s="60"/>
      <c r="R55" s="61"/>
      <c r="S55" s="60"/>
      <c r="T55" s="60"/>
      <c r="U55" s="62"/>
      <c r="V55" s="63"/>
      <c r="W55" s="64">
        <f>IFERROR(((R55/V55)*T55)*60,0)</f>
        <v>0</v>
      </c>
      <c r="X55" s="65"/>
      <c r="Y55" s="66"/>
      <c r="Z55" s="67"/>
    </row>
    <row r="56" spans="1:26" ht="15" customHeight="1" x14ac:dyDescent="0.25">
      <c r="A56" s="29">
        <v>5</v>
      </c>
      <c r="B56" s="68" t="s">
        <v>46</v>
      </c>
      <c r="C56" s="69"/>
      <c r="D56" s="32" t="s">
        <v>28</v>
      </c>
      <c r="E56" s="34">
        <v>13</v>
      </c>
      <c r="F56" s="32"/>
      <c r="G56" s="34">
        <v>0</v>
      </c>
      <c r="H56" s="32"/>
      <c r="I56" s="34">
        <v>10</v>
      </c>
      <c r="J56" s="32"/>
      <c r="K56" s="34">
        <v>0</v>
      </c>
      <c r="L56" s="32"/>
      <c r="M56" s="34">
        <v>0</v>
      </c>
      <c r="N56" s="32"/>
      <c r="O56" s="34">
        <v>0</v>
      </c>
      <c r="P56" s="32"/>
      <c r="Q56" s="34">
        <v>0</v>
      </c>
      <c r="R56" s="35"/>
      <c r="S56" s="34">
        <f>E56+G56+I56+K56+M56+O56+Q56</f>
        <v>23</v>
      </c>
      <c r="T56" s="36">
        <v>1</v>
      </c>
      <c r="U56" s="37"/>
      <c r="V56" s="38"/>
      <c r="W56" s="39">
        <f>IFERROR(((S57/V56)*T56)*60,0)</f>
        <v>0</v>
      </c>
      <c r="X56" s="40" t="e">
        <f>U56/V56</f>
        <v>#DIV/0!</v>
      </c>
      <c r="Y56" s="41" t="e">
        <f>U56/V56*S57</f>
        <v>#DIV/0!</v>
      </c>
      <c r="Z56" s="42"/>
    </row>
    <row r="57" spans="1:26" ht="15" customHeight="1" x14ac:dyDescent="0.25">
      <c r="A57" s="43"/>
      <c r="B57" s="70"/>
      <c r="C57" s="71"/>
      <c r="D57" s="46" t="s">
        <v>29</v>
      </c>
      <c r="E57" s="47">
        <v>25.91</v>
      </c>
      <c r="F57" s="46"/>
      <c r="G57" s="47">
        <v>0</v>
      </c>
      <c r="H57" s="46"/>
      <c r="I57" s="47">
        <v>24.86</v>
      </c>
      <c r="J57" s="46"/>
      <c r="K57" s="47">
        <v>0</v>
      </c>
      <c r="L57" s="46"/>
      <c r="M57" s="47">
        <v>0</v>
      </c>
      <c r="N57" s="46"/>
      <c r="O57" s="47">
        <v>0</v>
      </c>
      <c r="P57" s="46"/>
      <c r="Q57" s="47">
        <v>0</v>
      </c>
      <c r="R57" s="48"/>
      <c r="S57" s="47">
        <f>E57+G57+I57+K57+M57+O57+Q57</f>
        <v>50.769999999999996</v>
      </c>
      <c r="T57" s="49"/>
      <c r="U57" s="50"/>
      <c r="V57" s="51"/>
      <c r="W57" s="52">
        <f>IFERROR(((R57/V57)*T57)*60,0)</f>
        <v>0</v>
      </c>
      <c r="X57" s="53"/>
      <c r="Y57" s="54"/>
      <c r="Z57" s="55"/>
    </row>
    <row r="58" spans="1:26" ht="15.75" thickBot="1" x14ac:dyDescent="0.3">
      <c r="A58" s="56"/>
      <c r="B58" s="72"/>
      <c r="C58" s="73"/>
      <c r="D58" s="59"/>
      <c r="E58" s="60"/>
      <c r="F58" s="59"/>
      <c r="G58" s="60"/>
      <c r="H58" s="59"/>
      <c r="I58" s="60"/>
      <c r="J58" s="59"/>
      <c r="K58" s="60"/>
      <c r="L58" s="59"/>
      <c r="M58" s="60"/>
      <c r="N58" s="59"/>
      <c r="O58" s="60"/>
      <c r="P58" s="59"/>
      <c r="Q58" s="60"/>
      <c r="R58" s="61"/>
      <c r="S58" s="60"/>
      <c r="T58" s="60"/>
      <c r="U58" s="62"/>
      <c r="V58" s="63"/>
      <c r="W58" s="64">
        <f>IFERROR(((R58/V58)*T58)*60,0)</f>
        <v>0</v>
      </c>
      <c r="X58" s="65"/>
      <c r="Y58" s="66"/>
      <c r="Z58" s="67"/>
    </row>
    <row r="59" spans="1:26" ht="15" customHeight="1" x14ac:dyDescent="0.25">
      <c r="A59" s="29">
        <v>6</v>
      </c>
      <c r="B59" s="68" t="s">
        <v>47</v>
      </c>
      <c r="C59" s="69"/>
      <c r="D59" s="32" t="s">
        <v>28</v>
      </c>
      <c r="E59" s="34">
        <v>160</v>
      </c>
      <c r="F59" s="32" t="s">
        <v>28</v>
      </c>
      <c r="G59" s="34">
        <v>0</v>
      </c>
      <c r="H59" s="32" t="s">
        <v>28</v>
      </c>
      <c r="I59" s="34">
        <v>25</v>
      </c>
      <c r="J59" s="32" t="s">
        <v>28</v>
      </c>
      <c r="K59" s="34">
        <v>24</v>
      </c>
      <c r="L59" s="32" t="s">
        <v>28</v>
      </c>
      <c r="M59" s="34">
        <v>0</v>
      </c>
      <c r="N59" s="32" t="s">
        <v>28</v>
      </c>
      <c r="O59" s="34">
        <v>0</v>
      </c>
      <c r="P59" s="32" t="s">
        <v>28</v>
      </c>
      <c r="Q59" s="34">
        <v>0</v>
      </c>
      <c r="R59" s="35" t="s">
        <v>28</v>
      </c>
      <c r="S59" s="34">
        <f>E59+G59+I59+K59+M59+O59+Q59</f>
        <v>209</v>
      </c>
      <c r="T59" s="36">
        <v>1</v>
      </c>
      <c r="U59" s="37"/>
      <c r="V59" s="38"/>
      <c r="W59" s="39">
        <f>IFERROR(((S60/V59)*T59)*60,0)</f>
        <v>0</v>
      </c>
      <c r="X59" s="40" t="e">
        <f>U59/V59</f>
        <v>#DIV/0!</v>
      </c>
      <c r="Y59" s="41" t="e">
        <f>U59/V59*S60</f>
        <v>#DIV/0!</v>
      </c>
      <c r="Z59" s="42"/>
    </row>
    <row r="60" spans="1:26" ht="15" customHeight="1" x14ac:dyDescent="0.25">
      <c r="A60" s="43"/>
      <c r="B60" s="70"/>
      <c r="C60" s="71"/>
      <c r="D60" s="46" t="s">
        <v>29</v>
      </c>
      <c r="E60" s="47">
        <v>937.42</v>
      </c>
      <c r="F60" s="46" t="s">
        <v>29</v>
      </c>
      <c r="G60" s="47">
        <v>0</v>
      </c>
      <c r="H60" s="46" t="s">
        <v>29</v>
      </c>
      <c r="I60" s="47">
        <v>468.4</v>
      </c>
      <c r="J60" s="46" t="s">
        <v>29</v>
      </c>
      <c r="K60" s="47">
        <v>156.80000000000001</v>
      </c>
      <c r="L60" s="46" t="s">
        <v>29</v>
      </c>
      <c r="M60" s="47">
        <v>0</v>
      </c>
      <c r="N60" s="46" t="s">
        <v>29</v>
      </c>
      <c r="O60" s="47">
        <v>0</v>
      </c>
      <c r="P60" s="46" t="s">
        <v>29</v>
      </c>
      <c r="Q60" s="47">
        <v>0</v>
      </c>
      <c r="R60" s="48" t="s">
        <v>29</v>
      </c>
      <c r="S60" s="47">
        <f>E60+G60+I60+K60+M60+O60+Q60</f>
        <v>1562.62</v>
      </c>
      <c r="T60" s="49"/>
      <c r="U60" s="50"/>
      <c r="V60" s="51"/>
      <c r="W60" s="52">
        <f>IFERROR(((R60/V60)*T60)*60,0)</f>
        <v>0</v>
      </c>
      <c r="X60" s="53"/>
      <c r="Y60" s="54"/>
      <c r="Z60" s="55"/>
    </row>
    <row r="61" spans="1:26" ht="15.75" thickBot="1" x14ac:dyDescent="0.3">
      <c r="A61" s="56"/>
      <c r="B61" s="72"/>
      <c r="C61" s="73"/>
      <c r="D61" s="59"/>
      <c r="E61" s="60"/>
      <c r="F61" s="59"/>
      <c r="G61" s="60"/>
      <c r="H61" s="59"/>
      <c r="I61" s="60"/>
      <c r="J61" s="59"/>
      <c r="K61" s="60"/>
      <c r="L61" s="59"/>
      <c r="M61" s="60"/>
      <c r="N61" s="59"/>
      <c r="O61" s="60"/>
      <c r="P61" s="59"/>
      <c r="Q61" s="60"/>
      <c r="R61" s="61"/>
      <c r="S61" s="60"/>
      <c r="T61" s="60"/>
      <c r="U61" s="62"/>
      <c r="V61" s="63"/>
      <c r="W61" s="64">
        <f>IFERROR(((R61/V61)*T61)*60,0)</f>
        <v>0</v>
      </c>
      <c r="X61" s="65"/>
      <c r="Y61" s="66"/>
      <c r="Z61" s="67"/>
    </row>
    <row r="62" spans="1:26" ht="15" customHeight="1" x14ac:dyDescent="0.25">
      <c r="A62" s="29">
        <v>6</v>
      </c>
      <c r="B62" s="68" t="s">
        <v>48</v>
      </c>
      <c r="C62" s="69"/>
      <c r="D62" s="32" t="s">
        <v>28</v>
      </c>
      <c r="E62" s="34">
        <v>30</v>
      </c>
      <c r="F62" s="32" t="s">
        <v>28</v>
      </c>
      <c r="G62" s="34">
        <v>0</v>
      </c>
      <c r="H62" s="32" t="s">
        <v>28</v>
      </c>
      <c r="I62" s="34">
        <v>0</v>
      </c>
      <c r="J62" s="32" t="s">
        <v>28</v>
      </c>
      <c r="K62" s="34">
        <v>0</v>
      </c>
      <c r="L62" s="32" t="s">
        <v>28</v>
      </c>
      <c r="M62" s="34">
        <v>0</v>
      </c>
      <c r="N62" s="32" t="s">
        <v>28</v>
      </c>
      <c r="O62" s="34">
        <v>0</v>
      </c>
      <c r="P62" s="32" t="s">
        <v>28</v>
      </c>
      <c r="Q62" s="34">
        <v>0</v>
      </c>
      <c r="R62" s="35" t="s">
        <v>28</v>
      </c>
      <c r="S62" s="34">
        <f>E62+G62+I62+K62+M62+O62+Q62</f>
        <v>30</v>
      </c>
      <c r="T62" s="36">
        <v>1</v>
      </c>
      <c r="U62" s="37"/>
      <c r="V62" s="38"/>
      <c r="W62" s="39">
        <f>IFERROR(((S63/V62)*T62)*60,0)</f>
        <v>0</v>
      </c>
      <c r="X62" s="40" t="e">
        <f>U62/V62</f>
        <v>#DIV/0!</v>
      </c>
      <c r="Y62" s="41" t="e">
        <f>U62/V62*S63</f>
        <v>#DIV/0!</v>
      </c>
      <c r="Z62" s="42"/>
    </row>
    <row r="63" spans="1:26" ht="15" customHeight="1" x14ac:dyDescent="0.25">
      <c r="A63" s="43"/>
      <c r="B63" s="70"/>
      <c r="C63" s="71"/>
      <c r="D63" s="46" t="s">
        <v>29</v>
      </c>
      <c r="E63" s="47">
        <v>54.14</v>
      </c>
      <c r="F63" s="46" t="s">
        <v>29</v>
      </c>
      <c r="G63" s="47">
        <v>0</v>
      </c>
      <c r="H63" s="46" t="s">
        <v>29</v>
      </c>
      <c r="I63" s="47">
        <v>0</v>
      </c>
      <c r="J63" s="46" t="s">
        <v>29</v>
      </c>
      <c r="K63" s="47">
        <v>0</v>
      </c>
      <c r="L63" s="46" t="s">
        <v>29</v>
      </c>
      <c r="M63" s="47">
        <v>0</v>
      </c>
      <c r="N63" s="46" t="s">
        <v>29</v>
      </c>
      <c r="O63" s="47">
        <v>0</v>
      </c>
      <c r="P63" s="46" t="s">
        <v>29</v>
      </c>
      <c r="Q63" s="47">
        <v>0</v>
      </c>
      <c r="R63" s="48" t="s">
        <v>29</v>
      </c>
      <c r="S63" s="47">
        <f>E63+G63+I63+K63+M63+O63+Q63</f>
        <v>54.14</v>
      </c>
      <c r="T63" s="49"/>
      <c r="U63" s="50"/>
      <c r="V63" s="51"/>
      <c r="W63" s="52">
        <f>IFERROR(((R63/V63)*T63)*60,0)</f>
        <v>0</v>
      </c>
      <c r="X63" s="53"/>
      <c r="Y63" s="54"/>
      <c r="Z63" s="55"/>
    </row>
    <row r="64" spans="1:26" ht="15.75" thickBot="1" x14ac:dyDescent="0.3">
      <c r="A64" s="56"/>
      <c r="B64" s="72"/>
      <c r="C64" s="73"/>
      <c r="D64" s="59"/>
      <c r="E64" s="60"/>
      <c r="F64" s="59"/>
      <c r="G64" s="60"/>
      <c r="H64" s="59"/>
      <c r="I64" s="60"/>
      <c r="J64" s="59"/>
      <c r="K64" s="60"/>
      <c r="L64" s="59"/>
      <c r="M64" s="60"/>
      <c r="N64" s="59"/>
      <c r="O64" s="60"/>
      <c r="P64" s="59"/>
      <c r="Q64" s="60"/>
      <c r="R64" s="61"/>
      <c r="S64" s="60"/>
      <c r="T64" s="60"/>
      <c r="U64" s="62"/>
      <c r="V64" s="63"/>
      <c r="W64" s="64">
        <f>IFERROR(((R64/V64)*T64)*60,0)</f>
        <v>0</v>
      </c>
      <c r="X64" s="65"/>
      <c r="Y64" s="66"/>
      <c r="Z64" s="67"/>
    </row>
    <row r="65" spans="1:26" x14ac:dyDescent="0.25">
      <c r="A65" s="29">
        <v>7</v>
      </c>
      <c r="B65" s="76" t="s">
        <v>49</v>
      </c>
      <c r="C65" s="77"/>
      <c r="D65" s="32" t="s">
        <v>28</v>
      </c>
      <c r="E65" s="34">
        <v>121</v>
      </c>
      <c r="F65" s="32" t="s">
        <v>28</v>
      </c>
      <c r="G65" s="34">
        <v>0</v>
      </c>
      <c r="H65" s="32" t="s">
        <v>28</v>
      </c>
      <c r="I65" s="34">
        <v>0</v>
      </c>
      <c r="J65" s="32" t="s">
        <v>28</v>
      </c>
      <c r="K65" s="34">
        <v>6</v>
      </c>
      <c r="L65" s="32" t="s">
        <v>28</v>
      </c>
      <c r="M65" s="34">
        <v>0</v>
      </c>
      <c r="N65" s="32" t="s">
        <v>28</v>
      </c>
      <c r="O65" s="34">
        <v>1</v>
      </c>
      <c r="P65" s="32" t="s">
        <v>28</v>
      </c>
      <c r="Q65" s="34">
        <v>12</v>
      </c>
      <c r="R65" s="35" t="s">
        <v>28</v>
      </c>
      <c r="S65" s="34">
        <f>E65+G65+I65+K65+M65+O65+Q65</f>
        <v>140</v>
      </c>
      <c r="T65" s="36">
        <v>1</v>
      </c>
      <c r="U65" s="37"/>
      <c r="V65" s="38"/>
      <c r="W65" s="39">
        <f>IFERROR(((S66/V65)*T65)*60,0)</f>
        <v>0</v>
      </c>
      <c r="X65" s="40" t="e">
        <f>U65/V65</f>
        <v>#DIV/0!</v>
      </c>
      <c r="Y65" s="41" t="e">
        <f>U65/V65*S66</f>
        <v>#DIV/0!</v>
      </c>
      <c r="Z65" s="42"/>
    </row>
    <row r="66" spans="1:26" x14ac:dyDescent="0.25">
      <c r="A66" s="43"/>
      <c r="B66" s="78"/>
      <c r="C66" s="79"/>
      <c r="D66" s="46" t="s">
        <v>29</v>
      </c>
      <c r="E66" s="47">
        <v>463.52</v>
      </c>
      <c r="F66" s="46" t="s">
        <v>29</v>
      </c>
      <c r="G66" s="47">
        <v>0</v>
      </c>
      <c r="H66" s="46" t="s">
        <v>29</v>
      </c>
      <c r="I66" s="47">
        <v>0</v>
      </c>
      <c r="J66" s="46" t="s">
        <v>29</v>
      </c>
      <c r="K66" s="47">
        <v>9.92</v>
      </c>
      <c r="L66" s="46" t="s">
        <v>29</v>
      </c>
      <c r="M66" s="47">
        <v>0</v>
      </c>
      <c r="N66" s="46" t="s">
        <v>29</v>
      </c>
      <c r="O66" s="47">
        <v>9.4</v>
      </c>
      <c r="P66" s="46" t="s">
        <v>29</v>
      </c>
      <c r="Q66" s="47">
        <v>4.6900000000000004</v>
      </c>
      <c r="R66" s="48" t="s">
        <v>29</v>
      </c>
      <c r="S66" s="47">
        <f>E66+G66+I66+K66+M66+O66+Q66</f>
        <v>487.53</v>
      </c>
      <c r="T66" s="49"/>
      <c r="U66" s="50"/>
      <c r="V66" s="51"/>
      <c r="W66" s="52">
        <f>IFERROR(((R66/V66)*T66)*60,0)</f>
        <v>0</v>
      </c>
      <c r="X66" s="53"/>
      <c r="Y66" s="54"/>
      <c r="Z66" s="55"/>
    </row>
    <row r="67" spans="1:26" ht="15.75" thickBot="1" x14ac:dyDescent="0.3">
      <c r="A67" s="56"/>
      <c r="B67" s="80"/>
      <c r="C67" s="81"/>
      <c r="D67" s="59"/>
      <c r="E67" s="60"/>
      <c r="F67" s="59"/>
      <c r="G67" s="60"/>
      <c r="H67" s="59"/>
      <c r="I67" s="60"/>
      <c r="J67" s="59"/>
      <c r="K67" s="60"/>
      <c r="L67" s="59"/>
      <c r="M67" s="60"/>
      <c r="N67" s="59"/>
      <c r="O67" s="60"/>
      <c r="P67" s="59"/>
      <c r="Q67" s="60"/>
      <c r="R67" s="61"/>
      <c r="S67" s="60"/>
      <c r="T67" s="60"/>
      <c r="U67" s="62"/>
      <c r="V67" s="63"/>
      <c r="W67" s="64">
        <f>IFERROR(((R67/V67)*T67)*60,0)</f>
        <v>0</v>
      </c>
      <c r="X67" s="65"/>
      <c r="Y67" s="66"/>
      <c r="Z67" s="67"/>
    </row>
    <row r="68" spans="1:26" ht="15" customHeight="1" x14ac:dyDescent="0.25">
      <c r="A68" s="29">
        <v>8</v>
      </c>
      <c r="B68" s="68" t="s">
        <v>50</v>
      </c>
      <c r="C68" s="69"/>
      <c r="D68" s="32" t="s">
        <v>28</v>
      </c>
      <c r="E68" s="34">
        <v>235</v>
      </c>
      <c r="F68" s="32" t="s">
        <v>28</v>
      </c>
      <c r="G68" s="34">
        <v>0</v>
      </c>
      <c r="H68" s="32" t="s">
        <v>28</v>
      </c>
      <c r="I68" s="34">
        <v>38</v>
      </c>
      <c r="J68" s="32" t="s">
        <v>28</v>
      </c>
      <c r="K68" s="34">
        <v>30</v>
      </c>
      <c r="L68" s="32" t="s">
        <v>28</v>
      </c>
      <c r="M68" s="34">
        <v>0</v>
      </c>
      <c r="N68" s="32" t="s">
        <v>28</v>
      </c>
      <c r="O68" s="34">
        <v>0</v>
      </c>
      <c r="P68" s="32" t="s">
        <v>28</v>
      </c>
      <c r="Q68" s="34">
        <v>0</v>
      </c>
      <c r="R68" s="35" t="s">
        <v>28</v>
      </c>
      <c r="S68" s="34">
        <f>E68+G68+I68+K68+M68+O68+Q68</f>
        <v>303</v>
      </c>
      <c r="T68" s="36">
        <v>1</v>
      </c>
      <c r="U68" s="37"/>
      <c r="V68" s="38"/>
      <c r="W68" s="39">
        <f>IFERROR(((S69/V68)*T68)*60,0)</f>
        <v>0</v>
      </c>
      <c r="X68" s="40" t="e">
        <f>U68/V68</f>
        <v>#DIV/0!</v>
      </c>
      <c r="Y68" s="41" t="e">
        <f>U68/V68*S69</f>
        <v>#DIV/0!</v>
      </c>
      <c r="Z68" s="42"/>
    </row>
    <row r="69" spans="1:26" ht="15" customHeight="1" x14ac:dyDescent="0.25">
      <c r="A69" s="43"/>
      <c r="B69" s="70"/>
      <c r="C69" s="71"/>
      <c r="D69" s="46" t="s">
        <v>29</v>
      </c>
      <c r="E69" s="47">
        <v>2060.11</v>
      </c>
      <c r="F69" s="46" t="s">
        <v>29</v>
      </c>
      <c r="G69" s="47">
        <v>0</v>
      </c>
      <c r="H69" s="46" t="s">
        <v>29</v>
      </c>
      <c r="I69" s="47">
        <v>4336.8</v>
      </c>
      <c r="J69" s="46" t="s">
        <v>29</v>
      </c>
      <c r="K69" s="47">
        <v>189</v>
      </c>
      <c r="L69" s="46" t="s">
        <v>51</v>
      </c>
      <c r="M69" s="47">
        <v>0</v>
      </c>
      <c r="N69" s="46" t="s">
        <v>51</v>
      </c>
      <c r="O69" s="47">
        <v>0</v>
      </c>
      <c r="P69" s="46" t="s">
        <v>29</v>
      </c>
      <c r="Q69" s="47">
        <v>0</v>
      </c>
      <c r="R69" s="48" t="s">
        <v>29</v>
      </c>
      <c r="S69" s="47">
        <f>E69+G69+I69+K69+M69+O69+Q69</f>
        <v>6585.91</v>
      </c>
      <c r="T69" s="49"/>
      <c r="U69" s="50"/>
      <c r="V69" s="51"/>
      <c r="W69" s="52">
        <f>IFERROR(((R69/V69)*T69)*60,0)</f>
        <v>0</v>
      </c>
      <c r="X69" s="53"/>
      <c r="Y69" s="54"/>
      <c r="Z69" s="55"/>
    </row>
    <row r="70" spans="1:26" ht="15.75" thickBot="1" x14ac:dyDescent="0.3">
      <c r="A70" s="56"/>
      <c r="B70" s="72"/>
      <c r="C70" s="73"/>
      <c r="D70" s="59"/>
      <c r="E70" s="60"/>
      <c r="F70" s="59"/>
      <c r="G70" s="60"/>
      <c r="H70" s="59"/>
      <c r="I70" s="60"/>
      <c r="J70" s="59"/>
      <c r="K70" s="60"/>
      <c r="L70" s="59"/>
      <c r="M70" s="60"/>
      <c r="N70" s="59"/>
      <c r="O70" s="60"/>
      <c r="P70" s="59"/>
      <c r="Q70" s="60"/>
      <c r="R70" s="61"/>
      <c r="S70" s="60"/>
      <c r="T70" s="60"/>
      <c r="U70" s="62"/>
      <c r="V70" s="63"/>
      <c r="W70" s="64">
        <f>IFERROR(((R70/V70)*T70)*60,0)</f>
        <v>0</v>
      </c>
      <c r="X70" s="65"/>
      <c r="Y70" s="66"/>
      <c r="Z70" s="67"/>
    </row>
    <row r="71" spans="1:26" ht="15" customHeight="1" x14ac:dyDescent="0.25">
      <c r="A71" s="29">
        <v>8</v>
      </c>
      <c r="B71" s="68" t="s">
        <v>52</v>
      </c>
      <c r="C71" s="69"/>
      <c r="D71" s="32" t="s">
        <v>28</v>
      </c>
      <c r="E71" s="34">
        <v>40</v>
      </c>
      <c r="F71" s="32" t="s">
        <v>28</v>
      </c>
      <c r="G71" s="34">
        <v>0</v>
      </c>
      <c r="H71" s="32" t="s">
        <v>28</v>
      </c>
      <c r="I71" s="34">
        <v>18</v>
      </c>
      <c r="J71" s="32" t="s">
        <v>28</v>
      </c>
      <c r="K71" s="34">
        <v>7</v>
      </c>
      <c r="L71" s="32" t="s">
        <v>28</v>
      </c>
      <c r="M71" s="34">
        <v>0</v>
      </c>
      <c r="N71" s="32" t="s">
        <v>28</v>
      </c>
      <c r="O71" s="34">
        <v>0</v>
      </c>
      <c r="P71" s="32" t="s">
        <v>28</v>
      </c>
      <c r="Q71" s="34"/>
      <c r="R71" s="35" t="s">
        <v>28</v>
      </c>
      <c r="S71" s="34">
        <f>E71+G71+I71+K71+M71+O71+Q71</f>
        <v>65</v>
      </c>
      <c r="T71" s="36">
        <v>1</v>
      </c>
      <c r="U71" s="37"/>
      <c r="V71" s="38"/>
      <c r="W71" s="39">
        <f>IFERROR(((S72/V71)*T71)*60,0)</f>
        <v>0</v>
      </c>
      <c r="X71" s="40" t="e">
        <f>U71/V71</f>
        <v>#DIV/0!</v>
      </c>
      <c r="Y71" s="41" t="e">
        <f>U71/V71*S72</f>
        <v>#DIV/0!</v>
      </c>
      <c r="Z71" s="42"/>
    </row>
    <row r="72" spans="1:26" ht="15" customHeight="1" x14ac:dyDescent="0.25">
      <c r="A72" s="43"/>
      <c r="B72" s="70"/>
      <c r="C72" s="71"/>
      <c r="D72" s="46" t="s">
        <v>29</v>
      </c>
      <c r="E72" s="47">
        <v>210.47</v>
      </c>
      <c r="F72" s="46" t="s">
        <v>29</v>
      </c>
      <c r="G72" s="47">
        <v>0</v>
      </c>
      <c r="H72" s="46" t="s">
        <v>29</v>
      </c>
      <c r="I72" s="47">
        <v>418</v>
      </c>
      <c r="J72" s="46" t="s">
        <v>29</v>
      </c>
      <c r="K72" s="47">
        <v>36.4</v>
      </c>
      <c r="L72" s="46" t="s">
        <v>51</v>
      </c>
      <c r="M72" s="47">
        <v>0</v>
      </c>
      <c r="N72" s="46" t="s">
        <v>51</v>
      </c>
      <c r="O72" s="47">
        <v>0</v>
      </c>
      <c r="P72" s="46" t="s">
        <v>29</v>
      </c>
      <c r="Q72" s="47"/>
      <c r="R72" s="48" t="s">
        <v>29</v>
      </c>
      <c r="S72" s="47">
        <f>E72+G72+I72+K72+M72+O72+Q72</f>
        <v>664.87</v>
      </c>
      <c r="T72" s="49"/>
      <c r="U72" s="50"/>
      <c r="V72" s="51"/>
      <c r="W72" s="52">
        <f>IFERROR(((R72/V72)*T72)*60,0)</f>
        <v>0</v>
      </c>
      <c r="X72" s="53"/>
      <c r="Y72" s="54"/>
      <c r="Z72" s="55"/>
    </row>
    <row r="73" spans="1:26" ht="15.75" thickBot="1" x14ac:dyDescent="0.3">
      <c r="A73" s="56"/>
      <c r="B73" s="72"/>
      <c r="C73" s="73"/>
      <c r="D73" s="59"/>
      <c r="E73" s="60"/>
      <c r="F73" s="59"/>
      <c r="G73" s="60"/>
      <c r="H73" s="59"/>
      <c r="I73" s="60"/>
      <c r="J73" s="59"/>
      <c r="K73" s="60"/>
      <c r="L73" s="59"/>
      <c r="M73" s="60"/>
      <c r="N73" s="59"/>
      <c r="O73" s="60"/>
      <c r="P73" s="59"/>
      <c r="Q73" s="60"/>
      <c r="R73" s="61"/>
      <c r="S73" s="60"/>
      <c r="T73" s="60"/>
      <c r="U73" s="62"/>
      <c r="V73" s="63"/>
      <c r="W73" s="64">
        <f>IFERROR(((R73/V73)*T73)*60,0)</f>
        <v>0</v>
      </c>
      <c r="X73" s="65"/>
      <c r="Y73" s="66"/>
      <c r="Z73" s="67"/>
    </row>
    <row r="74" spans="1:26" ht="15" customHeight="1" x14ac:dyDescent="0.25">
      <c r="A74" s="29">
        <v>8</v>
      </c>
      <c r="B74" s="68" t="s">
        <v>53</v>
      </c>
      <c r="C74" s="69"/>
      <c r="D74" s="32" t="s">
        <v>28</v>
      </c>
      <c r="E74" s="34">
        <v>11</v>
      </c>
      <c r="F74" s="32" t="s">
        <v>28</v>
      </c>
      <c r="G74" s="34">
        <v>0</v>
      </c>
      <c r="H74" s="32" t="s">
        <v>28</v>
      </c>
      <c r="I74" s="34">
        <v>0</v>
      </c>
      <c r="J74" s="32" t="s">
        <v>28</v>
      </c>
      <c r="K74" s="34">
        <v>0</v>
      </c>
      <c r="L74" s="32" t="s">
        <v>28</v>
      </c>
      <c r="M74" s="34">
        <v>0</v>
      </c>
      <c r="N74" s="32" t="s">
        <v>28</v>
      </c>
      <c r="O74" s="34">
        <v>0</v>
      </c>
      <c r="P74" s="32" t="s">
        <v>28</v>
      </c>
      <c r="Q74" s="34">
        <v>0</v>
      </c>
      <c r="R74" s="35" t="s">
        <v>28</v>
      </c>
      <c r="S74" s="34">
        <f>E74+G74+I74+K74+M74+O74+Q74</f>
        <v>11</v>
      </c>
      <c r="T74" s="36">
        <v>1</v>
      </c>
      <c r="U74" s="37"/>
      <c r="V74" s="38"/>
      <c r="W74" s="39">
        <f>IFERROR(((S75/V74)*T74)*60,0)</f>
        <v>0</v>
      </c>
      <c r="X74" s="40" t="e">
        <f>U74/V74</f>
        <v>#DIV/0!</v>
      </c>
      <c r="Y74" s="41" t="e">
        <f>U74/V74*S75</f>
        <v>#DIV/0!</v>
      </c>
      <c r="Z74" s="42"/>
    </row>
    <row r="75" spans="1:26" ht="15" customHeight="1" x14ac:dyDescent="0.25">
      <c r="A75" s="43"/>
      <c r="B75" s="70"/>
      <c r="C75" s="71"/>
      <c r="D75" s="46" t="s">
        <v>29</v>
      </c>
      <c r="E75" s="47">
        <v>10.94</v>
      </c>
      <c r="F75" s="46" t="s">
        <v>29</v>
      </c>
      <c r="G75" s="47">
        <v>0</v>
      </c>
      <c r="H75" s="46" t="s">
        <v>29</v>
      </c>
      <c r="I75" s="47">
        <v>0</v>
      </c>
      <c r="J75" s="46" t="s">
        <v>29</v>
      </c>
      <c r="K75" s="47">
        <v>0</v>
      </c>
      <c r="L75" s="46" t="s">
        <v>51</v>
      </c>
      <c r="M75" s="47">
        <v>0</v>
      </c>
      <c r="N75" s="46" t="s">
        <v>51</v>
      </c>
      <c r="O75" s="47">
        <v>0</v>
      </c>
      <c r="P75" s="46" t="s">
        <v>29</v>
      </c>
      <c r="Q75" s="47">
        <v>0</v>
      </c>
      <c r="R75" s="48" t="s">
        <v>29</v>
      </c>
      <c r="S75" s="47">
        <f>E75+G75+I75+K75+M75+O75+Q75</f>
        <v>10.94</v>
      </c>
      <c r="T75" s="49"/>
      <c r="U75" s="50"/>
      <c r="V75" s="51"/>
      <c r="W75" s="52">
        <f>IFERROR(((R75/V75)*T75)*60,0)</f>
        <v>0</v>
      </c>
      <c r="X75" s="53"/>
      <c r="Y75" s="54"/>
      <c r="Z75" s="55"/>
    </row>
    <row r="76" spans="1:26" ht="31.5" customHeight="1" thickBot="1" x14ac:dyDescent="0.3">
      <c r="A76" s="56"/>
      <c r="B76" s="72"/>
      <c r="C76" s="73"/>
      <c r="D76" s="59"/>
      <c r="E76" s="60"/>
      <c r="F76" s="59"/>
      <c r="G76" s="60"/>
      <c r="H76" s="59"/>
      <c r="I76" s="60"/>
      <c r="J76" s="59"/>
      <c r="K76" s="60"/>
      <c r="L76" s="59"/>
      <c r="M76" s="60"/>
      <c r="N76" s="59"/>
      <c r="O76" s="60"/>
      <c r="P76" s="59"/>
      <c r="Q76" s="60"/>
      <c r="R76" s="61"/>
      <c r="S76" s="60"/>
      <c r="T76" s="60"/>
      <c r="U76" s="62"/>
      <c r="V76" s="63"/>
      <c r="W76" s="64">
        <f>IFERROR(((R76/V76)*T76)*60,0)</f>
        <v>0</v>
      </c>
      <c r="X76" s="65"/>
      <c r="Y76" s="66"/>
      <c r="Z76" s="67"/>
    </row>
    <row r="77" spans="1:26" ht="15" customHeight="1" x14ac:dyDescent="0.25">
      <c r="A77" s="29">
        <v>9</v>
      </c>
      <c r="B77" s="68" t="s">
        <v>54</v>
      </c>
      <c r="C77" s="69"/>
      <c r="D77" s="32" t="s">
        <v>28</v>
      </c>
      <c r="E77" s="34">
        <v>30</v>
      </c>
      <c r="F77" s="32" t="s">
        <v>28</v>
      </c>
      <c r="G77" s="34">
        <v>0</v>
      </c>
      <c r="H77" s="32" t="s">
        <v>28</v>
      </c>
      <c r="I77" s="34">
        <v>1</v>
      </c>
      <c r="J77" s="32" t="s">
        <v>28</v>
      </c>
      <c r="K77" s="34">
        <v>2</v>
      </c>
      <c r="L77" s="32" t="s">
        <v>28</v>
      </c>
      <c r="M77" s="34">
        <v>0</v>
      </c>
      <c r="N77" s="32" t="s">
        <v>28</v>
      </c>
      <c r="O77" s="34">
        <v>0</v>
      </c>
      <c r="P77" s="32" t="s">
        <v>28</v>
      </c>
      <c r="Q77" s="34"/>
      <c r="R77" s="35" t="s">
        <v>28</v>
      </c>
      <c r="S77" s="34">
        <f>E77+G77+I77+K77+M77+O77+Q77</f>
        <v>33</v>
      </c>
      <c r="T77" s="36">
        <v>1</v>
      </c>
      <c r="U77" s="37"/>
      <c r="V77" s="38"/>
      <c r="W77" s="39">
        <f>IFERROR(((S78/V77)*T77)*60,0)</f>
        <v>0</v>
      </c>
      <c r="X77" s="40" t="e">
        <f>U77/V77</f>
        <v>#DIV/0!</v>
      </c>
      <c r="Y77" s="41" t="e">
        <f>U77/V77*S78</f>
        <v>#DIV/0!</v>
      </c>
      <c r="Z77" s="42"/>
    </row>
    <row r="78" spans="1:26" ht="15" customHeight="1" x14ac:dyDescent="0.25">
      <c r="A78" s="43"/>
      <c r="B78" s="70"/>
      <c r="C78" s="71"/>
      <c r="D78" s="46" t="s">
        <v>29</v>
      </c>
      <c r="E78" s="47">
        <v>80.08</v>
      </c>
      <c r="F78" s="46" t="s">
        <v>29</v>
      </c>
      <c r="G78" s="47">
        <v>0</v>
      </c>
      <c r="H78" s="46" t="s">
        <v>29</v>
      </c>
      <c r="I78" s="47">
        <v>99</v>
      </c>
      <c r="J78" s="46" t="s">
        <v>29</v>
      </c>
      <c r="K78" s="47">
        <v>3.5</v>
      </c>
      <c r="L78" s="46" t="s">
        <v>29</v>
      </c>
      <c r="M78" s="47">
        <v>0</v>
      </c>
      <c r="N78" s="46" t="s">
        <v>29</v>
      </c>
      <c r="O78" s="47">
        <v>0</v>
      </c>
      <c r="P78" s="46" t="s">
        <v>29</v>
      </c>
      <c r="Q78" s="47"/>
      <c r="R78" s="48" t="s">
        <v>29</v>
      </c>
      <c r="S78" s="47">
        <f>E78+G78+I78+K78+M78+O78+Q78</f>
        <v>182.57999999999998</v>
      </c>
      <c r="T78" s="49"/>
      <c r="U78" s="50"/>
      <c r="V78" s="51"/>
      <c r="W78" s="52">
        <f>IFERROR(((R78/V78)*T78)*60,0)</f>
        <v>0</v>
      </c>
      <c r="X78" s="53"/>
      <c r="Y78" s="54"/>
      <c r="Z78" s="55"/>
    </row>
    <row r="79" spans="1:26" ht="15.75" thickBot="1" x14ac:dyDescent="0.3">
      <c r="A79" s="56"/>
      <c r="B79" s="72"/>
      <c r="C79" s="73"/>
      <c r="D79" s="59"/>
      <c r="E79" s="60"/>
      <c r="F79" s="59"/>
      <c r="G79" s="60"/>
      <c r="H79" s="59"/>
      <c r="I79" s="60"/>
      <c r="J79" s="59"/>
      <c r="K79" s="60"/>
      <c r="L79" s="59"/>
      <c r="M79" s="60"/>
      <c r="N79" s="59"/>
      <c r="O79" s="60"/>
      <c r="P79" s="59"/>
      <c r="Q79" s="60"/>
      <c r="R79" s="61"/>
      <c r="S79" s="60"/>
      <c r="T79" s="60"/>
      <c r="U79" s="62"/>
      <c r="V79" s="63"/>
      <c r="W79" s="64">
        <f>IFERROR(((R79/V79)*T79)*60,0)</f>
        <v>0</v>
      </c>
      <c r="X79" s="65"/>
      <c r="Y79" s="66"/>
      <c r="Z79" s="67"/>
    </row>
    <row r="80" spans="1:26" ht="15" customHeight="1" x14ac:dyDescent="0.25">
      <c r="A80" s="29">
        <v>10</v>
      </c>
      <c r="B80" s="68" t="s">
        <v>55</v>
      </c>
      <c r="C80" s="69"/>
      <c r="D80" s="32" t="s">
        <v>28</v>
      </c>
      <c r="E80" s="34">
        <v>42</v>
      </c>
      <c r="F80" s="32" t="s">
        <v>28</v>
      </c>
      <c r="G80" s="34">
        <v>0</v>
      </c>
      <c r="H80" s="32" t="s">
        <v>28</v>
      </c>
      <c r="I80" s="34">
        <v>6</v>
      </c>
      <c r="J80" s="32" t="s">
        <v>28</v>
      </c>
      <c r="K80" s="34">
        <v>2</v>
      </c>
      <c r="L80" s="32" t="s">
        <v>28</v>
      </c>
      <c r="M80" s="34">
        <v>0</v>
      </c>
      <c r="N80" s="32" t="s">
        <v>28</v>
      </c>
      <c r="O80" s="34">
        <v>0</v>
      </c>
      <c r="P80" s="32" t="s">
        <v>28</v>
      </c>
      <c r="Q80" s="34">
        <v>0</v>
      </c>
      <c r="R80" s="35" t="s">
        <v>28</v>
      </c>
      <c r="S80" s="34">
        <f>E80+G80+I80+K80+M80+O80+Q80</f>
        <v>50</v>
      </c>
      <c r="T80" s="36">
        <v>1</v>
      </c>
      <c r="U80" s="37"/>
      <c r="V80" s="38"/>
      <c r="W80" s="39">
        <f>IFERROR(((S81/V80)*T80)*60,0)</f>
        <v>0</v>
      </c>
      <c r="X80" s="40" t="e">
        <f>U80/V80</f>
        <v>#DIV/0!</v>
      </c>
      <c r="Y80" s="41" t="e">
        <f>U80/V80*S81</f>
        <v>#DIV/0!</v>
      </c>
      <c r="Z80" s="42"/>
    </row>
    <row r="81" spans="1:26" ht="15" customHeight="1" x14ac:dyDescent="0.25">
      <c r="A81" s="43"/>
      <c r="B81" s="70"/>
      <c r="C81" s="71"/>
      <c r="D81" s="46" t="s">
        <v>29</v>
      </c>
      <c r="E81" s="47">
        <v>80.25</v>
      </c>
      <c r="F81" s="46" t="s">
        <v>29</v>
      </c>
      <c r="G81" s="47">
        <v>0</v>
      </c>
      <c r="H81" s="46" t="s">
        <v>29</v>
      </c>
      <c r="I81" s="47">
        <v>53.6</v>
      </c>
      <c r="J81" s="46" t="s">
        <v>29</v>
      </c>
      <c r="K81" s="47">
        <v>4.3</v>
      </c>
      <c r="L81" s="46" t="s">
        <v>29</v>
      </c>
      <c r="M81" s="47">
        <v>0</v>
      </c>
      <c r="N81" s="46" t="s">
        <v>29</v>
      </c>
      <c r="O81" s="47">
        <v>0</v>
      </c>
      <c r="P81" s="46" t="s">
        <v>29</v>
      </c>
      <c r="Q81" s="47">
        <v>0</v>
      </c>
      <c r="R81" s="48" t="s">
        <v>29</v>
      </c>
      <c r="S81" s="47">
        <f>E81+G81+I81+K81+M81+O81+Q81</f>
        <v>138.15</v>
      </c>
      <c r="T81" s="49"/>
      <c r="U81" s="50"/>
      <c r="V81" s="51"/>
      <c r="W81" s="52">
        <f>IFERROR(((R81/V81)*T81)*60,0)</f>
        <v>0</v>
      </c>
      <c r="X81" s="53"/>
      <c r="Y81" s="54"/>
      <c r="Z81" s="55"/>
    </row>
    <row r="82" spans="1:26" ht="15.75" thickBot="1" x14ac:dyDescent="0.3">
      <c r="A82" s="56"/>
      <c r="B82" s="72"/>
      <c r="C82" s="73"/>
      <c r="D82" s="59"/>
      <c r="E82" s="60"/>
      <c r="F82" s="59"/>
      <c r="G82" s="60"/>
      <c r="H82" s="59"/>
      <c r="I82" s="60"/>
      <c r="J82" s="59"/>
      <c r="K82" s="60"/>
      <c r="L82" s="59"/>
      <c r="M82" s="60"/>
      <c r="N82" s="59"/>
      <c r="O82" s="60"/>
      <c r="P82" s="59"/>
      <c r="Q82" s="60"/>
      <c r="R82" s="61"/>
      <c r="S82" s="60"/>
      <c r="T82" s="60"/>
      <c r="U82" s="62"/>
      <c r="V82" s="63"/>
      <c r="W82" s="64">
        <f>IFERROR(((R82/V82)*T82)*60,0)</f>
        <v>0</v>
      </c>
      <c r="X82" s="65"/>
      <c r="Y82" s="66"/>
      <c r="Z82" s="67"/>
    </row>
    <row r="83" spans="1:26" ht="15" customHeight="1" x14ac:dyDescent="0.25">
      <c r="A83" s="29">
        <v>11</v>
      </c>
      <c r="B83" s="68" t="s">
        <v>56</v>
      </c>
      <c r="C83" s="69"/>
      <c r="D83" s="32" t="s">
        <v>28</v>
      </c>
      <c r="E83" s="34">
        <v>16</v>
      </c>
      <c r="F83" s="32" t="s">
        <v>28</v>
      </c>
      <c r="G83" s="34">
        <v>0</v>
      </c>
      <c r="H83" s="32" t="s">
        <v>28</v>
      </c>
      <c r="I83" s="34">
        <v>4</v>
      </c>
      <c r="J83" s="32" t="s">
        <v>28</v>
      </c>
      <c r="K83" s="34">
        <v>2</v>
      </c>
      <c r="L83" s="32" t="s">
        <v>28</v>
      </c>
      <c r="M83" s="34">
        <v>0</v>
      </c>
      <c r="N83" s="32" t="s">
        <v>28</v>
      </c>
      <c r="O83" s="34">
        <v>0</v>
      </c>
      <c r="P83" s="32" t="s">
        <v>28</v>
      </c>
      <c r="Q83" s="34">
        <v>0</v>
      </c>
      <c r="R83" s="35" t="s">
        <v>28</v>
      </c>
      <c r="S83" s="34">
        <f>E83+G83+I83+K83+M83+O83+Q83</f>
        <v>22</v>
      </c>
      <c r="T83" s="36">
        <v>1</v>
      </c>
      <c r="U83" s="37"/>
      <c r="V83" s="38"/>
      <c r="W83" s="39">
        <f>IFERROR(((S84/V83)*T83)*60,0)</f>
        <v>0</v>
      </c>
      <c r="X83" s="40" t="e">
        <f>U83/V83</f>
        <v>#DIV/0!</v>
      </c>
      <c r="Y83" s="41" t="e">
        <f>U83/V83*S84</f>
        <v>#DIV/0!</v>
      </c>
      <c r="Z83" s="42"/>
    </row>
    <row r="84" spans="1:26" ht="15" customHeight="1" x14ac:dyDescent="0.25">
      <c r="A84" s="43"/>
      <c r="B84" s="70"/>
      <c r="C84" s="71"/>
      <c r="D84" s="46" t="s">
        <v>29</v>
      </c>
      <c r="E84" s="47">
        <v>37.200000000000003</v>
      </c>
      <c r="F84" s="46" t="s">
        <v>29</v>
      </c>
      <c r="G84" s="47">
        <v>0</v>
      </c>
      <c r="H84" s="46" t="s">
        <v>29</v>
      </c>
      <c r="I84" s="47">
        <v>168</v>
      </c>
      <c r="J84" s="46" t="s">
        <v>29</v>
      </c>
      <c r="K84" s="47">
        <v>3.2</v>
      </c>
      <c r="L84" s="46" t="s">
        <v>29</v>
      </c>
      <c r="M84" s="47">
        <v>0</v>
      </c>
      <c r="N84" s="46" t="s">
        <v>29</v>
      </c>
      <c r="O84" s="47">
        <v>0</v>
      </c>
      <c r="P84" s="46" t="s">
        <v>29</v>
      </c>
      <c r="Q84" s="47">
        <v>0</v>
      </c>
      <c r="R84" s="48" t="s">
        <v>29</v>
      </c>
      <c r="S84" s="47">
        <f>E84+G84+I84+K84+M84+O84+Q84</f>
        <v>208.39999999999998</v>
      </c>
      <c r="T84" s="49"/>
      <c r="U84" s="50"/>
      <c r="V84" s="51"/>
      <c r="W84" s="52">
        <f>IFERROR(((R84/V84)*T84)*60,0)</f>
        <v>0</v>
      </c>
      <c r="X84" s="53"/>
      <c r="Y84" s="54"/>
      <c r="Z84" s="55"/>
    </row>
    <row r="85" spans="1:26" ht="13.5" customHeight="1" thickBot="1" x14ac:dyDescent="0.3">
      <c r="A85" s="56"/>
      <c r="B85" s="72"/>
      <c r="C85" s="73"/>
      <c r="D85" s="59"/>
      <c r="E85" s="60"/>
      <c r="F85" s="59"/>
      <c r="G85" s="60"/>
      <c r="H85" s="59"/>
      <c r="I85" s="60"/>
      <c r="J85" s="59"/>
      <c r="K85" s="60"/>
      <c r="L85" s="59"/>
      <c r="M85" s="60"/>
      <c r="N85" s="59"/>
      <c r="O85" s="60"/>
      <c r="P85" s="59"/>
      <c r="Q85" s="60"/>
      <c r="R85" s="61"/>
      <c r="S85" s="60"/>
      <c r="T85" s="60"/>
      <c r="U85" s="62"/>
      <c r="V85" s="63"/>
      <c r="W85" s="64">
        <f>IFERROR(((R85/V85)*T85)*60,0)</f>
        <v>0</v>
      </c>
      <c r="X85" s="65"/>
      <c r="Y85" s="66"/>
      <c r="Z85" s="67"/>
    </row>
    <row r="86" spans="1:26" ht="15" customHeight="1" x14ac:dyDescent="0.25">
      <c r="A86" s="29">
        <v>12</v>
      </c>
      <c r="B86" s="68" t="s">
        <v>57</v>
      </c>
      <c r="C86" s="69"/>
      <c r="D86" s="32" t="s">
        <v>28</v>
      </c>
      <c r="E86" s="34">
        <v>306</v>
      </c>
      <c r="F86" s="32" t="s">
        <v>28</v>
      </c>
      <c r="G86" s="34">
        <v>0</v>
      </c>
      <c r="H86" s="32" t="s">
        <v>28</v>
      </c>
      <c r="I86" s="34">
        <v>37</v>
      </c>
      <c r="J86" s="32" t="s">
        <v>28</v>
      </c>
      <c r="K86" s="34">
        <v>7</v>
      </c>
      <c r="L86" s="32" t="s">
        <v>28</v>
      </c>
      <c r="M86" s="34">
        <v>0</v>
      </c>
      <c r="N86" s="32" t="s">
        <v>28</v>
      </c>
      <c r="O86" s="34">
        <v>5</v>
      </c>
      <c r="P86" s="32" t="s">
        <v>28</v>
      </c>
      <c r="Q86" s="34">
        <v>3</v>
      </c>
      <c r="R86" s="35" t="s">
        <v>28</v>
      </c>
      <c r="S86" s="34">
        <f>E86+G86+I86+K86+M86+O86+Q86</f>
        <v>358</v>
      </c>
      <c r="T86" s="36">
        <v>1</v>
      </c>
      <c r="U86" s="37"/>
      <c r="V86" s="38"/>
      <c r="W86" s="39">
        <f>IFERROR(((S87/V86)*T86)*60,0)</f>
        <v>0</v>
      </c>
      <c r="X86" s="40" t="e">
        <f>U86/V86</f>
        <v>#DIV/0!</v>
      </c>
      <c r="Y86" s="41" t="e">
        <f>U86/V86*S87</f>
        <v>#DIV/0!</v>
      </c>
      <c r="Z86" s="42"/>
    </row>
    <row r="87" spans="1:26" ht="15" customHeight="1" x14ac:dyDescent="0.25">
      <c r="A87" s="43"/>
      <c r="B87" s="70"/>
      <c r="C87" s="71"/>
      <c r="D87" s="46" t="s">
        <v>29</v>
      </c>
      <c r="E87" s="47">
        <v>1560.33</v>
      </c>
      <c r="F87" s="46" t="s">
        <v>29</v>
      </c>
      <c r="G87" s="47">
        <v>0</v>
      </c>
      <c r="H87" s="46" t="s">
        <v>29</v>
      </c>
      <c r="I87" s="47">
        <v>504.92</v>
      </c>
      <c r="J87" s="46" t="s">
        <v>29</v>
      </c>
      <c r="K87" s="47">
        <v>53.48</v>
      </c>
      <c r="L87" s="46" t="s">
        <v>29</v>
      </c>
      <c r="M87" s="47">
        <v>0</v>
      </c>
      <c r="N87" s="46" t="s">
        <v>29</v>
      </c>
      <c r="O87" s="47">
        <v>70.56</v>
      </c>
      <c r="P87" s="46" t="s">
        <v>29</v>
      </c>
      <c r="Q87" s="47">
        <v>1.88</v>
      </c>
      <c r="R87" s="48" t="s">
        <v>29</v>
      </c>
      <c r="S87" s="47">
        <f>E87+G87+I87+K87+M87+O87+Q87</f>
        <v>2191.17</v>
      </c>
      <c r="T87" s="49"/>
      <c r="U87" s="50"/>
      <c r="V87" s="51"/>
      <c r="W87" s="52">
        <f>IFERROR(((R87/V87)*T87)*60,0)</f>
        <v>0</v>
      </c>
      <c r="X87" s="53"/>
      <c r="Y87" s="54"/>
      <c r="Z87" s="55"/>
    </row>
    <row r="88" spans="1:26" ht="15.75" thickBot="1" x14ac:dyDescent="0.3">
      <c r="A88" s="56"/>
      <c r="B88" s="72"/>
      <c r="C88" s="73"/>
      <c r="D88" s="59"/>
      <c r="E88" s="60"/>
      <c r="F88" s="59"/>
      <c r="G88" s="60"/>
      <c r="H88" s="59"/>
      <c r="I88" s="60"/>
      <c r="J88" s="59"/>
      <c r="K88" s="60"/>
      <c r="L88" s="59"/>
      <c r="M88" s="60"/>
      <c r="N88" s="59"/>
      <c r="O88" s="60"/>
      <c r="P88" s="59"/>
      <c r="Q88" s="60"/>
      <c r="R88" s="61"/>
      <c r="S88" s="60"/>
      <c r="T88" s="60"/>
      <c r="U88" s="62"/>
      <c r="V88" s="63"/>
      <c r="W88" s="64">
        <f>IFERROR(((R88/V88)*T88)*60,0)</f>
        <v>0</v>
      </c>
      <c r="X88" s="65"/>
      <c r="Y88" s="66"/>
      <c r="Z88" s="67"/>
    </row>
    <row r="89" spans="1:26" ht="15" customHeight="1" x14ac:dyDescent="0.25">
      <c r="A89" s="29">
        <v>12</v>
      </c>
      <c r="B89" s="68" t="s">
        <v>58</v>
      </c>
      <c r="C89" s="69"/>
      <c r="D89" s="32" t="s">
        <v>28</v>
      </c>
      <c r="E89" s="34">
        <v>29</v>
      </c>
      <c r="F89" s="32" t="s">
        <v>28</v>
      </c>
      <c r="G89" s="34">
        <v>0</v>
      </c>
      <c r="H89" s="32" t="s">
        <v>28</v>
      </c>
      <c r="I89" s="34">
        <v>2</v>
      </c>
      <c r="J89" s="32" t="s">
        <v>28</v>
      </c>
      <c r="K89" s="34">
        <v>0</v>
      </c>
      <c r="L89" s="32" t="s">
        <v>28</v>
      </c>
      <c r="M89" s="34">
        <v>0</v>
      </c>
      <c r="N89" s="32" t="s">
        <v>28</v>
      </c>
      <c r="O89" s="34">
        <v>0</v>
      </c>
      <c r="P89" s="32" t="s">
        <v>28</v>
      </c>
      <c r="Q89" s="34">
        <v>0</v>
      </c>
      <c r="R89" s="35" t="s">
        <v>28</v>
      </c>
      <c r="S89" s="34">
        <f>E89+G89+I89+K89+M89+O89+Q89</f>
        <v>31</v>
      </c>
      <c r="T89" s="36">
        <v>1</v>
      </c>
      <c r="U89" s="37"/>
      <c r="V89" s="38"/>
      <c r="W89" s="39">
        <f>IFERROR(((S90/V89)*T89)*60,0)</f>
        <v>0</v>
      </c>
      <c r="X89" s="40" t="e">
        <f>U89/V89</f>
        <v>#DIV/0!</v>
      </c>
      <c r="Y89" s="41" t="e">
        <f>U89/V89*S90</f>
        <v>#DIV/0!</v>
      </c>
      <c r="Z89" s="42"/>
    </row>
    <row r="90" spans="1:26" ht="15" customHeight="1" x14ac:dyDescent="0.25">
      <c r="A90" s="43"/>
      <c r="B90" s="70"/>
      <c r="C90" s="71"/>
      <c r="D90" s="46" t="s">
        <v>29</v>
      </c>
      <c r="E90" s="47">
        <v>30.97</v>
      </c>
      <c r="F90" s="46" t="s">
        <v>29</v>
      </c>
      <c r="G90" s="47">
        <v>0</v>
      </c>
      <c r="H90" s="46" t="s">
        <v>29</v>
      </c>
      <c r="I90" s="47">
        <v>138</v>
      </c>
      <c r="J90" s="46" t="s">
        <v>29</v>
      </c>
      <c r="K90" s="47">
        <v>0</v>
      </c>
      <c r="L90" s="46" t="s">
        <v>29</v>
      </c>
      <c r="M90" s="47">
        <v>0</v>
      </c>
      <c r="N90" s="46" t="s">
        <v>29</v>
      </c>
      <c r="O90" s="47">
        <v>0</v>
      </c>
      <c r="P90" s="46" t="s">
        <v>29</v>
      </c>
      <c r="Q90" s="47">
        <v>0</v>
      </c>
      <c r="R90" s="48" t="s">
        <v>29</v>
      </c>
      <c r="S90" s="47">
        <f>E90+G90+I90+K90+M90+O90+Q90</f>
        <v>168.97</v>
      </c>
      <c r="T90" s="49"/>
      <c r="U90" s="50"/>
      <c r="V90" s="51"/>
      <c r="W90" s="52">
        <f>IFERROR(((R90/V90)*T90)*60,0)</f>
        <v>0</v>
      </c>
      <c r="X90" s="53"/>
      <c r="Y90" s="54"/>
      <c r="Z90" s="55"/>
    </row>
    <row r="91" spans="1:26" ht="15.75" thickBot="1" x14ac:dyDescent="0.3">
      <c r="A91" s="56"/>
      <c r="B91" s="72"/>
      <c r="C91" s="73"/>
      <c r="D91" s="59"/>
      <c r="E91" s="60"/>
      <c r="F91" s="59"/>
      <c r="G91" s="60"/>
      <c r="H91" s="59"/>
      <c r="I91" s="60"/>
      <c r="J91" s="59"/>
      <c r="K91" s="60"/>
      <c r="L91" s="59"/>
      <c r="M91" s="60"/>
      <c r="N91" s="59"/>
      <c r="O91" s="60"/>
      <c r="P91" s="59"/>
      <c r="Q91" s="60"/>
      <c r="R91" s="61"/>
      <c r="S91" s="60"/>
      <c r="T91" s="60"/>
      <c r="U91" s="62"/>
      <c r="V91" s="63"/>
      <c r="W91" s="64">
        <f>IFERROR(((R91/V91)*T91)*60,0)</f>
        <v>0</v>
      </c>
      <c r="X91" s="65"/>
      <c r="Y91" s="66"/>
      <c r="Z91" s="67"/>
    </row>
    <row r="92" spans="1:26" ht="15" customHeight="1" x14ac:dyDescent="0.25">
      <c r="A92" s="29">
        <v>12</v>
      </c>
      <c r="B92" s="68" t="s">
        <v>59</v>
      </c>
      <c r="C92" s="69"/>
      <c r="D92" s="32" t="s">
        <v>28</v>
      </c>
      <c r="E92" s="34">
        <v>94</v>
      </c>
      <c r="F92" s="32" t="s">
        <v>28</v>
      </c>
      <c r="G92" s="34">
        <v>3</v>
      </c>
      <c r="H92" s="32" t="s">
        <v>28</v>
      </c>
      <c r="I92" s="34">
        <v>2</v>
      </c>
      <c r="J92" s="32" t="s">
        <v>28</v>
      </c>
      <c r="K92" s="34">
        <v>5</v>
      </c>
      <c r="L92" s="32" t="s">
        <v>28</v>
      </c>
      <c r="M92" s="34">
        <v>0</v>
      </c>
      <c r="N92" s="32" t="s">
        <v>28</v>
      </c>
      <c r="O92" s="34">
        <v>0</v>
      </c>
      <c r="P92" s="32" t="s">
        <v>28</v>
      </c>
      <c r="Q92" s="34">
        <v>3</v>
      </c>
      <c r="R92" s="35" t="s">
        <v>28</v>
      </c>
      <c r="S92" s="34">
        <f>E92+G92+I92+K92+M92+O92+Q92</f>
        <v>107</v>
      </c>
      <c r="T92" s="36">
        <v>1</v>
      </c>
      <c r="U92" s="37"/>
      <c r="V92" s="38"/>
      <c r="W92" s="39">
        <f>IFERROR(((S93/V92)*T92)*60,0)</f>
        <v>0</v>
      </c>
      <c r="X92" s="40" t="e">
        <f>U92/V92</f>
        <v>#DIV/0!</v>
      </c>
      <c r="Y92" s="41" t="e">
        <f>U92/V92*S93</f>
        <v>#DIV/0!</v>
      </c>
      <c r="Z92" s="42"/>
    </row>
    <row r="93" spans="1:26" ht="15" customHeight="1" x14ac:dyDescent="0.25">
      <c r="A93" s="43"/>
      <c r="B93" s="70"/>
      <c r="C93" s="71"/>
      <c r="D93" s="46" t="s">
        <v>29</v>
      </c>
      <c r="E93" s="47">
        <v>489.47</v>
      </c>
      <c r="F93" s="46" t="s">
        <v>29</v>
      </c>
      <c r="G93" s="47">
        <v>6.41</v>
      </c>
      <c r="H93" s="46" t="s">
        <v>29</v>
      </c>
      <c r="I93" s="47">
        <v>29.6</v>
      </c>
      <c r="J93" s="46" t="s">
        <v>29</v>
      </c>
      <c r="K93" s="47">
        <v>23.94</v>
      </c>
      <c r="L93" s="46" t="s">
        <v>29</v>
      </c>
      <c r="M93" s="47">
        <v>0</v>
      </c>
      <c r="N93" s="46" t="s">
        <v>29</v>
      </c>
      <c r="O93" s="47">
        <v>0</v>
      </c>
      <c r="P93" s="46" t="s">
        <v>29</v>
      </c>
      <c r="Q93" s="47">
        <v>1.76</v>
      </c>
      <c r="R93" s="48" t="s">
        <v>29</v>
      </c>
      <c r="S93" s="47">
        <f>E93+G93+I93+K93+M93+O93+Q93</f>
        <v>551.18000000000006</v>
      </c>
      <c r="T93" s="49"/>
      <c r="U93" s="50"/>
      <c r="V93" s="51"/>
      <c r="W93" s="52">
        <f>IFERROR(((R93/V93)*T93)*60,0)</f>
        <v>0</v>
      </c>
      <c r="X93" s="53"/>
      <c r="Y93" s="54"/>
      <c r="Z93" s="55"/>
    </row>
    <row r="94" spans="1:26" ht="15.75" thickBot="1" x14ac:dyDescent="0.3">
      <c r="A94" s="56"/>
      <c r="B94" s="72"/>
      <c r="C94" s="73"/>
      <c r="D94" s="59"/>
      <c r="E94" s="60"/>
      <c r="F94" s="59"/>
      <c r="G94" s="60"/>
      <c r="H94" s="59"/>
      <c r="I94" s="60"/>
      <c r="J94" s="59"/>
      <c r="K94" s="60"/>
      <c r="L94" s="59"/>
      <c r="M94" s="60"/>
      <c r="N94" s="59"/>
      <c r="O94" s="60"/>
      <c r="P94" s="59"/>
      <c r="Q94" s="60"/>
      <c r="R94" s="61"/>
      <c r="S94" s="60"/>
      <c r="T94" s="60"/>
      <c r="U94" s="62"/>
      <c r="V94" s="63"/>
      <c r="W94" s="64">
        <f>IFERROR(((R94/V94)*T94)*60,0)</f>
        <v>0</v>
      </c>
      <c r="X94" s="65"/>
      <c r="Y94" s="66"/>
      <c r="Z94" s="67"/>
    </row>
    <row r="95" spans="1:26" ht="15" customHeight="1" x14ac:dyDescent="0.25">
      <c r="A95" s="29">
        <v>13</v>
      </c>
      <c r="B95" s="68" t="s">
        <v>60</v>
      </c>
      <c r="C95" s="69"/>
      <c r="D95" s="32" t="s">
        <v>28</v>
      </c>
      <c r="E95" s="34">
        <v>36</v>
      </c>
      <c r="F95" s="32" t="s">
        <v>28</v>
      </c>
      <c r="G95" s="34">
        <v>0</v>
      </c>
      <c r="H95" s="32" t="s">
        <v>28</v>
      </c>
      <c r="I95" s="34">
        <v>1</v>
      </c>
      <c r="J95" s="32" t="s">
        <v>28</v>
      </c>
      <c r="K95" s="34">
        <v>1</v>
      </c>
      <c r="L95" s="32" t="s">
        <v>28</v>
      </c>
      <c r="M95" s="34">
        <v>0</v>
      </c>
      <c r="N95" s="32" t="s">
        <v>28</v>
      </c>
      <c r="O95" s="34">
        <v>0</v>
      </c>
      <c r="P95" s="32" t="s">
        <v>28</v>
      </c>
      <c r="Q95" s="34">
        <v>0</v>
      </c>
      <c r="R95" s="35" t="s">
        <v>28</v>
      </c>
      <c r="S95" s="34">
        <f>E95+G95+I95+K95+M95+O95+Q95</f>
        <v>38</v>
      </c>
      <c r="T95" s="36">
        <v>1</v>
      </c>
      <c r="U95" s="37"/>
      <c r="V95" s="38"/>
      <c r="W95" s="39">
        <f>IFERROR(((S96/V95)*T95)*60,0)</f>
        <v>0</v>
      </c>
      <c r="X95" s="40" t="e">
        <f>U95/V95</f>
        <v>#DIV/0!</v>
      </c>
      <c r="Y95" s="41" t="e">
        <f>U95/V95*S96</f>
        <v>#DIV/0!</v>
      </c>
      <c r="Z95" s="42"/>
    </row>
    <row r="96" spans="1:26" ht="15" customHeight="1" x14ac:dyDescent="0.25">
      <c r="A96" s="43"/>
      <c r="B96" s="70"/>
      <c r="C96" s="71"/>
      <c r="D96" s="46" t="s">
        <v>29</v>
      </c>
      <c r="E96" s="82">
        <v>109.0411</v>
      </c>
      <c r="F96" s="46" t="s">
        <v>29</v>
      </c>
      <c r="G96" s="47">
        <v>0</v>
      </c>
      <c r="H96" s="46" t="s">
        <v>29</v>
      </c>
      <c r="I96" s="47">
        <v>98</v>
      </c>
      <c r="J96" s="46" t="s">
        <v>29</v>
      </c>
      <c r="K96" s="47">
        <v>1.8</v>
      </c>
      <c r="L96" s="46" t="s">
        <v>29</v>
      </c>
      <c r="M96" s="47">
        <v>0</v>
      </c>
      <c r="N96" s="46" t="s">
        <v>29</v>
      </c>
      <c r="O96" s="47">
        <v>0</v>
      </c>
      <c r="P96" s="46" t="s">
        <v>29</v>
      </c>
      <c r="Q96" s="47">
        <v>0</v>
      </c>
      <c r="R96" s="48" t="s">
        <v>29</v>
      </c>
      <c r="S96" s="82">
        <f>E96+G96+I96+K96+M96+O96+Q96</f>
        <v>208.84110000000001</v>
      </c>
      <c r="T96" s="49"/>
      <c r="U96" s="50"/>
      <c r="V96" s="51"/>
      <c r="W96" s="52">
        <f>IFERROR(((R96/V96)*T96)*60,0)</f>
        <v>0</v>
      </c>
      <c r="X96" s="53"/>
      <c r="Y96" s="54"/>
      <c r="Z96" s="55"/>
    </row>
    <row r="97" spans="1:26" ht="15.75" thickBot="1" x14ac:dyDescent="0.3">
      <c r="A97" s="56"/>
      <c r="B97" s="72"/>
      <c r="C97" s="73"/>
      <c r="D97" s="59"/>
      <c r="E97" s="83"/>
      <c r="F97" s="59"/>
      <c r="G97" s="60"/>
      <c r="H97" s="59"/>
      <c r="I97" s="60"/>
      <c r="J97" s="59"/>
      <c r="K97" s="60"/>
      <c r="L97" s="59"/>
      <c r="M97" s="60"/>
      <c r="N97" s="59"/>
      <c r="O97" s="60"/>
      <c r="P97" s="59"/>
      <c r="Q97" s="60"/>
      <c r="R97" s="61"/>
      <c r="S97" s="83"/>
      <c r="T97" s="60"/>
      <c r="U97" s="62"/>
      <c r="V97" s="63"/>
      <c r="W97" s="64">
        <f>IFERROR(((R97/V97)*T97)*60,0)</f>
        <v>0</v>
      </c>
      <c r="X97" s="65"/>
      <c r="Y97" s="66"/>
      <c r="Z97" s="67"/>
    </row>
    <row r="98" spans="1:26" ht="15" customHeight="1" x14ac:dyDescent="0.25">
      <c r="A98" s="29">
        <v>14</v>
      </c>
      <c r="B98" s="68" t="s">
        <v>61</v>
      </c>
      <c r="C98" s="69"/>
      <c r="D98" s="32" t="s">
        <v>28</v>
      </c>
      <c r="E98" s="34">
        <v>193</v>
      </c>
      <c r="F98" s="32" t="s">
        <v>28</v>
      </c>
      <c r="G98" s="34">
        <v>0</v>
      </c>
      <c r="H98" s="32" t="s">
        <v>28</v>
      </c>
      <c r="I98" s="34">
        <v>0</v>
      </c>
      <c r="J98" s="32" t="s">
        <v>28</v>
      </c>
      <c r="K98" s="34">
        <v>0</v>
      </c>
      <c r="L98" s="32" t="s">
        <v>28</v>
      </c>
      <c r="M98" s="34">
        <v>0</v>
      </c>
      <c r="N98" s="32" t="s">
        <v>28</v>
      </c>
      <c r="O98" s="34">
        <v>0</v>
      </c>
      <c r="P98" s="32" t="s">
        <v>28</v>
      </c>
      <c r="Q98" s="34">
        <v>2</v>
      </c>
      <c r="R98" s="35" t="s">
        <v>28</v>
      </c>
      <c r="S98" s="34">
        <f>E98+G98+I98+K98+M98+O98+Q98</f>
        <v>195</v>
      </c>
      <c r="T98" s="36">
        <v>1</v>
      </c>
      <c r="U98" s="37"/>
      <c r="V98" s="38"/>
      <c r="W98" s="39">
        <f>IFERROR(((S99/V98)*T98)*60,0)</f>
        <v>0</v>
      </c>
      <c r="X98" s="40" t="e">
        <f>U98/V98</f>
        <v>#DIV/0!</v>
      </c>
      <c r="Y98" s="41" t="e">
        <f>U98/V98*S99</f>
        <v>#DIV/0!</v>
      </c>
      <c r="Z98" s="42"/>
    </row>
    <row r="99" spans="1:26" ht="15" customHeight="1" x14ac:dyDescent="0.25">
      <c r="A99" s="43"/>
      <c r="B99" s="70"/>
      <c r="C99" s="71"/>
      <c r="D99" s="46" t="s">
        <v>29</v>
      </c>
      <c r="E99" s="47">
        <v>704.06</v>
      </c>
      <c r="F99" s="46" t="s">
        <v>29</v>
      </c>
      <c r="G99" s="47">
        <v>0</v>
      </c>
      <c r="H99" s="46" t="s">
        <v>29</v>
      </c>
      <c r="I99" s="47">
        <v>0</v>
      </c>
      <c r="J99" s="46" t="s">
        <v>29</v>
      </c>
      <c r="K99" s="47">
        <v>0</v>
      </c>
      <c r="L99" s="46" t="s">
        <v>29</v>
      </c>
      <c r="M99" s="47">
        <v>0</v>
      </c>
      <c r="N99" s="46" t="s">
        <v>29</v>
      </c>
      <c r="O99" s="47">
        <v>0</v>
      </c>
      <c r="P99" s="46" t="s">
        <v>29</v>
      </c>
      <c r="Q99" s="47">
        <v>3.4</v>
      </c>
      <c r="R99" s="48" t="s">
        <v>29</v>
      </c>
      <c r="S99" s="47">
        <f>E99+G99+I99+K99+M99+O99+Q99</f>
        <v>707.45999999999992</v>
      </c>
      <c r="T99" s="49"/>
      <c r="U99" s="50"/>
      <c r="V99" s="51"/>
      <c r="W99" s="52">
        <f>IFERROR(((R99/V99)*T99)*60,0)</f>
        <v>0</v>
      </c>
      <c r="X99" s="53"/>
      <c r="Y99" s="54"/>
      <c r="Z99" s="55"/>
    </row>
    <row r="100" spans="1:26" ht="15.75" thickBot="1" x14ac:dyDescent="0.3">
      <c r="A100" s="56"/>
      <c r="B100" s="72"/>
      <c r="C100" s="73"/>
      <c r="D100" s="59"/>
      <c r="E100" s="60"/>
      <c r="F100" s="59"/>
      <c r="G100" s="60"/>
      <c r="H100" s="59"/>
      <c r="I100" s="60"/>
      <c r="J100" s="59"/>
      <c r="K100" s="60"/>
      <c r="L100" s="59"/>
      <c r="M100" s="60"/>
      <c r="N100" s="59"/>
      <c r="O100" s="60"/>
      <c r="P100" s="59"/>
      <c r="Q100" s="60"/>
      <c r="R100" s="61"/>
      <c r="S100" s="60"/>
      <c r="T100" s="60"/>
      <c r="U100" s="62"/>
      <c r="V100" s="63"/>
      <c r="W100" s="64">
        <f>IFERROR(((R100/V100)*T100)*60,0)</f>
        <v>0</v>
      </c>
      <c r="X100" s="65"/>
      <c r="Y100" s="66"/>
      <c r="Z100" s="67"/>
    </row>
    <row r="101" spans="1:26" ht="15" customHeight="1" x14ac:dyDescent="0.25">
      <c r="A101" s="29">
        <v>14</v>
      </c>
      <c r="B101" s="68" t="s">
        <v>62</v>
      </c>
      <c r="C101" s="69"/>
      <c r="D101" s="32" t="s">
        <v>28</v>
      </c>
      <c r="E101" s="34">
        <v>70</v>
      </c>
      <c r="F101" s="32" t="s">
        <v>28</v>
      </c>
      <c r="G101" s="34">
        <v>0</v>
      </c>
      <c r="H101" s="32" t="s">
        <v>28</v>
      </c>
      <c r="I101" s="34">
        <v>2</v>
      </c>
      <c r="J101" s="32" t="s">
        <v>28</v>
      </c>
      <c r="K101" s="34">
        <v>0</v>
      </c>
      <c r="L101" s="32" t="s">
        <v>28</v>
      </c>
      <c r="M101" s="34">
        <v>0</v>
      </c>
      <c r="N101" s="32" t="s">
        <v>28</v>
      </c>
      <c r="O101" s="34">
        <v>0</v>
      </c>
      <c r="P101" s="32" t="s">
        <v>28</v>
      </c>
      <c r="Q101" s="34">
        <v>6</v>
      </c>
      <c r="R101" s="35" t="s">
        <v>28</v>
      </c>
      <c r="S101" s="34">
        <f>E101+G101+I101+K101+M101+O101+Q101</f>
        <v>78</v>
      </c>
      <c r="T101" s="36">
        <v>1</v>
      </c>
      <c r="U101" s="37"/>
      <c r="V101" s="38"/>
      <c r="W101" s="39">
        <f>IFERROR(((S102/V101)*T101)*60,0)</f>
        <v>0</v>
      </c>
      <c r="X101" s="40" t="e">
        <f>U101/V101</f>
        <v>#DIV/0!</v>
      </c>
      <c r="Y101" s="41" t="e">
        <f>U101/V101*S102</f>
        <v>#DIV/0!</v>
      </c>
      <c r="Z101" s="42"/>
    </row>
    <row r="102" spans="1:26" ht="15" customHeight="1" x14ac:dyDescent="0.25">
      <c r="A102" s="43"/>
      <c r="B102" s="70"/>
      <c r="C102" s="71"/>
      <c r="D102" s="46" t="s">
        <v>29</v>
      </c>
      <c r="E102" s="47">
        <v>206.18</v>
      </c>
      <c r="F102" s="46" t="s">
        <v>29</v>
      </c>
      <c r="G102" s="47">
        <v>0</v>
      </c>
      <c r="H102" s="46" t="s">
        <v>29</v>
      </c>
      <c r="I102" s="47">
        <v>10.8</v>
      </c>
      <c r="J102" s="46" t="s">
        <v>29</v>
      </c>
      <c r="K102" s="47">
        <v>0</v>
      </c>
      <c r="L102" s="46" t="s">
        <v>29</v>
      </c>
      <c r="M102" s="47">
        <v>0</v>
      </c>
      <c r="N102" s="46" t="s">
        <v>29</v>
      </c>
      <c r="O102" s="47">
        <v>0</v>
      </c>
      <c r="P102" s="46" t="s">
        <v>29</v>
      </c>
      <c r="Q102" s="47">
        <v>6.25</v>
      </c>
      <c r="R102" s="48" t="s">
        <v>29</v>
      </c>
      <c r="S102" s="47">
        <f>E102+G102+I102+K102+M102+O102+Q102</f>
        <v>223.23000000000002</v>
      </c>
      <c r="T102" s="49"/>
      <c r="U102" s="50"/>
      <c r="V102" s="51"/>
      <c r="W102" s="52">
        <f>IFERROR(((R102/V102)*T102)*60,0)</f>
        <v>0</v>
      </c>
      <c r="X102" s="53"/>
      <c r="Y102" s="54"/>
      <c r="Z102" s="55"/>
    </row>
    <row r="103" spans="1:26" ht="15.75" thickBot="1" x14ac:dyDescent="0.3">
      <c r="A103" s="56"/>
      <c r="B103" s="72"/>
      <c r="C103" s="73"/>
      <c r="D103" s="59"/>
      <c r="E103" s="60"/>
      <c r="F103" s="59"/>
      <c r="G103" s="60"/>
      <c r="H103" s="59"/>
      <c r="I103" s="60"/>
      <c r="J103" s="59"/>
      <c r="K103" s="60"/>
      <c r="L103" s="59"/>
      <c r="M103" s="60"/>
      <c r="N103" s="59"/>
      <c r="O103" s="60"/>
      <c r="P103" s="59"/>
      <c r="Q103" s="60"/>
      <c r="R103" s="61"/>
      <c r="S103" s="60"/>
      <c r="T103" s="60"/>
      <c r="U103" s="62"/>
      <c r="V103" s="63"/>
      <c r="W103" s="64">
        <f>IFERROR(((R103/V103)*T103)*60,0)</f>
        <v>0</v>
      </c>
      <c r="X103" s="65"/>
      <c r="Y103" s="66"/>
      <c r="Z103" s="67"/>
    </row>
    <row r="104" spans="1:26" ht="15" customHeight="1" x14ac:dyDescent="0.25">
      <c r="A104" s="29">
        <v>14</v>
      </c>
      <c r="B104" s="68" t="s">
        <v>63</v>
      </c>
      <c r="C104" s="69"/>
      <c r="D104" s="32" t="s">
        <v>28</v>
      </c>
      <c r="E104" s="34">
        <v>135</v>
      </c>
      <c r="F104" s="32" t="s">
        <v>28</v>
      </c>
      <c r="G104" s="34">
        <v>0</v>
      </c>
      <c r="H104" s="32" t="s">
        <v>28</v>
      </c>
      <c r="I104" s="34">
        <v>15</v>
      </c>
      <c r="J104" s="32" t="s">
        <v>28</v>
      </c>
      <c r="K104" s="34">
        <v>50</v>
      </c>
      <c r="L104" s="32" t="s">
        <v>28</v>
      </c>
      <c r="M104" s="34">
        <v>0</v>
      </c>
      <c r="N104" s="32" t="s">
        <v>28</v>
      </c>
      <c r="O104" s="34">
        <v>0</v>
      </c>
      <c r="P104" s="32" t="s">
        <v>28</v>
      </c>
      <c r="Q104" s="34">
        <v>0</v>
      </c>
      <c r="R104" s="35" t="s">
        <v>28</v>
      </c>
      <c r="S104" s="34">
        <f>E104+G104+I104+K104+M104+O104+Q104</f>
        <v>200</v>
      </c>
      <c r="T104" s="36">
        <v>1</v>
      </c>
      <c r="U104" s="37"/>
      <c r="V104" s="38"/>
      <c r="W104" s="39">
        <f>IFERROR(((S105/V104)*T104)*60,0)</f>
        <v>0</v>
      </c>
      <c r="X104" s="40" t="e">
        <f>U104/V104</f>
        <v>#DIV/0!</v>
      </c>
      <c r="Y104" s="41" t="e">
        <f>U104/V104*S105</f>
        <v>#DIV/0!</v>
      </c>
      <c r="Z104" s="42"/>
    </row>
    <row r="105" spans="1:26" ht="15" customHeight="1" x14ac:dyDescent="0.25">
      <c r="A105" s="43"/>
      <c r="B105" s="70"/>
      <c r="C105" s="71"/>
      <c r="D105" s="46" t="s">
        <v>29</v>
      </c>
      <c r="E105" s="47">
        <v>662.98</v>
      </c>
      <c r="F105" s="46" t="s">
        <v>29</v>
      </c>
      <c r="G105" s="47">
        <v>0</v>
      </c>
      <c r="H105" s="46" t="s">
        <v>29</v>
      </c>
      <c r="I105" s="47">
        <v>57.65</v>
      </c>
      <c r="J105" s="46" t="s">
        <v>29</v>
      </c>
      <c r="K105" s="47">
        <v>162.46</v>
      </c>
      <c r="L105" s="46" t="s">
        <v>29</v>
      </c>
      <c r="M105" s="47">
        <v>0</v>
      </c>
      <c r="N105" s="46" t="s">
        <v>29</v>
      </c>
      <c r="O105" s="47">
        <v>0</v>
      </c>
      <c r="P105" s="46" t="s">
        <v>29</v>
      </c>
      <c r="Q105" s="47">
        <v>0</v>
      </c>
      <c r="R105" s="48" t="s">
        <v>29</v>
      </c>
      <c r="S105" s="47">
        <f>E105+G105+I105+K105+M105+O105+Q105</f>
        <v>883.09</v>
      </c>
      <c r="T105" s="49"/>
      <c r="U105" s="50"/>
      <c r="V105" s="51"/>
      <c r="W105" s="52">
        <f>IFERROR(((R105/V105)*T105)*60,0)</f>
        <v>0</v>
      </c>
      <c r="X105" s="53"/>
      <c r="Y105" s="54"/>
      <c r="Z105" s="55"/>
    </row>
    <row r="106" spans="1:26" ht="15.75" thickBot="1" x14ac:dyDescent="0.3">
      <c r="A106" s="56"/>
      <c r="B106" s="72"/>
      <c r="C106" s="73"/>
      <c r="D106" s="59"/>
      <c r="E106" s="60"/>
      <c r="F106" s="59"/>
      <c r="G106" s="60"/>
      <c r="H106" s="59"/>
      <c r="I106" s="60"/>
      <c r="J106" s="59"/>
      <c r="K106" s="60"/>
      <c r="L106" s="59"/>
      <c r="M106" s="60"/>
      <c r="N106" s="59"/>
      <c r="O106" s="60"/>
      <c r="P106" s="59"/>
      <c r="Q106" s="60"/>
      <c r="R106" s="61"/>
      <c r="S106" s="60"/>
      <c r="T106" s="60"/>
      <c r="U106" s="62"/>
      <c r="V106" s="63"/>
      <c r="W106" s="64">
        <f>IFERROR(((R106/V106)*T106)*60,0)</f>
        <v>0</v>
      </c>
      <c r="X106" s="65"/>
      <c r="Y106" s="66"/>
      <c r="Z106" s="67"/>
    </row>
    <row r="107" spans="1:26" ht="15" customHeight="1" x14ac:dyDescent="0.25">
      <c r="A107" s="29">
        <v>14</v>
      </c>
      <c r="B107" s="68" t="s">
        <v>64</v>
      </c>
      <c r="C107" s="69"/>
      <c r="D107" s="32" t="s">
        <v>28</v>
      </c>
      <c r="E107" s="34">
        <v>35</v>
      </c>
      <c r="F107" s="32" t="s">
        <v>28</v>
      </c>
      <c r="G107" s="34">
        <v>0</v>
      </c>
      <c r="H107" s="32" t="s">
        <v>28</v>
      </c>
      <c r="I107" s="34">
        <v>1</v>
      </c>
      <c r="J107" s="32" t="s">
        <v>28</v>
      </c>
      <c r="K107" s="34">
        <v>0</v>
      </c>
      <c r="L107" s="32" t="s">
        <v>28</v>
      </c>
      <c r="M107" s="34">
        <v>0</v>
      </c>
      <c r="N107" s="32" t="s">
        <v>28</v>
      </c>
      <c r="O107" s="34">
        <v>0</v>
      </c>
      <c r="P107" s="32" t="s">
        <v>28</v>
      </c>
      <c r="Q107" s="34">
        <v>0</v>
      </c>
      <c r="R107" s="35" t="s">
        <v>28</v>
      </c>
      <c r="S107" s="34">
        <f>E107+G107+I107+K107+M107+O107+Q107</f>
        <v>36</v>
      </c>
      <c r="T107" s="36">
        <v>1</v>
      </c>
      <c r="U107" s="37"/>
      <c r="V107" s="38"/>
      <c r="W107" s="39">
        <f>IFERROR(((S108/V107)*T107)*60,0)</f>
        <v>0</v>
      </c>
      <c r="X107" s="40" t="e">
        <f>U107/V107</f>
        <v>#DIV/0!</v>
      </c>
      <c r="Y107" s="41" t="e">
        <f>U107/V107*S108</f>
        <v>#DIV/0!</v>
      </c>
      <c r="Z107" s="42"/>
    </row>
    <row r="108" spans="1:26" ht="15" customHeight="1" x14ac:dyDescent="0.25">
      <c r="A108" s="43"/>
      <c r="B108" s="70"/>
      <c r="C108" s="71"/>
      <c r="D108" s="46" t="s">
        <v>29</v>
      </c>
      <c r="E108" s="47">
        <v>88</v>
      </c>
      <c r="F108" s="46" t="s">
        <v>29</v>
      </c>
      <c r="G108" s="47">
        <v>0</v>
      </c>
      <c r="H108" s="46" t="s">
        <v>29</v>
      </c>
      <c r="I108" s="47">
        <v>100</v>
      </c>
      <c r="J108" s="46" t="s">
        <v>29</v>
      </c>
      <c r="K108" s="47">
        <v>0</v>
      </c>
      <c r="L108" s="46" t="s">
        <v>29</v>
      </c>
      <c r="M108" s="47">
        <v>0</v>
      </c>
      <c r="N108" s="46" t="s">
        <v>29</v>
      </c>
      <c r="O108" s="47">
        <v>0</v>
      </c>
      <c r="P108" s="46" t="s">
        <v>29</v>
      </c>
      <c r="Q108" s="47">
        <v>0</v>
      </c>
      <c r="R108" s="48" t="s">
        <v>29</v>
      </c>
      <c r="S108" s="47">
        <f>E108+G108+I108+K108+M108+O108+Q108</f>
        <v>188</v>
      </c>
      <c r="T108" s="49"/>
      <c r="U108" s="50"/>
      <c r="V108" s="51"/>
      <c r="W108" s="52">
        <f>IFERROR(((R108/V108)*T108)*60,0)</f>
        <v>0</v>
      </c>
      <c r="X108" s="53"/>
      <c r="Y108" s="54"/>
      <c r="Z108" s="55"/>
    </row>
    <row r="109" spans="1:26" ht="31.5" customHeight="1" thickBot="1" x14ac:dyDescent="0.3">
      <c r="A109" s="56"/>
      <c r="B109" s="72"/>
      <c r="C109" s="73"/>
      <c r="D109" s="59"/>
      <c r="E109" s="60"/>
      <c r="F109" s="59"/>
      <c r="G109" s="60"/>
      <c r="H109" s="59"/>
      <c r="I109" s="60"/>
      <c r="J109" s="59"/>
      <c r="K109" s="60"/>
      <c r="L109" s="59"/>
      <c r="M109" s="60"/>
      <c r="N109" s="59"/>
      <c r="O109" s="60"/>
      <c r="P109" s="59"/>
      <c r="Q109" s="60"/>
      <c r="R109" s="61"/>
      <c r="S109" s="60"/>
      <c r="T109" s="60"/>
      <c r="U109" s="62"/>
      <c r="V109" s="63"/>
      <c r="W109" s="64">
        <f>IFERROR(((R109/V109)*T109)*60,0)</f>
        <v>0</v>
      </c>
      <c r="X109" s="65"/>
      <c r="Y109" s="66"/>
      <c r="Z109" s="67"/>
    </row>
    <row r="110" spans="1:26" ht="15" customHeight="1" x14ac:dyDescent="0.25">
      <c r="A110" s="29">
        <v>14</v>
      </c>
      <c r="B110" s="68" t="s">
        <v>65</v>
      </c>
      <c r="C110" s="69"/>
      <c r="D110" s="32" t="s">
        <v>28</v>
      </c>
      <c r="E110" s="34">
        <v>16</v>
      </c>
      <c r="F110" s="32" t="s">
        <v>28</v>
      </c>
      <c r="G110" s="34">
        <v>0</v>
      </c>
      <c r="H110" s="32" t="s">
        <v>28</v>
      </c>
      <c r="I110" s="34">
        <v>9</v>
      </c>
      <c r="J110" s="32" t="s">
        <v>28</v>
      </c>
      <c r="K110" s="34">
        <v>0</v>
      </c>
      <c r="L110" s="32" t="s">
        <v>28</v>
      </c>
      <c r="M110" s="34">
        <v>0</v>
      </c>
      <c r="N110" s="32" t="s">
        <v>28</v>
      </c>
      <c r="O110" s="34">
        <v>0</v>
      </c>
      <c r="P110" s="32" t="s">
        <v>28</v>
      </c>
      <c r="Q110" s="34">
        <v>0</v>
      </c>
      <c r="R110" s="35" t="s">
        <v>28</v>
      </c>
      <c r="S110" s="34">
        <f>E110+G110+I110+K110+M110+O110+Q110</f>
        <v>25</v>
      </c>
      <c r="T110" s="36">
        <v>1</v>
      </c>
      <c r="U110" s="37"/>
      <c r="V110" s="38"/>
      <c r="W110" s="39">
        <f>IFERROR(((S111/V110)*T110)*60,0)</f>
        <v>0</v>
      </c>
      <c r="X110" s="40" t="e">
        <f>U110/V110</f>
        <v>#DIV/0!</v>
      </c>
      <c r="Y110" s="41" t="e">
        <f>U110/V110*S111</f>
        <v>#DIV/0!</v>
      </c>
      <c r="Z110" s="42"/>
    </row>
    <row r="111" spans="1:26" ht="15" customHeight="1" x14ac:dyDescent="0.25">
      <c r="A111" s="43"/>
      <c r="B111" s="70"/>
      <c r="C111" s="71"/>
      <c r="D111" s="46" t="s">
        <v>29</v>
      </c>
      <c r="E111" s="47">
        <v>128.27000000000001</v>
      </c>
      <c r="F111" s="46" t="s">
        <v>29</v>
      </c>
      <c r="G111" s="47">
        <v>0</v>
      </c>
      <c r="H111" s="46" t="s">
        <v>29</v>
      </c>
      <c r="I111" s="47">
        <v>23.1</v>
      </c>
      <c r="J111" s="46" t="s">
        <v>29</v>
      </c>
      <c r="K111" s="47">
        <v>0</v>
      </c>
      <c r="L111" s="46" t="s">
        <v>29</v>
      </c>
      <c r="M111" s="47">
        <v>0</v>
      </c>
      <c r="N111" s="46" t="s">
        <v>29</v>
      </c>
      <c r="O111" s="47">
        <v>0</v>
      </c>
      <c r="P111" s="46" t="s">
        <v>29</v>
      </c>
      <c r="Q111" s="47">
        <v>0</v>
      </c>
      <c r="R111" s="48" t="s">
        <v>29</v>
      </c>
      <c r="S111" s="47">
        <f>E111+G111+I111+K111+M111+O111+Q111</f>
        <v>151.37</v>
      </c>
      <c r="T111" s="49"/>
      <c r="U111" s="50"/>
      <c r="V111" s="51"/>
      <c r="W111" s="52">
        <f>IFERROR(((R111/V111)*T111)*60,0)</f>
        <v>0</v>
      </c>
      <c r="X111" s="53"/>
      <c r="Y111" s="54"/>
      <c r="Z111" s="55"/>
    </row>
    <row r="112" spans="1:26" ht="27.75" customHeight="1" thickBot="1" x14ac:dyDescent="0.3">
      <c r="A112" s="56"/>
      <c r="B112" s="72"/>
      <c r="C112" s="73"/>
      <c r="D112" s="59"/>
      <c r="E112" s="60"/>
      <c r="F112" s="59"/>
      <c r="G112" s="60"/>
      <c r="H112" s="59"/>
      <c r="I112" s="60"/>
      <c r="J112" s="59"/>
      <c r="K112" s="60"/>
      <c r="L112" s="59"/>
      <c r="M112" s="60"/>
      <c r="N112" s="59"/>
      <c r="O112" s="60"/>
      <c r="P112" s="59"/>
      <c r="Q112" s="60"/>
      <c r="R112" s="61"/>
      <c r="S112" s="60"/>
      <c r="T112" s="60"/>
      <c r="U112" s="62"/>
      <c r="V112" s="63"/>
      <c r="W112" s="64">
        <f>IFERROR(((R112/V112)*T112)*60,0)</f>
        <v>0</v>
      </c>
      <c r="X112" s="65"/>
      <c r="Y112" s="66"/>
      <c r="Z112" s="67"/>
    </row>
    <row r="113" spans="1:26" ht="15" customHeight="1" x14ac:dyDescent="0.25">
      <c r="A113" s="29">
        <v>14</v>
      </c>
      <c r="B113" s="68" t="s">
        <v>66</v>
      </c>
      <c r="C113" s="69"/>
      <c r="D113" s="32" t="s">
        <v>28</v>
      </c>
      <c r="E113" s="34">
        <v>33</v>
      </c>
      <c r="F113" s="32" t="s">
        <v>28</v>
      </c>
      <c r="G113" s="34">
        <v>0</v>
      </c>
      <c r="H113" s="32" t="s">
        <v>28</v>
      </c>
      <c r="I113" s="34">
        <v>1</v>
      </c>
      <c r="J113" s="32" t="s">
        <v>28</v>
      </c>
      <c r="K113" s="34">
        <v>0</v>
      </c>
      <c r="L113" s="32" t="s">
        <v>28</v>
      </c>
      <c r="M113" s="34">
        <v>0</v>
      </c>
      <c r="N113" s="32" t="s">
        <v>28</v>
      </c>
      <c r="O113" s="34">
        <v>0</v>
      </c>
      <c r="P113" s="32" t="s">
        <v>28</v>
      </c>
      <c r="Q113" s="34">
        <v>0</v>
      </c>
      <c r="R113" s="35" t="s">
        <v>28</v>
      </c>
      <c r="S113" s="34">
        <f>E113+G113+I113+K113+M113+O113+Q113</f>
        <v>34</v>
      </c>
      <c r="T113" s="36">
        <v>1</v>
      </c>
      <c r="U113" s="37"/>
      <c r="V113" s="38"/>
      <c r="W113" s="39">
        <f>IFERROR(((S114/V113)*T113)*60,0)</f>
        <v>0</v>
      </c>
      <c r="X113" s="40" t="e">
        <f>U113/V113</f>
        <v>#DIV/0!</v>
      </c>
      <c r="Y113" s="41" t="e">
        <f>U113/V113*S114</f>
        <v>#DIV/0!</v>
      </c>
      <c r="Z113" s="42"/>
    </row>
    <row r="114" spans="1:26" ht="15" customHeight="1" x14ac:dyDescent="0.25">
      <c r="A114" s="43"/>
      <c r="B114" s="70"/>
      <c r="C114" s="71"/>
      <c r="D114" s="46" t="s">
        <v>29</v>
      </c>
      <c r="E114" s="47">
        <v>80.87</v>
      </c>
      <c r="F114" s="46" t="s">
        <v>29</v>
      </c>
      <c r="G114" s="47">
        <v>0</v>
      </c>
      <c r="H114" s="46" t="s">
        <v>29</v>
      </c>
      <c r="I114" s="47">
        <v>100</v>
      </c>
      <c r="J114" s="46" t="s">
        <v>29</v>
      </c>
      <c r="K114" s="47">
        <v>0</v>
      </c>
      <c r="L114" s="46" t="s">
        <v>29</v>
      </c>
      <c r="M114" s="47">
        <v>0</v>
      </c>
      <c r="N114" s="46" t="s">
        <v>29</v>
      </c>
      <c r="O114" s="47">
        <v>0</v>
      </c>
      <c r="P114" s="46" t="s">
        <v>29</v>
      </c>
      <c r="Q114" s="47">
        <v>0</v>
      </c>
      <c r="R114" s="48" t="s">
        <v>29</v>
      </c>
      <c r="S114" s="47">
        <f>E114+G114+I114+K114+M114+O114+Q114</f>
        <v>180.87</v>
      </c>
      <c r="T114" s="49"/>
      <c r="U114" s="50"/>
      <c r="V114" s="51"/>
      <c r="W114" s="52">
        <f>IFERROR(((R114/V114)*T114)*60,0)</f>
        <v>0</v>
      </c>
      <c r="X114" s="53"/>
      <c r="Y114" s="54"/>
      <c r="Z114" s="55"/>
    </row>
    <row r="115" spans="1:26" ht="29.25" customHeight="1" thickBot="1" x14ac:dyDescent="0.3">
      <c r="A115" s="56"/>
      <c r="B115" s="72"/>
      <c r="C115" s="73"/>
      <c r="D115" s="59"/>
      <c r="E115" s="60"/>
      <c r="F115" s="59"/>
      <c r="G115" s="60"/>
      <c r="H115" s="59"/>
      <c r="I115" s="60"/>
      <c r="J115" s="59"/>
      <c r="K115" s="60"/>
      <c r="L115" s="59"/>
      <c r="M115" s="60"/>
      <c r="N115" s="59"/>
      <c r="O115" s="60"/>
      <c r="P115" s="59"/>
      <c r="Q115" s="60"/>
      <c r="R115" s="61"/>
      <c r="S115" s="60"/>
      <c r="T115" s="60"/>
      <c r="U115" s="62"/>
      <c r="V115" s="63"/>
      <c r="W115" s="64">
        <f>IFERROR(((R115/V115)*T115)*60,0)</f>
        <v>0</v>
      </c>
      <c r="X115" s="65"/>
      <c r="Y115" s="66"/>
      <c r="Z115" s="67"/>
    </row>
    <row r="116" spans="1:26" ht="15" customHeight="1" x14ac:dyDescent="0.25">
      <c r="A116" s="29">
        <v>15</v>
      </c>
      <c r="B116" s="68" t="s">
        <v>67</v>
      </c>
      <c r="C116" s="69"/>
      <c r="D116" s="32" t="s">
        <v>28</v>
      </c>
      <c r="E116" s="34">
        <v>191</v>
      </c>
      <c r="F116" s="32" t="s">
        <v>28</v>
      </c>
      <c r="G116" s="34">
        <v>0</v>
      </c>
      <c r="H116" s="32" t="s">
        <v>28</v>
      </c>
      <c r="I116" s="34">
        <v>0</v>
      </c>
      <c r="J116" s="32" t="s">
        <v>28</v>
      </c>
      <c r="K116" s="34">
        <v>0</v>
      </c>
      <c r="L116" s="32" t="s">
        <v>28</v>
      </c>
      <c r="M116" s="34">
        <v>0</v>
      </c>
      <c r="N116" s="32" t="s">
        <v>28</v>
      </c>
      <c r="O116" s="34">
        <v>0</v>
      </c>
      <c r="P116" s="32" t="s">
        <v>28</v>
      </c>
      <c r="Q116" s="34">
        <v>0</v>
      </c>
      <c r="R116" s="35" t="s">
        <v>28</v>
      </c>
      <c r="S116" s="34">
        <f>E116+G116+I116+K116+M116+O116+Q116</f>
        <v>191</v>
      </c>
      <c r="T116" s="36">
        <v>1</v>
      </c>
      <c r="U116" s="37"/>
      <c r="V116" s="38"/>
      <c r="W116" s="39">
        <f>IFERROR(((S117/V116)*T116)*60,0)</f>
        <v>0</v>
      </c>
      <c r="X116" s="40" t="e">
        <f>U116/V116</f>
        <v>#DIV/0!</v>
      </c>
      <c r="Y116" s="41" t="e">
        <f>U116/V116*S117</f>
        <v>#DIV/0!</v>
      </c>
      <c r="Z116" s="42"/>
    </row>
    <row r="117" spans="1:26" ht="15" customHeight="1" x14ac:dyDescent="0.25">
      <c r="A117" s="43"/>
      <c r="B117" s="70"/>
      <c r="C117" s="71"/>
      <c r="D117" s="46" t="s">
        <v>29</v>
      </c>
      <c r="E117" s="47">
        <v>674.39</v>
      </c>
      <c r="F117" s="46" t="s">
        <v>29</v>
      </c>
      <c r="G117" s="47">
        <v>0</v>
      </c>
      <c r="H117" s="46" t="s">
        <v>29</v>
      </c>
      <c r="I117" s="47">
        <v>0</v>
      </c>
      <c r="J117" s="46" t="s">
        <v>29</v>
      </c>
      <c r="K117" s="47">
        <v>0</v>
      </c>
      <c r="L117" s="46" t="s">
        <v>29</v>
      </c>
      <c r="M117" s="47">
        <v>0</v>
      </c>
      <c r="N117" s="46" t="s">
        <v>29</v>
      </c>
      <c r="O117" s="47">
        <v>0</v>
      </c>
      <c r="P117" s="46" t="s">
        <v>29</v>
      </c>
      <c r="Q117" s="47">
        <v>0</v>
      </c>
      <c r="R117" s="48" t="s">
        <v>29</v>
      </c>
      <c r="S117" s="47">
        <f>E117+G117+I117+K117+M117+O117+Q117</f>
        <v>674.39</v>
      </c>
      <c r="T117" s="49"/>
      <c r="U117" s="50"/>
      <c r="V117" s="51"/>
      <c r="W117" s="52">
        <f>IFERROR(((R117/V117)*T117)*60,0)</f>
        <v>0</v>
      </c>
      <c r="X117" s="53"/>
      <c r="Y117" s="54"/>
      <c r="Z117" s="55"/>
    </row>
    <row r="118" spans="1:26" ht="12" customHeight="1" thickBot="1" x14ac:dyDescent="0.3">
      <c r="A118" s="56"/>
      <c r="B118" s="72"/>
      <c r="C118" s="73"/>
      <c r="D118" s="59"/>
      <c r="E118" s="60"/>
      <c r="F118" s="59"/>
      <c r="G118" s="60"/>
      <c r="H118" s="59"/>
      <c r="I118" s="60"/>
      <c r="J118" s="59"/>
      <c r="K118" s="60"/>
      <c r="L118" s="59"/>
      <c r="M118" s="60"/>
      <c r="N118" s="59"/>
      <c r="O118" s="60"/>
      <c r="P118" s="59"/>
      <c r="Q118" s="60"/>
      <c r="R118" s="61"/>
      <c r="S118" s="60"/>
      <c r="T118" s="60"/>
      <c r="U118" s="62"/>
      <c r="V118" s="63"/>
      <c r="W118" s="64">
        <f>IFERROR(((R118/V118)*T118)*60,0)</f>
        <v>0</v>
      </c>
      <c r="X118" s="65"/>
      <c r="Y118" s="66"/>
      <c r="Z118" s="67"/>
    </row>
    <row r="119" spans="1:26" ht="15" customHeight="1" x14ac:dyDescent="0.25">
      <c r="A119" s="29">
        <v>15</v>
      </c>
      <c r="B119" s="68" t="s">
        <v>68</v>
      </c>
      <c r="C119" s="69"/>
      <c r="D119" s="32" t="s">
        <v>28</v>
      </c>
      <c r="E119" s="34">
        <v>34</v>
      </c>
      <c r="F119" s="32" t="s">
        <v>28</v>
      </c>
      <c r="G119" s="34">
        <v>0</v>
      </c>
      <c r="H119" s="32" t="s">
        <v>28</v>
      </c>
      <c r="I119" s="34">
        <v>1</v>
      </c>
      <c r="J119" s="32" t="s">
        <v>28</v>
      </c>
      <c r="K119" s="34">
        <v>0</v>
      </c>
      <c r="L119" s="32" t="s">
        <v>28</v>
      </c>
      <c r="M119" s="34">
        <v>0</v>
      </c>
      <c r="N119" s="32" t="s">
        <v>28</v>
      </c>
      <c r="O119" s="34">
        <v>0</v>
      </c>
      <c r="P119" s="32" t="s">
        <v>28</v>
      </c>
      <c r="Q119" s="34">
        <v>0</v>
      </c>
      <c r="R119" s="35" t="s">
        <v>28</v>
      </c>
      <c r="S119" s="34">
        <f>E119+G119+I119+K119+M119+O119+Q119</f>
        <v>35</v>
      </c>
      <c r="T119" s="36">
        <v>1</v>
      </c>
      <c r="U119" s="37"/>
      <c r="V119" s="38"/>
      <c r="W119" s="39">
        <f>IFERROR(((S120/V119)*T119)*60,0)</f>
        <v>0</v>
      </c>
      <c r="X119" s="40" t="e">
        <f>U119/V119</f>
        <v>#DIV/0!</v>
      </c>
      <c r="Y119" s="41" t="e">
        <f>U119/V119*S120</f>
        <v>#DIV/0!</v>
      </c>
      <c r="Z119" s="42"/>
    </row>
    <row r="120" spans="1:26" ht="15" customHeight="1" x14ac:dyDescent="0.25">
      <c r="A120" s="43"/>
      <c r="B120" s="70"/>
      <c r="C120" s="71"/>
      <c r="D120" s="46" t="s">
        <v>29</v>
      </c>
      <c r="E120" s="47">
        <v>71.680000000000007</v>
      </c>
      <c r="F120" s="46" t="s">
        <v>29</v>
      </c>
      <c r="G120" s="47">
        <v>0</v>
      </c>
      <c r="H120" s="46" t="s">
        <v>29</v>
      </c>
      <c r="I120" s="47">
        <v>100</v>
      </c>
      <c r="J120" s="46" t="s">
        <v>29</v>
      </c>
      <c r="K120" s="47">
        <v>0</v>
      </c>
      <c r="L120" s="46" t="s">
        <v>29</v>
      </c>
      <c r="M120" s="47">
        <v>0</v>
      </c>
      <c r="N120" s="46" t="s">
        <v>29</v>
      </c>
      <c r="O120" s="47">
        <v>0</v>
      </c>
      <c r="P120" s="46" t="s">
        <v>29</v>
      </c>
      <c r="Q120" s="47">
        <v>0</v>
      </c>
      <c r="R120" s="48" t="s">
        <v>29</v>
      </c>
      <c r="S120" s="47">
        <f>E120+G120+I120+K120+M120+O120+Q120</f>
        <v>171.68</v>
      </c>
      <c r="T120" s="49"/>
      <c r="U120" s="50"/>
      <c r="V120" s="51"/>
      <c r="W120" s="52">
        <f>IFERROR(((R120/V120)*T120)*60,0)</f>
        <v>0</v>
      </c>
      <c r="X120" s="53"/>
      <c r="Y120" s="54"/>
      <c r="Z120" s="55"/>
    </row>
    <row r="121" spans="1:26" ht="12" customHeight="1" thickBot="1" x14ac:dyDescent="0.3">
      <c r="A121" s="56"/>
      <c r="B121" s="72"/>
      <c r="C121" s="73"/>
      <c r="D121" s="59"/>
      <c r="E121" s="60"/>
      <c r="F121" s="59"/>
      <c r="G121" s="60"/>
      <c r="H121" s="59"/>
      <c r="I121" s="60"/>
      <c r="J121" s="59"/>
      <c r="K121" s="60"/>
      <c r="L121" s="59"/>
      <c r="M121" s="60"/>
      <c r="N121" s="59"/>
      <c r="O121" s="60"/>
      <c r="P121" s="59"/>
      <c r="Q121" s="60"/>
      <c r="R121" s="61"/>
      <c r="S121" s="60"/>
      <c r="T121" s="60"/>
      <c r="U121" s="62"/>
      <c r="V121" s="63"/>
      <c r="W121" s="64">
        <f>IFERROR(((R121/V121)*T121)*60,0)</f>
        <v>0</v>
      </c>
      <c r="X121" s="65"/>
      <c r="Y121" s="66"/>
      <c r="Z121" s="67"/>
    </row>
    <row r="122" spans="1:26" ht="15" customHeight="1" x14ac:dyDescent="0.25">
      <c r="A122" s="29">
        <v>16</v>
      </c>
      <c r="B122" s="68" t="s">
        <v>69</v>
      </c>
      <c r="C122" s="69"/>
      <c r="D122" s="32" t="s">
        <v>28</v>
      </c>
      <c r="E122" s="34">
        <v>160</v>
      </c>
      <c r="F122" s="32" t="s">
        <v>28</v>
      </c>
      <c r="G122" s="34">
        <v>0</v>
      </c>
      <c r="H122" s="32" t="s">
        <v>28</v>
      </c>
      <c r="I122" s="34">
        <v>21</v>
      </c>
      <c r="J122" s="32" t="s">
        <v>28</v>
      </c>
      <c r="K122" s="34">
        <v>0</v>
      </c>
      <c r="L122" s="32" t="s">
        <v>28</v>
      </c>
      <c r="M122" s="34">
        <v>0</v>
      </c>
      <c r="N122" s="32" t="s">
        <v>28</v>
      </c>
      <c r="O122" s="34">
        <v>0</v>
      </c>
      <c r="P122" s="32" t="s">
        <v>28</v>
      </c>
      <c r="Q122" s="34">
        <v>2</v>
      </c>
      <c r="R122" s="35" t="s">
        <v>28</v>
      </c>
      <c r="S122" s="34">
        <f>E122+G122+I122+K122+M122+O122+Q122</f>
        <v>183</v>
      </c>
      <c r="T122" s="36">
        <v>1</v>
      </c>
      <c r="U122" s="37"/>
      <c r="V122" s="38"/>
      <c r="W122" s="39">
        <f>IFERROR(((S123/V122)*T122)*60,0)</f>
        <v>0</v>
      </c>
      <c r="X122" s="40" t="e">
        <f>U122/V122</f>
        <v>#DIV/0!</v>
      </c>
      <c r="Y122" s="41" t="e">
        <f>U122/V122*S123</f>
        <v>#DIV/0!</v>
      </c>
      <c r="Z122" s="42"/>
    </row>
    <row r="123" spans="1:26" ht="15" customHeight="1" x14ac:dyDescent="0.25">
      <c r="A123" s="43"/>
      <c r="B123" s="70"/>
      <c r="C123" s="71"/>
      <c r="D123" s="46" t="s">
        <v>29</v>
      </c>
      <c r="E123" s="47">
        <v>397.24</v>
      </c>
      <c r="F123" s="46" t="s">
        <v>29</v>
      </c>
      <c r="G123" s="47">
        <v>0</v>
      </c>
      <c r="H123" s="46" t="s">
        <v>29</v>
      </c>
      <c r="I123" s="47">
        <v>129.80000000000001</v>
      </c>
      <c r="J123" s="46" t="s">
        <v>29</v>
      </c>
      <c r="K123" s="47">
        <v>0</v>
      </c>
      <c r="L123" s="46" t="s">
        <v>29</v>
      </c>
      <c r="M123" s="47">
        <v>0</v>
      </c>
      <c r="N123" s="46" t="s">
        <v>29</v>
      </c>
      <c r="O123" s="47">
        <v>0</v>
      </c>
      <c r="P123" s="46" t="s">
        <v>29</v>
      </c>
      <c r="Q123" s="47">
        <v>2</v>
      </c>
      <c r="R123" s="48" t="s">
        <v>29</v>
      </c>
      <c r="S123" s="47">
        <f>E123+G123+I123+K123+M123+O123+Q123</f>
        <v>529.04</v>
      </c>
      <c r="T123" s="49"/>
      <c r="U123" s="50"/>
      <c r="V123" s="51"/>
      <c r="W123" s="52">
        <f>IFERROR(((R123/V123)*T123)*60,0)</f>
        <v>0</v>
      </c>
      <c r="X123" s="53"/>
      <c r="Y123" s="54"/>
      <c r="Z123" s="55"/>
    </row>
    <row r="124" spans="1:26" ht="12" customHeight="1" thickBot="1" x14ac:dyDescent="0.3">
      <c r="A124" s="56"/>
      <c r="B124" s="72"/>
      <c r="C124" s="73"/>
      <c r="D124" s="59"/>
      <c r="E124" s="60"/>
      <c r="F124" s="59"/>
      <c r="G124" s="60"/>
      <c r="H124" s="59"/>
      <c r="I124" s="60"/>
      <c r="J124" s="59"/>
      <c r="K124" s="60"/>
      <c r="L124" s="59"/>
      <c r="M124" s="60"/>
      <c r="N124" s="59"/>
      <c r="O124" s="60"/>
      <c r="P124" s="59"/>
      <c r="Q124" s="60"/>
      <c r="R124" s="61"/>
      <c r="S124" s="60"/>
      <c r="T124" s="60"/>
      <c r="U124" s="62"/>
      <c r="V124" s="63"/>
      <c r="W124" s="64">
        <f>IFERROR(((R124/V124)*T124)*60,0)</f>
        <v>0</v>
      </c>
      <c r="X124" s="65"/>
      <c r="Y124" s="66"/>
      <c r="Z124" s="67"/>
    </row>
    <row r="125" spans="1:26" ht="15" customHeight="1" x14ac:dyDescent="0.25">
      <c r="A125" s="29">
        <v>16</v>
      </c>
      <c r="B125" s="68" t="s">
        <v>70</v>
      </c>
      <c r="C125" s="69"/>
      <c r="D125" s="32" t="s">
        <v>28</v>
      </c>
      <c r="E125" s="34">
        <v>14</v>
      </c>
      <c r="F125" s="32" t="s">
        <v>28</v>
      </c>
      <c r="G125" s="34">
        <v>0</v>
      </c>
      <c r="H125" s="32" t="s">
        <v>28</v>
      </c>
      <c r="I125" s="34">
        <v>5</v>
      </c>
      <c r="J125" s="32" t="s">
        <v>28</v>
      </c>
      <c r="K125" s="34">
        <v>0</v>
      </c>
      <c r="L125" s="32" t="s">
        <v>28</v>
      </c>
      <c r="M125" s="34">
        <v>0</v>
      </c>
      <c r="N125" s="32" t="s">
        <v>28</v>
      </c>
      <c r="O125" s="34">
        <v>0</v>
      </c>
      <c r="P125" s="32" t="s">
        <v>28</v>
      </c>
      <c r="Q125" s="34">
        <v>0</v>
      </c>
      <c r="R125" s="35" t="s">
        <v>28</v>
      </c>
      <c r="S125" s="34">
        <f>E125+G125+I125+K125+M125+O125+Q125</f>
        <v>19</v>
      </c>
      <c r="T125" s="36">
        <v>1</v>
      </c>
      <c r="U125" s="37"/>
      <c r="V125" s="38"/>
      <c r="W125" s="39">
        <f>IFERROR(((S126/V125)*T125)*60,0)</f>
        <v>0</v>
      </c>
      <c r="X125" s="40" t="e">
        <f>U125/V125</f>
        <v>#DIV/0!</v>
      </c>
      <c r="Y125" s="41" t="e">
        <f>U125/V125*S126</f>
        <v>#DIV/0!</v>
      </c>
      <c r="Z125" s="42"/>
    </row>
    <row r="126" spans="1:26" ht="15" customHeight="1" x14ac:dyDescent="0.25">
      <c r="A126" s="43"/>
      <c r="B126" s="70"/>
      <c r="C126" s="71"/>
      <c r="D126" s="46" t="s">
        <v>29</v>
      </c>
      <c r="E126" s="47">
        <v>32.03</v>
      </c>
      <c r="F126" s="46" t="s">
        <v>29</v>
      </c>
      <c r="G126" s="47">
        <v>0</v>
      </c>
      <c r="H126" s="46" t="s">
        <v>29</v>
      </c>
      <c r="I126" s="47">
        <v>113.6</v>
      </c>
      <c r="J126" s="46" t="s">
        <v>29</v>
      </c>
      <c r="K126" s="47">
        <v>0</v>
      </c>
      <c r="L126" s="46" t="s">
        <v>29</v>
      </c>
      <c r="M126" s="47">
        <v>0</v>
      </c>
      <c r="N126" s="46" t="s">
        <v>29</v>
      </c>
      <c r="O126" s="47">
        <v>0</v>
      </c>
      <c r="P126" s="46" t="s">
        <v>29</v>
      </c>
      <c r="Q126" s="47">
        <v>0</v>
      </c>
      <c r="R126" s="48" t="s">
        <v>29</v>
      </c>
      <c r="S126" s="47">
        <f>E126+G126+I126+K126+M126+O126+Q126</f>
        <v>145.63</v>
      </c>
      <c r="T126" s="49"/>
      <c r="U126" s="50"/>
      <c r="V126" s="51"/>
      <c r="W126" s="52">
        <f>IFERROR(((R126/V126)*T126)*60,0)</f>
        <v>0</v>
      </c>
      <c r="X126" s="53"/>
      <c r="Y126" s="54"/>
      <c r="Z126" s="55"/>
    </row>
    <row r="127" spans="1:26" ht="12" customHeight="1" thickBot="1" x14ac:dyDescent="0.3">
      <c r="A127" s="56"/>
      <c r="B127" s="72"/>
      <c r="C127" s="73"/>
      <c r="D127" s="59"/>
      <c r="E127" s="60"/>
      <c r="F127" s="59"/>
      <c r="G127" s="60"/>
      <c r="H127" s="59"/>
      <c r="I127" s="60"/>
      <c r="J127" s="59"/>
      <c r="K127" s="60"/>
      <c r="L127" s="59"/>
      <c r="M127" s="60"/>
      <c r="N127" s="59"/>
      <c r="O127" s="60"/>
      <c r="P127" s="59"/>
      <c r="Q127" s="60"/>
      <c r="R127" s="61"/>
      <c r="S127" s="60"/>
      <c r="T127" s="60"/>
      <c r="U127" s="62"/>
      <c r="V127" s="63"/>
      <c r="W127" s="64">
        <f>IFERROR(((R127/V127)*T127)*60,0)</f>
        <v>0</v>
      </c>
      <c r="X127" s="65"/>
      <c r="Y127" s="66"/>
      <c r="Z127" s="67"/>
    </row>
    <row r="128" spans="1:26" ht="15" customHeight="1" x14ac:dyDescent="0.25">
      <c r="A128" s="29">
        <v>17</v>
      </c>
      <c r="B128" s="68" t="s">
        <v>71</v>
      </c>
      <c r="C128" s="69"/>
      <c r="D128" s="32" t="s">
        <v>28</v>
      </c>
      <c r="E128" s="34">
        <v>160</v>
      </c>
      <c r="F128" s="32" t="s">
        <v>28</v>
      </c>
      <c r="G128" s="34">
        <v>0</v>
      </c>
      <c r="H128" s="32" t="s">
        <v>28</v>
      </c>
      <c r="I128" s="34">
        <v>56</v>
      </c>
      <c r="J128" s="32" t="s">
        <v>28</v>
      </c>
      <c r="K128" s="34">
        <v>0</v>
      </c>
      <c r="L128" s="32" t="s">
        <v>28</v>
      </c>
      <c r="M128" s="34">
        <v>0</v>
      </c>
      <c r="N128" s="32" t="s">
        <v>28</v>
      </c>
      <c r="O128" s="34">
        <v>0</v>
      </c>
      <c r="P128" s="32" t="s">
        <v>28</v>
      </c>
      <c r="Q128" s="34">
        <v>0</v>
      </c>
      <c r="R128" s="35" t="s">
        <v>28</v>
      </c>
      <c r="S128" s="34">
        <f>E128+G128+I128+K128+M128+O128+Q128</f>
        <v>216</v>
      </c>
      <c r="T128" s="36">
        <v>1</v>
      </c>
      <c r="U128" s="37"/>
      <c r="V128" s="38"/>
      <c r="W128" s="39">
        <f>IFERROR(((S129/V128)*T128)*60,0)</f>
        <v>0</v>
      </c>
      <c r="X128" s="40" t="e">
        <f>U128/V128</f>
        <v>#DIV/0!</v>
      </c>
      <c r="Y128" s="41" t="e">
        <f>U128/V128*S129</f>
        <v>#DIV/0!</v>
      </c>
      <c r="Z128" s="42"/>
    </row>
    <row r="129" spans="1:27" ht="15" customHeight="1" x14ac:dyDescent="0.25">
      <c r="A129" s="43"/>
      <c r="B129" s="70"/>
      <c r="C129" s="71"/>
      <c r="D129" s="46" t="s">
        <v>29</v>
      </c>
      <c r="E129" s="47">
        <v>1702.18</v>
      </c>
      <c r="F129" s="46" t="s">
        <v>29</v>
      </c>
      <c r="G129" s="47">
        <v>0</v>
      </c>
      <c r="H129" s="46" t="s">
        <v>29</v>
      </c>
      <c r="I129" s="47">
        <v>631.38</v>
      </c>
      <c r="J129" s="46" t="s">
        <v>29</v>
      </c>
      <c r="K129" s="47">
        <v>0</v>
      </c>
      <c r="L129" s="46" t="s">
        <v>29</v>
      </c>
      <c r="M129" s="47">
        <v>0</v>
      </c>
      <c r="N129" s="46" t="s">
        <v>29</v>
      </c>
      <c r="O129" s="47">
        <v>0</v>
      </c>
      <c r="P129" s="46" t="s">
        <v>29</v>
      </c>
      <c r="Q129" s="47">
        <v>0</v>
      </c>
      <c r="R129" s="48" t="s">
        <v>29</v>
      </c>
      <c r="S129" s="47">
        <f>E129+G129+I129+K129+M129+O129+Q129</f>
        <v>2333.56</v>
      </c>
      <c r="T129" s="49"/>
      <c r="U129" s="50"/>
      <c r="V129" s="51"/>
      <c r="W129" s="52">
        <f>IFERROR(((R129/V129)*T129)*60,0)</f>
        <v>0</v>
      </c>
      <c r="X129" s="53"/>
      <c r="Y129" s="54"/>
      <c r="Z129" s="55"/>
    </row>
    <row r="130" spans="1:27" ht="12" customHeight="1" thickBot="1" x14ac:dyDescent="0.3">
      <c r="A130" s="56"/>
      <c r="B130" s="72"/>
      <c r="C130" s="73"/>
      <c r="D130" s="59"/>
      <c r="E130" s="60"/>
      <c r="F130" s="59"/>
      <c r="G130" s="60"/>
      <c r="H130" s="59"/>
      <c r="I130" s="60"/>
      <c r="J130" s="59"/>
      <c r="K130" s="60"/>
      <c r="L130" s="59"/>
      <c r="M130" s="60"/>
      <c r="N130" s="59"/>
      <c r="O130" s="60"/>
      <c r="P130" s="59"/>
      <c r="Q130" s="60"/>
      <c r="R130" s="61"/>
      <c r="S130" s="60"/>
      <c r="T130" s="60"/>
      <c r="U130" s="62"/>
      <c r="V130" s="63"/>
      <c r="W130" s="64">
        <f>IFERROR(((R130/V130)*T130)*60,0)</f>
        <v>0</v>
      </c>
      <c r="X130" s="65"/>
      <c r="Y130" s="66"/>
      <c r="Z130" s="67"/>
    </row>
    <row r="131" spans="1:27" ht="15" customHeight="1" x14ac:dyDescent="0.25">
      <c r="A131" s="29">
        <v>17</v>
      </c>
      <c r="B131" s="68" t="s">
        <v>72</v>
      </c>
      <c r="C131" s="69"/>
      <c r="D131" s="32" t="s">
        <v>28</v>
      </c>
      <c r="E131" s="34">
        <v>29</v>
      </c>
      <c r="F131" s="32" t="s">
        <v>28</v>
      </c>
      <c r="G131" s="34">
        <v>0</v>
      </c>
      <c r="H131" s="32" t="s">
        <v>28</v>
      </c>
      <c r="I131" s="34">
        <v>4</v>
      </c>
      <c r="J131" s="32" t="s">
        <v>28</v>
      </c>
      <c r="K131" s="34">
        <v>0</v>
      </c>
      <c r="L131" s="32" t="s">
        <v>28</v>
      </c>
      <c r="M131" s="34">
        <v>0</v>
      </c>
      <c r="N131" s="32" t="s">
        <v>28</v>
      </c>
      <c r="O131" s="34">
        <v>0</v>
      </c>
      <c r="P131" s="32" t="s">
        <v>28</v>
      </c>
      <c r="Q131" s="34">
        <v>0</v>
      </c>
      <c r="R131" s="35" t="s">
        <v>28</v>
      </c>
      <c r="S131" s="34">
        <f>E131+G131+I131+K131+M131+O131+Q131</f>
        <v>33</v>
      </c>
      <c r="T131" s="36">
        <v>1</v>
      </c>
      <c r="U131" s="37"/>
      <c r="V131" s="38"/>
      <c r="W131" s="84">
        <f>IFERROR(((S132/V131)*T131)*60,0)</f>
        <v>0</v>
      </c>
      <c r="X131" s="85" t="e">
        <f>U131/V131</f>
        <v>#DIV/0!</v>
      </c>
      <c r="Y131" s="41" t="e">
        <f>U131/V131*S132</f>
        <v>#DIV/0!</v>
      </c>
      <c r="Z131" s="42"/>
    </row>
    <row r="132" spans="1:27" ht="15" customHeight="1" x14ac:dyDescent="0.25">
      <c r="A132" s="43"/>
      <c r="B132" s="70"/>
      <c r="C132" s="71"/>
      <c r="D132" s="46" t="s">
        <v>29</v>
      </c>
      <c r="E132" s="47">
        <v>171.53</v>
      </c>
      <c r="F132" s="46" t="s">
        <v>29</v>
      </c>
      <c r="G132" s="47">
        <v>0</v>
      </c>
      <c r="H132" s="46" t="s">
        <v>29</v>
      </c>
      <c r="I132" s="47">
        <v>8.82</v>
      </c>
      <c r="J132" s="46" t="s">
        <v>29</v>
      </c>
      <c r="K132" s="47">
        <v>0</v>
      </c>
      <c r="L132" s="46" t="s">
        <v>29</v>
      </c>
      <c r="M132" s="47">
        <v>0</v>
      </c>
      <c r="N132" s="46" t="s">
        <v>29</v>
      </c>
      <c r="O132" s="47">
        <v>0</v>
      </c>
      <c r="P132" s="46" t="s">
        <v>29</v>
      </c>
      <c r="Q132" s="47">
        <v>0</v>
      </c>
      <c r="R132" s="48" t="s">
        <v>29</v>
      </c>
      <c r="S132" s="47">
        <f>E132+G132+I132+K132+M132+O132+Q132</f>
        <v>180.35</v>
      </c>
      <c r="T132" s="49"/>
      <c r="U132" s="50"/>
      <c r="V132" s="51"/>
      <c r="W132" s="86">
        <f>IFERROR(((R132/V132)*T132)*60,0)</f>
        <v>0</v>
      </c>
      <c r="X132" s="87"/>
      <c r="Y132" s="54"/>
      <c r="Z132" s="55"/>
    </row>
    <row r="133" spans="1:27" ht="12" customHeight="1" thickBot="1" x14ac:dyDescent="0.3">
      <c r="A133" s="56"/>
      <c r="B133" s="72"/>
      <c r="C133" s="73"/>
      <c r="D133" s="59"/>
      <c r="E133" s="60"/>
      <c r="F133" s="59"/>
      <c r="G133" s="60"/>
      <c r="H133" s="59"/>
      <c r="I133" s="60"/>
      <c r="J133" s="59"/>
      <c r="K133" s="60"/>
      <c r="L133" s="59"/>
      <c r="M133" s="60"/>
      <c r="N133" s="59"/>
      <c r="O133" s="60"/>
      <c r="P133" s="59"/>
      <c r="Q133" s="60"/>
      <c r="R133" s="61"/>
      <c r="S133" s="60"/>
      <c r="T133" s="60"/>
      <c r="U133" s="62"/>
      <c r="V133" s="63"/>
      <c r="W133" s="88">
        <f>IFERROR(((R133/V133)*T133)*60,0)</f>
        <v>0</v>
      </c>
      <c r="X133" s="89"/>
      <c r="Y133" s="66"/>
      <c r="Z133" s="67"/>
    </row>
    <row r="134" spans="1:27" ht="15" customHeight="1" thickBot="1" x14ac:dyDescent="0.3">
      <c r="A134" s="90"/>
      <c r="B134" s="91"/>
      <c r="C134" s="91"/>
      <c r="D134" s="92"/>
      <c r="E134" s="93">
        <f>E132+E129+E126+E123+E120+E117+E114+E108+E105+E102+E99+E96+E90+E93+E87+E84+E81+E78+E75+E72+E69+E66+E63+E60+E57+E54+E51+E48+E45+E42+E39+E36+E33+E30+E27+E24+E21+E18+E15+E12+E9+E6</f>
        <v>16855.581100000003</v>
      </c>
      <c r="F134" s="94"/>
      <c r="G134" s="94">
        <f>G132+G129+G126+G123+G120+G117+G114+G108+G105+G102+G99+G96+G90+G93+G87+G84+G81+G78+G75+G72+G69+G66+G63+G60+G57+G54+G51+G48+G45+G42+G39+G36+G33+G30+G27+G24+G21+G18+G15+G12+G9+G6</f>
        <v>6.41</v>
      </c>
      <c r="H134" s="94"/>
      <c r="I134" s="93">
        <f>I132+I129+I126+I123+I120+I117+I114+I108+I105+I102+I99+I96+I90+I93+I87+I84+I81+I78+I75+I72+I69+I66+I63+I60+I57+I54+I51+I48+I45+I42+I39+I36+I33+I30+I27+I24+I21+I18+I15+I12+I9+I6</f>
        <v>10410.549999999999</v>
      </c>
      <c r="J134" s="94"/>
      <c r="K134" s="93">
        <f>K132+K129+K126+K123+K120+K117+K114+K108+K105+K102+K99+K96+K90+K93+K87+K84+K81+K78+K75+K72+K69+K66+K63+K60+K57+K54+K51+K48+K45+K42+K39+K36+K33+K30+K27+K24+K21+K18+K15+K12+K9+K6</f>
        <v>1491.92</v>
      </c>
      <c r="L134" s="94"/>
      <c r="M134" s="94">
        <f>M132+M129+M126+M123+M120+M117+M114+M108+M105+M102+M99+M96+M90+M93+M87+M84+M81+M78+M75+M72+M69+M66+M63+M60+M57+M54+M51+M48+M45+M42+M39+M36+M33+M30+M27+M24+M21+M18+M15+M12+M9+M6</f>
        <v>7.9</v>
      </c>
      <c r="N134" s="94"/>
      <c r="O134" s="94">
        <f>O132+O129+O126+O123+O120+O117+O114+O108+O105+O102+O99+O96+O90+O93+O87+O84+O81+O78+O75+O72+O69+O66+O63+O60+O57+O54+O51+O48+O45+O42+O39+O36+O33+O30+O27+O24+O21+O18+O15+O12+O9+O6</f>
        <v>79.960000000000008</v>
      </c>
      <c r="P134" s="94"/>
      <c r="Q134" s="94">
        <f>Q132+Q129+Q126+Q123+Q120+Q117+Q114+Q108+Q105+Q102+Q99+Q96+Q90+Q93+Q87+Q84+Q81+Q78+Q75+Q72+Q69+Q66+Q63+Q60+Q57+Q54+Q51+Q48+Q45+Q42+Q39+Q36+Q33+Q30+Q27+Q24+Q21+Q18+Q15+Q12+Q9+Q6</f>
        <v>91.61</v>
      </c>
      <c r="R134" s="94"/>
      <c r="S134" s="93">
        <f>S132+S129+S126+S123+S120+S117+S114+S108+S105+S102+S99+S96+S90+S93+S87+S84+S81+S78+S75+S72+S69+S66+S63+S60+S57+S54+S51+S48+S45+S42+S39+S36+S33+S30+S27+S24+S21+S18+S15+S12+S9+S6</f>
        <v>28943.931100000002</v>
      </c>
      <c r="T134" s="95"/>
      <c r="U134" s="96"/>
      <c r="V134" s="97"/>
      <c r="W134" s="98"/>
      <c r="X134" s="99"/>
      <c r="Y134" s="100"/>
      <c r="Z134" s="101"/>
    </row>
    <row r="135" spans="1:27" ht="18" customHeight="1" thickBot="1" x14ac:dyDescent="0.3">
      <c r="A135" s="102" t="s">
        <v>73</v>
      </c>
      <c r="B135" s="103"/>
      <c r="C135" s="103"/>
      <c r="D135" s="103"/>
      <c r="E135" s="103"/>
      <c r="F135" s="103"/>
      <c r="G135" s="103"/>
      <c r="H135" s="103"/>
      <c r="I135" s="103"/>
      <c r="J135" s="104"/>
      <c r="K135" s="105" t="s">
        <v>74</v>
      </c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7"/>
      <c r="X135" s="108"/>
      <c r="Y135" s="109"/>
      <c r="Z135" s="109"/>
    </row>
    <row r="136" spans="1:27" ht="21" customHeight="1" thickBot="1" x14ac:dyDescent="0.3">
      <c r="A136" s="110"/>
      <c r="B136" s="111"/>
      <c r="C136" s="111"/>
      <c r="D136" s="111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3" t="s">
        <v>75</v>
      </c>
      <c r="V136" s="114"/>
      <c r="W136" s="115"/>
      <c r="X136" s="116" t="e">
        <f>SUM(Y5:Y135)</f>
        <v>#DIV/0!</v>
      </c>
      <c r="Y136" s="117"/>
      <c r="Z136" s="118"/>
      <c r="AA136" s="119"/>
    </row>
    <row r="137" spans="1:27" x14ac:dyDescent="0.25">
      <c r="A137" s="120" t="s">
        <v>76</v>
      </c>
      <c r="B137" s="121"/>
      <c r="C137" s="121"/>
      <c r="D137" s="121"/>
      <c r="E137" s="121"/>
      <c r="F137" s="122"/>
      <c r="G137" s="3"/>
      <c r="H137" s="3"/>
      <c r="I137" s="3"/>
      <c r="J137" s="123"/>
      <c r="K137" s="123"/>
      <c r="L137" s="123"/>
      <c r="M137" s="123"/>
      <c r="N137" s="123"/>
      <c r="O137" s="12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7" x14ac:dyDescent="0.25">
      <c r="A138" s="124"/>
      <c r="B138" s="125"/>
      <c r="C138" s="125"/>
      <c r="D138" s="125"/>
      <c r="E138" s="125"/>
      <c r="F138" s="126"/>
      <c r="G138" s="3"/>
      <c r="H138" s="3"/>
      <c r="I138" s="127"/>
      <c r="J138" s="123"/>
      <c r="K138" s="123"/>
      <c r="L138" s="123"/>
      <c r="M138" s="123"/>
      <c r="N138" s="123"/>
      <c r="O138" s="12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7" ht="11.25" customHeight="1" thickBot="1" x14ac:dyDescent="0.3">
      <c r="A139" s="128"/>
      <c r="B139" s="3"/>
      <c r="C139" s="3"/>
      <c r="D139" s="3"/>
      <c r="E139" s="3"/>
      <c r="F139" s="3"/>
      <c r="G139" s="3"/>
      <c r="H139" s="3"/>
      <c r="I139" s="3"/>
      <c r="J139" s="123"/>
      <c r="K139" s="123"/>
      <c r="L139" s="123"/>
      <c r="M139" s="123"/>
      <c r="N139" s="123"/>
      <c r="O139" s="12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7" x14ac:dyDescent="0.25">
      <c r="A140" s="129" t="s">
        <v>77</v>
      </c>
      <c r="B140" s="130"/>
      <c r="C140" s="130"/>
      <c r="D140" s="131"/>
      <c r="E140" s="132" t="s">
        <v>78</v>
      </c>
      <c r="F140" s="133"/>
      <c r="G140" s="3"/>
      <c r="H140" s="3"/>
      <c r="J140" s="134"/>
      <c r="K140" s="135"/>
      <c r="L140" s="135"/>
      <c r="M140" s="123"/>
      <c r="N140" s="123"/>
      <c r="O140" s="12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7" x14ac:dyDescent="0.25">
      <c r="A141" s="136"/>
      <c r="B141" s="137"/>
      <c r="C141" s="137"/>
      <c r="D141" s="138"/>
      <c r="E141" s="139"/>
      <c r="F141" s="140"/>
      <c r="G141" s="3"/>
      <c r="H141" s="3"/>
      <c r="J141" s="134"/>
      <c r="K141" s="135"/>
      <c r="L141" s="135"/>
      <c r="M141" s="123"/>
      <c r="N141" s="123"/>
      <c r="O141" s="12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7" ht="15.75" thickBot="1" x14ac:dyDescent="0.3">
      <c r="A142" s="141"/>
      <c r="B142" s="142"/>
      <c r="C142" s="142"/>
      <c r="D142" s="143"/>
      <c r="E142" s="144"/>
      <c r="F142" s="145"/>
      <c r="G142" s="3"/>
      <c r="H142" s="3"/>
      <c r="J142" s="134"/>
      <c r="K142" s="135"/>
      <c r="L142" s="135"/>
      <c r="M142" s="123"/>
      <c r="N142" s="123"/>
      <c r="O142" s="12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7" x14ac:dyDescent="0.25">
      <c r="A143" s="146" t="s">
        <v>79</v>
      </c>
      <c r="B143" s="147"/>
      <c r="C143" s="147"/>
      <c r="D143" s="148"/>
      <c r="E143" s="149" t="e">
        <f>X136</f>
        <v>#DIV/0!</v>
      </c>
      <c r="F143" s="150"/>
      <c r="G143" s="3"/>
      <c r="H143" s="3"/>
      <c r="J143" s="134"/>
      <c r="K143" s="151"/>
      <c r="L143" s="151"/>
      <c r="M143" s="123"/>
      <c r="N143" s="123"/>
      <c r="O143" s="12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7" ht="11.25" customHeight="1" x14ac:dyDescent="0.25">
      <c r="A144" s="152"/>
      <c r="B144" s="153"/>
      <c r="C144" s="153"/>
      <c r="D144" s="154"/>
      <c r="E144" s="155"/>
      <c r="F144" s="156"/>
      <c r="G144" s="3"/>
      <c r="H144" s="3"/>
      <c r="J144" s="134"/>
      <c r="K144" s="151"/>
      <c r="L144" s="151"/>
      <c r="M144" s="123"/>
      <c r="N144" s="123"/>
      <c r="O144" s="12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5">
      <c r="A145" s="157" t="s">
        <v>80</v>
      </c>
      <c r="B145" s="158"/>
      <c r="C145" s="159"/>
      <c r="D145" s="160">
        <v>0.19</v>
      </c>
      <c r="E145" s="161" t="e">
        <f>E143*19/100</f>
        <v>#DIV/0!</v>
      </c>
      <c r="F145" s="162"/>
      <c r="G145" s="3"/>
      <c r="H145" s="3"/>
      <c r="J145" s="134"/>
      <c r="K145" s="151"/>
      <c r="L145" s="151"/>
      <c r="M145" s="123"/>
      <c r="N145" s="123"/>
      <c r="O145" s="12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thickBot="1" x14ac:dyDescent="0.3">
      <c r="A146" s="163"/>
      <c r="B146" s="164"/>
      <c r="C146" s="165"/>
      <c r="D146" s="166"/>
      <c r="E146" s="167"/>
      <c r="F146" s="168"/>
      <c r="G146" s="3"/>
      <c r="H146" s="3"/>
      <c r="J146" s="134"/>
      <c r="K146" s="151"/>
      <c r="L146" s="151"/>
      <c r="M146" s="123"/>
      <c r="N146" s="123"/>
      <c r="O146" s="12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thickTop="1" x14ac:dyDescent="0.25">
      <c r="A147" s="169" t="s">
        <v>81</v>
      </c>
      <c r="B147" s="170"/>
      <c r="C147" s="170"/>
      <c r="D147" s="171"/>
      <c r="E147" s="172" t="e">
        <f>SUM(E143:F146)</f>
        <v>#DIV/0!</v>
      </c>
      <c r="F147" s="162"/>
      <c r="G147" s="3"/>
      <c r="H147" s="3"/>
      <c r="J147" s="134"/>
      <c r="K147" s="151"/>
      <c r="L147" s="151"/>
      <c r="M147" s="123"/>
      <c r="N147" s="123" t="s">
        <v>82</v>
      </c>
      <c r="O147" s="12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5">
      <c r="A148" s="152"/>
      <c r="B148" s="153"/>
      <c r="C148" s="153"/>
      <c r="D148" s="154"/>
      <c r="E148" s="155"/>
      <c r="F148" s="156"/>
      <c r="G148" s="3"/>
      <c r="H148" s="3"/>
      <c r="J148" s="134"/>
      <c r="K148" s="151"/>
      <c r="L148" s="151"/>
      <c r="M148" s="123"/>
      <c r="N148" s="123"/>
      <c r="O148" s="12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5">
      <c r="J149" s="134"/>
      <c r="K149" s="134"/>
      <c r="L149" s="134"/>
      <c r="M149" s="134"/>
      <c r="N149" s="134"/>
      <c r="O149" s="134"/>
    </row>
    <row r="150" spans="1:26" x14ac:dyDescent="0.25">
      <c r="J150" s="134"/>
      <c r="K150" s="134"/>
      <c r="L150" s="134"/>
      <c r="M150" s="134"/>
      <c r="N150" s="134"/>
      <c r="O150" s="134"/>
    </row>
    <row r="151" spans="1:26" x14ac:dyDescent="0.25">
      <c r="J151" s="134"/>
      <c r="K151" s="134"/>
      <c r="L151" s="134"/>
      <c r="M151" s="134"/>
      <c r="N151" s="134"/>
      <c r="O151" s="134"/>
    </row>
    <row r="152" spans="1:26" x14ac:dyDescent="0.25">
      <c r="J152" s="134"/>
      <c r="K152" s="134"/>
      <c r="L152" s="134"/>
      <c r="M152" s="134"/>
      <c r="N152" s="134"/>
      <c r="O152" s="134"/>
    </row>
  </sheetData>
  <sheetProtection algorithmName="SHA-512" hashValue="RN4M5xO4hXCBddlZ3MeT95Xd8MuGXBYkLUTLw5Ov1ERMCOFYRdDixiLLIiI71atXXJWdh9X5v6C6B82/H3m7Wg==" saltValue="p3FB9WyvUlbtqjdYNupPKw==" spinCount="100000" sheet="1" objects="1" scenarios="1"/>
  <mergeCells count="1069">
    <mergeCell ref="A147:D148"/>
    <mergeCell ref="E147:F148"/>
    <mergeCell ref="K147:L148"/>
    <mergeCell ref="A143:D144"/>
    <mergeCell ref="E143:F144"/>
    <mergeCell ref="K143:L144"/>
    <mergeCell ref="A145:C146"/>
    <mergeCell ref="D145:D146"/>
    <mergeCell ref="E145:F146"/>
    <mergeCell ref="K145:L146"/>
    <mergeCell ref="X135:Z135"/>
    <mergeCell ref="U136:W136"/>
    <mergeCell ref="X136:Z136"/>
    <mergeCell ref="A137:F138"/>
    <mergeCell ref="A140:D142"/>
    <mergeCell ref="E140:F142"/>
    <mergeCell ref="K140:L142"/>
    <mergeCell ref="P132:P133"/>
    <mergeCell ref="Q132:Q133"/>
    <mergeCell ref="R132:R133"/>
    <mergeCell ref="S132:S133"/>
    <mergeCell ref="A135:J135"/>
    <mergeCell ref="K135:W135"/>
    <mergeCell ref="X131:X133"/>
    <mergeCell ref="Y131:Z133"/>
    <mergeCell ref="D132:D133"/>
    <mergeCell ref="E132:E133"/>
    <mergeCell ref="F132:F133"/>
    <mergeCell ref="G132:G133"/>
    <mergeCell ref="H132:H133"/>
    <mergeCell ref="I132:I133"/>
    <mergeCell ref="J132:J133"/>
    <mergeCell ref="K132:K133"/>
    <mergeCell ref="A131:A133"/>
    <mergeCell ref="B131:C133"/>
    <mergeCell ref="T131:T133"/>
    <mergeCell ref="U131:U133"/>
    <mergeCell ref="V131:V133"/>
    <mergeCell ref="W131:W133"/>
    <mergeCell ref="L132:L133"/>
    <mergeCell ref="M132:M133"/>
    <mergeCell ref="N132:N133"/>
    <mergeCell ref="O132:O133"/>
    <mergeCell ref="N129:N130"/>
    <mergeCell ref="O129:O130"/>
    <mergeCell ref="P129:P130"/>
    <mergeCell ref="Q129:Q130"/>
    <mergeCell ref="R129:R130"/>
    <mergeCell ref="S129:S130"/>
    <mergeCell ref="H129:H130"/>
    <mergeCell ref="I129:I130"/>
    <mergeCell ref="J129:J130"/>
    <mergeCell ref="K129:K130"/>
    <mergeCell ref="L129:L130"/>
    <mergeCell ref="M129:M130"/>
    <mergeCell ref="T128:T130"/>
    <mergeCell ref="U128:U130"/>
    <mergeCell ref="V128:V130"/>
    <mergeCell ref="W128:W130"/>
    <mergeCell ref="X128:X130"/>
    <mergeCell ref="Y128:Z130"/>
    <mergeCell ref="P126:P127"/>
    <mergeCell ref="Q126:Q127"/>
    <mergeCell ref="R126:R127"/>
    <mergeCell ref="S126:S127"/>
    <mergeCell ref="A128:A130"/>
    <mergeCell ref="B128:C130"/>
    <mergeCell ref="D129:D130"/>
    <mergeCell ref="E129:E130"/>
    <mergeCell ref="F129:F130"/>
    <mergeCell ref="G129:G130"/>
    <mergeCell ref="X125:X127"/>
    <mergeCell ref="Y125:Z127"/>
    <mergeCell ref="D126:D127"/>
    <mergeCell ref="E126:E127"/>
    <mergeCell ref="F126:F127"/>
    <mergeCell ref="G126:G127"/>
    <mergeCell ref="H126:H127"/>
    <mergeCell ref="I126:I127"/>
    <mergeCell ref="J126:J127"/>
    <mergeCell ref="K126:K127"/>
    <mergeCell ref="A125:A127"/>
    <mergeCell ref="B125:C127"/>
    <mergeCell ref="T125:T127"/>
    <mergeCell ref="U125:U127"/>
    <mergeCell ref="V125:V127"/>
    <mergeCell ref="W125:W127"/>
    <mergeCell ref="L126:L127"/>
    <mergeCell ref="M126:M127"/>
    <mergeCell ref="N126:N127"/>
    <mergeCell ref="O126:O127"/>
    <mergeCell ref="N123:N124"/>
    <mergeCell ref="O123:O124"/>
    <mergeCell ref="P123:P124"/>
    <mergeCell ref="Q123:Q124"/>
    <mergeCell ref="R123:R124"/>
    <mergeCell ref="S123:S124"/>
    <mergeCell ref="H123:H124"/>
    <mergeCell ref="I123:I124"/>
    <mergeCell ref="J123:J124"/>
    <mergeCell ref="K123:K124"/>
    <mergeCell ref="L123:L124"/>
    <mergeCell ref="M123:M124"/>
    <mergeCell ref="T122:T124"/>
    <mergeCell ref="U122:U124"/>
    <mergeCell ref="V122:V124"/>
    <mergeCell ref="W122:W124"/>
    <mergeCell ref="X122:X124"/>
    <mergeCell ref="Y122:Z124"/>
    <mergeCell ref="P120:P121"/>
    <mergeCell ref="Q120:Q121"/>
    <mergeCell ref="R120:R121"/>
    <mergeCell ref="S120:S121"/>
    <mergeCell ref="A122:A124"/>
    <mergeCell ref="B122:C124"/>
    <mergeCell ref="D123:D124"/>
    <mergeCell ref="E123:E124"/>
    <mergeCell ref="F123:F124"/>
    <mergeCell ref="G123:G124"/>
    <mergeCell ref="X119:X121"/>
    <mergeCell ref="Y119:Z121"/>
    <mergeCell ref="D120:D121"/>
    <mergeCell ref="E120:E121"/>
    <mergeCell ref="F120:F121"/>
    <mergeCell ref="G120:G121"/>
    <mergeCell ref="H120:H121"/>
    <mergeCell ref="I120:I121"/>
    <mergeCell ref="J120:J121"/>
    <mergeCell ref="K120:K121"/>
    <mergeCell ref="A119:A121"/>
    <mergeCell ref="B119:C121"/>
    <mergeCell ref="T119:T121"/>
    <mergeCell ref="U119:U121"/>
    <mergeCell ref="V119:V121"/>
    <mergeCell ref="W119:W121"/>
    <mergeCell ref="L120:L121"/>
    <mergeCell ref="M120:M121"/>
    <mergeCell ref="N120:N121"/>
    <mergeCell ref="O120:O121"/>
    <mergeCell ref="N117:N118"/>
    <mergeCell ref="O117:O118"/>
    <mergeCell ref="P117:P118"/>
    <mergeCell ref="Q117:Q118"/>
    <mergeCell ref="R117:R118"/>
    <mergeCell ref="S117:S118"/>
    <mergeCell ref="H117:H118"/>
    <mergeCell ref="I117:I118"/>
    <mergeCell ref="J117:J118"/>
    <mergeCell ref="K117:K118"/>
    <mergeCell ref="L117:L118"/>
    <mergeCell ref="M117:M118"/>
    <mergeCell ref="T116:T118"/>
    <mergeCell ref="U116:U118"/>
    <mergeCell ref="V116:V118"/>
    <mergeCell ref="W116:W118"/>
    <mergeCell ref="X116:X118"/>
    <mergeCell ref="Y116:Z118"/>
    <mergeCell ref="P114:P115"/>
    <mergeCell ref="Q114:Q115"/>
    <mergeCell ref="R114:R115"/>
    <mergeCell ref="S114:S115"/>
    <mergeCell ref="A116:A118"/>
    <mergeCell ref="B116:C118"/>
    <mergeCell ref="D117:D118"/>
    <mergeCell ref="E117:E118"/>
    <mergeCell ref="F117:F118"/>
    <mergeCell ref="G117:G118"/>
    <mergeCell ref="X113:X115"/>
    <mergeCell ref="Y113:Z115"/>
    <mergeCell ref="D114:D115"/>
    <mergeCell ref="E114:E115"/>
    <mergeCell ref="F114:F115"/>
    <mergeCell ref="G114:G115"/>
    <mergeCell ref="H114:H115"/>
    <mergeCell ref="I114:I115"/>
    <mergeCell ref="J114:J115"/>
    <mergeCell ref="K114:K115"/>
    <mergeCell ref="A113:A115"/>
    <mergeCell ref="B113:C115"/>
    <mergeCell ref="T113:T115"/>
    <mergeCell ref="U113:U115"/>
    <mergeCell ref="V113:V115"/>
    <mergeCell ref="W113:W115"/>
    <mergeCell ref="L114:L115"/>
    <mergeCell ref="M114:M115"/>
    <mergeCell ref="N114:N115"/>
    <mergeCell ref="O114:O115"/>
    <mergeCell ref="N111:N112"/>
    <mergeCell ref="O111:O112"/>
    <mergeCell ref="P111:P112"/>
    <mergeCell ref="Q111:Q112"/>
    <mergeCell ref="R111:R112"/>
    <mergeCell ref="S111:S112"/>
    <mergeCell ref="H111:H112"/>
    <mergeCell ref="I111:I112"/>
    <mergeCell ref="J111:J112"/>
    <mergeCell ref="K111:K112"/>
    <mergeCell ref="L111:L112"/>
    <mergeCell ref="M111:M112"/>
    <mergeCell ref="T110:T112"/>
    <mergeCell ref="U110:U112"/>
    <mergeCell ref="V110:V112"/>
    <mergeCell ref="W110:W112"/>
    <mergeCell ref="X110:X112"/>
    <mergeCell ref="Y110:Z112"/>
    <mergeCell ref="P108:P109"/>
    <mergeCell ref="Q108:Q109"/>
    <mergeCell ref="R108:R109"/>
    <mergeCell ref="S108:S109"/>
    <mergeCell ref="A110:A112"/>
    <mergeCell ref="B110:C112"/>
    <mergeCell ref="D111:D112"/>
    <mergeCell ref="E111:E112"/>
    <mergeCell ref="F111:F112"/>
    <mergeCell ref="G111:G112"/>
    <mergeCell ref="X107:X109"/>
    <mergeCell ref="Y107:Z109"/>
    <mergeCell ref="D108:D109"/>
    <mergeCell ref="E108:E109"/>
    <mergeCell ref="F108:F109"/>
    <mergeCell ref="G108:G109"/>
    <mergeCell ref="H108:H109"/>
    <mergeCell ref="I108:I109"/>
    <mergeCell ref="J108:J109"/>
    <mergeCell ref="K108:K109"/>
    <mergeCell ref="A107:A109"/>
    <mergeCell ref="B107:C109"/>
    <mergeCell ref="T107:T109"/>
    <mergeCell ref="U107:U109"/>
    <mergeCell ref="V107:V109"/>
    <mergeCell ref="W107:W109"/>
    <mergeCell ref="L108:L109"/>
    <mergeCell ref="M108:M109"/>
    <mergeCell ref="N108:N109"/>
    <mergeCell ref="O108:O109"/>
    <mergeCell ref="N105:N106"/>
    <mergeCell ref="O105:O106"/>
    <mergeCell ref="P105:P106"/>
    <mergeCell ref="Q105:Q106"/>
    <mergeCell ref="R105:R106"/>
    <mergeCell ref="S105:S106"/>
    <mergeCell ref="H105:H106"/>
    <mergeCell ref="I105:I106"/>
    <mergeCell ref="J105:J106"/>
    <mergeCell ref="K105:K106"/>
    <mergeCell ref="L105:L106"/>
    <mergeCell ref="M105:M106"/>
    <mergeCell ref="T104:T106"/>
    <mergeCell ref="U104:U106"/>
    <mergeCell ref="V104:V106"/>
    <mergeCell ref="W104:W106"/>
    <mergeCell ref="X104:X106"/>
    <mergeCell ref="Y104:Z106"/>
    <mergeCell ref="P102:P103"/>
    <mergeCell ref="Q102:Q103"/>
    <mergeCell ref="R102:R103"/>
    <mergeCell ref="S102:S103"/>
    <mergeCell ref="A104:A106"/>
    <mergeCell ref="B104:C106"/>
    <mergeCell ref="D105:D106"/>
    <mergeCell ref="E105:E106"/>
    <mergeCell ref="F105:F106"/>
    <mergeCell ref="G105:G106"/>
    <mergeCell ref="X101:X103"/>
    <mergeCell ref="Y101:Z103"/>
    <mergeCell ref="D102:D103"/>
    <mergeCell ref="E102:E103"/>
    <mergeCell ref="F102:F103"/>
    <mergeCell ref="G102:G103"/>
    <mergeCell ref="H102:H103"/>
    <mergeCell ref="I102:I103"/>
    <mergeCell ref="J102:J103"/>
    <mergeCell ref="K102:K103"/>
    <mergeCell ref="A101:A103"/>
    <mergeCell ref="B101:C103"/>
    <mergeCell ref="T101:T103"/>
    <mergeCell ref="U101:U103"/>
    <mergeCell ref="V101:V103"/>
    <mergeCell ref="W101:W103"/>
    <mergeCell ref="L102:L103"/>
    <mergeCell ref="M102:M103"/>
    <mergeCell ref="N102:N103"/>
    <mergeCell ref="O102:O103"/>
    <mergeCell ref="N99:N100"/>
    <mergeCell ref="O99:O100"/>
    <mergeCell ref="P99:P100"/>
    <mergeCell ref="Q99:Q100"/>
    <mergeCell ref="R99:R100"/>
    <mergeCell ref="S99:S100"/>
    <mergeCell ref="H99:H100"/>
    <mergeCell ref="I99:I100"/>
    <mergeCell ref="J99:J100"/>
    <mergeCell ref="K99:K100"/>
    <mergeCell ref="L99:L100"/>
    <mergeCell ref="M99:M100"/>
    <mergeCell ref="T98:T100"/>
    <mergeCell ref="U98:U100"/>
    <mergeCell ref="V98:V100"/>
    <mergeCell ref="W98:W100"/>
    <mergeCell ref="X98:X100"/>
    <mergeCell ref="Y98:Z100"/>
    <mergeCell ref="P96:P97"/>
    <mergeCell ref="Q96:Q97"/>
    <mergeCell ref="R96:R97"/>
    <mergeCell ref="S96:S97"/>
    <mergeCell ref="A98:A100"/>
    <mergeCell ref="B98:C100"/>
    <mergeCell ref="D99:D100"/>
    <mergeCell ref="E99:E100"/>
    <mergeCell ref="F99:F100"/>
    <mergeCell ref="G99:G100"/>
    <mergeCell ref="X95:X97"/>
    <mergeCell ref="Y95:Z97"/>
    <mergeCell ref="D96:D97"/>
    <mergeCell ref="E96:E97"/>
    <mergeCell ref="F96:F97"/>
    <mergeCell ref="G96:G97"/>
    <mergeCell ref="H96:H97"/>
    <mergeCell ref="I96:I97"/>
    <mergeCell ref="J96:J97"/>
    <mergeCell ref="K96:K97"/>
    <mergeCell ref="A95:A97"/>
    <mergeCell ref="B95:C97"/>
    <mergeCell ref="T95:T97"/>
    <mergeCell ref="U95:U97"/>
    <mergeCell ref="V95:V97"/>
    <mergeCell ref="W95:W97"/>
    <mergeCell ref="L96:L97"/>
    <mergeCell ref="M96:M97"/>
    <mergeCell ref="N96:N97"/>
    <mergeCell ref="O96:O97"/>
    <mergeCell ref="N93:N94"/>
    <mergeCell ref="O93:O94"/>
    <mergeCell ref="P93:P94"/>
    <mergeCell ref="Q93:Q94"/>
    <mergeCell ref="R93:R94"/>
    <mergeCell ref="S93:S94"/>
    <mergeCell ref="H93:H94"/>
    <mergeCell ref="I93:I94"/>
    <mergeCell ref="J93:J94"/>
    <mergeCell ref="K93:K94"/>
    <mergeCell ref="L93:L94"/>
    <mergeCell ref="M93:M94"/>
    <mergeCell ref="T92:T94"/>
    <mergeCell ref="U92:U94"/>
    <mergeCell ref="V92:V94"/>
    <mergeCell ref="W92:W94"/>
    <mergeCell ref="X92:X94"/>
    <mergeCell ref="Y92:Z94"/>
    <mergeCell ref="P90:P91"/>
    <mergeCell ref="Q90:Q91"/>
    <mergeCell ref="R90:R91"/>
    <mergeCell ref="S90:S91"/>
    <mergeCell ref="A92:A94"/>
    <mergeCell ref="B92:C94"/>
    <mergeCell ref="D93:D94"/>
    <mergeCell ref="E93:E94"/>
    <mergeCell ref="F93:F94"/>
    <mergeCell ref="G93:G94"/>
    <mergeCell ref="X89:X91"/>
    <mergeCell ref="Y89:Z91"/>
    <mergeCell ref="D90:D91"/>
    <mergeCell ref="E90:E91"/>
    <mergeCell ref="F90:F91"/>
    <mergeCell ref="G90:G91"/>
    <mergeCell ref="H90:H91"/>
    <mergeCell ref="I90:I91"/>
    <mergeCell ref="J90:J91"/>
    <mergeCell ref="K90:K91"/>
    <mergeCell ref="A89:A91"/>
    <mergeCell ref="B89:C91"/>
    <mergeCell ref="T89:T91"/>
    <mergeCell ref="U89:U91"/>
    <mergeCell ref="V89:V91"/>
    <mergeCell ref="W89:W91"/>
    <mergeCell ref="L90:L91"/>
    <mergeCell ref="M90:M91"/>
    <mergeCell ref="N90:N91"/>
    <mergeCell ref="O90:O91"/>
    <mergeCell ref="N87:N88"/>
    <mergeCell ref="O87:O88"/>
    <mergeCell ref="P87:P88"/>
    <mergeCell ref="Q87:Q88"/>
    <mergeCell ref="R87:R88"/>
    <mergeCell ref="S87:S88"/>
    <mergeCell ref="H87:H88"/>
    <mergeCell ref="I87:I88"/>
    <mergeCell ref="J87:J88"/>
    <mergeCell ref="K87:K88"/>
    <mergeCell ref="L87:L88"/>
    <mergeCell ref="M87:M88"/>
    <mergeCell ref="T86:T88"/>
    <mergeCell ref="U86:U88"/>
    <mergeCell ref="V86:V88"/>
    <mergeCell ref="W86:W88"/>
    <mergeCell ref="X86:X88"/>
    <mergeCell ref="Y86:Z88"/>
    <mergeCell ref="P84:P85"/>
    <mergeCell ref="Q84:Q85"/>
    <mergeCell ref="R84:R85"/>
    <mergeCell ref="S84:S85"/>
    <mergeCell ref="A86:A88"/>
    <mergeCell ref="B86:C88"/>
    <mergeCell ref="D87:D88"/>
    <mergeCell ref="E87:E88"/>
    <mergeCell ref="F87:F88"/>
    <mergeCell ref="G87:G88"/>
    <mergeCell ref="X83:X85"/>
    <mergeCell ref="Y83:Z85"/>
    <mergeCell ref="D84:D85"/>
    <mergeCell ref="E84:E85"/>
    <mergeCell ref="F84:F85"/>
    <mergeCell ref="G84:G85"/>
    <mergeCell ref="H84:H85"/>
    <mergeCell ref="I84:I85"/>
    <mergeCell ref="J84:J85"/>
    <mergeCell ref="K84:K85"/>
    <mergeCell ref="A83:A85"/>
    <mergeCell ref="B83:C85"/>
    <mergeCell ref="T83:T85"/>
    <mergeCell ref="U83:U85"/>
    <mergeCell ref="V83:V85"/>
    <mergeCell ref="W83:W85"/>
    <mergeCell ref="L84:L85"/>
    <mergeCell ref="M84:M85"/>
    <mergeCell ref="N84:N85"/>
    <mergeCell ref="O84:O85"/>
    <mergeCell ref="N81:N82"/>
    <mergeCell ref="O81:O82"/>
    <mergeCell ref="P81:P82"/>
    <mergeCell ref="Q81:Q82"/>
    <mergeCell ref="R81:R82"/>
    <mergeCell ref="S81:S82"/>
    <mergeCell ref="H81:H82"/>
    <mergeCell ref="I81:I82"/>
    <mergeCell ref="J81:J82"/>
    <mergeCell ref="K81:K82"/>
    <mergeCell ref="L81:L82"/>
    <mergeCell ref="M81:M82"/>
    <mergeCell ref="T80:T82"/>
    <mergeCell ref="U80:U82"/>
    <mergeCell ref="V80:V82"/>
    <mergeCell ref="W80:W82"/>
    <mergeCell ref="X80:X82"/>
    <mergeCell ref="Y80:Z82"/>
    <mergeCell ref="P78:P79"/>
    <mergeCell ref="Q78:Q79"/>
    <mergeCell ref="R78:R79"/>
    <mergeCell ref="S78:S79"/>
    <mergeCell ref="A80:A82"/>
    <mergeCell ref="B80:C82"/>
    <mergeCell ref="D81:D82"/>
    <mergeCell ref="E81:E82"/>
    <mergeCell ref="F81:F82"/>
    <mergeCell ref="G81:G82"/>
    <mergeCell ref="X77:X79"/>
    <mergeCell ref="Y77:Z79"/>
    <mergeCell ref="D78:D79"/>
    <mergeCell ref="E78:E79"/>
    <mergeCell ref="F78:F79"/>
    <mergeCell ref="G78:G79"/>
    <mergeCell ref="H78:H79"/>
    <mergeCell ref="I78:I79"/>
    <mergeCell ref="J78:J79"/>
    <mergeCell ref="K78:K79"/>
    <mergeCell ref="A77:A79"/>
    <mergeCell ref="B77:C79"/>
    <mergeCell ref="T77:T79"/>
    <mergeCell ref="U77:U79"/>
    <mergeCell ref="V77:V79"/>
    <mergeCell ref="W77:W79"/>
    <mergeCell ref="L78:L79"/>
    <mergeCell ref="M78:M79"/>
    <mergeCell ref="N78:N79"/>
    <mergeCell ref="O78:O79"/>
    <mergeCell ref="N75:N76"/>
    <mergeCell ref="O75:O76"/>
    <mergeCell ref="P75:P76"/>
    <mergeCell ref="Q75:Q76"/>
    <mergeCell ref="R75:R76"/>
    <mergeCell ref="S75:S76"/>
    <mergeCell ref="H75:H76"/>
    <mergeCell ref="I75:I76"/>
    <mergeCell ref="J75:J76"/>
    <mergeCell ref="K75:K76"/>
    <mergeCell ref="L75:L76"/>
    <mergeCell ref="M75:M76"/>
    <mergeCell ref="T74:T76"/>
    <mergeCell ref="U74:U76"/>
    <mergeCell ref="V74:V76"/>
    <mergeCell ref="W74:W76"/>
    <mergeCell ref="X74:X76"/>
    <mergeCell ref="Y74:Z76"/>
    <mergeCell ref="P72:P73"/>
    <mergeCell ref="Q72:Q73"/>
    <mergeCell ref="R72:R73"/>
    <mergeCell ref="S72:S73"/>
    <mergeCell ref="A74:A76"/>
    <mergeCell ref="B74:C76"/>
    <mergeCell ref="D75:D76"/>
    <mergeCell ref="E75:E76"/>
    <mergeCell ref="F75:F76"/>
    <mergeCell ref="G75:G76"/>
    <mergeCell ref="X71:X73"/>
    <mergeCell ref="Y71:Z73"/>
    <mergeCell ref="D72:D73"/>
    <mergeCell ref="E72:E73"/>
    <mergeCell ref="F72:F73"/>
    <mergeCell ref="G72:G73"/>
    <mergeCell ref="H72:H73"/>
    <mergeCell ref="I72:I73"/>
    <mergeCell ref="J72:J73"/>
    <mergeCell ref="K72:K73"/>
    <mergeCell ref="A71:A73"/>
    <mergeCell ref="B71:C73"/>
    <mergeCell ref="T71:T73"/>
    <mergeCell ref="U71:U73"/>
    <mergeCell ref="V71:V73"/>
    <mergeCell ref="W71:W73"/>
    <mergeCell ref="L72:L73"/>
    <mergeCell ref="M72:M73"/>
    <mergeCell ref="N72:N73"/>
    <mergeCell ref="O72:O73"/>
    <mergeCell ref="N69:N70"/>
    <mergeCell ref="O69:O70"/>
    <mergeCell ref="P69:P70"/>
    <mergeCell ref="Q69:Q70"/>
    <mergeCell ref="R69:R70"/>
    <mergeCell ref="S69:S70"/>
    <mergeCell ref="H69:H70"/>
    <mergeCell ref="I69:I70"/>
    <mergeCell ref="J69:J70"/>
    <mergeCell ref="K69:K70"/>
    <mergeCell ref="L69:L70"/>
    <mergeCell ref="M69:M70"/>
    <mergeCell ref="T68:T70"/>
    <mergeCell ref="U68:U70"/>
    <mergeCell ref="V68:V70"/>
    <mergeCell ref="W68:W70"/>
    <mergeCell ref="X68:X70"/>
    <mergeCell ref="Y68:Z70"/>
    <mergeCell ref="P66:P67"/>
    <mergeCell ref="Q66:Q67"/>
    <mergeCell ref="R66:R67"/>
    <mergeCell ref="S66:S67"/>
    <mergeCell ref="A68:A70"/>
    <mergeCell ref="B68:C70"/>
    <mergeCell ref="D69:D70"/>
    <mergeCell ref="E69:E70"/>
    <mergeCell ref="F69:F70"/>
    <mergeCell ref="G69:G70"/>
    <mergeCell ref="X65:X67"/>
    <mergeCell ref="Y65:Z67"/>
    <mergeCell ref="D66:D67"/>
    <mergeCell ref="E66:E67"/>
    <mergeCell ref="F66:F67"/>
    <mergeCell ref="G66:G67"/>
    <mergeCell ref="H66:H67"/>
    <mergeCell ref="I66:I67"/>
    <mergeCell ref="J66:J67"/>
    <mergeCell ref="K66:K67"/>
    <mergeCell ref="A65:A67"/>
    <mergeCell ref="B65:C67"/>
    <mergeCell ref="T65:T67"/>
    <mergeCell ref="U65:U67"/>
    <mergeCell ref="V65:V67"/>
    <mergeCell ref="W65:W67"/>
    <mergeCell ref="L66:L67"/>
    <mergeCell ref="M66:M67"/>
    <mergeCell ref="N66:N67"/>
    <mergeCell ref="O66:O67"/>
    <mergeCell ref="N63:N64"/>
    <mergeCell ref="O63:O64"/>
    <mergeCell ref="P63:P64"/>
    <mergeCell ref="Q63:Q64"/>
    <mergeCell ref="R63:R64"/>
    <mergeCell ref="S63:S64"/>
    <mergeCell ref="H63:H64"/>
    <mergeCell ref="I63:I64"/>
    <mergeCell ref="J63:J64"/>
    <mergeCell ref="K63:K64"/>
    <mergeCell ref="L63:L64"/>
    <mergeCell ref="M63:M64"/>
    <mergeCell ref="T62:T64"/>
    <mergeCell ref="U62:U64"/>
    <mergeCell ref="V62:V64"/>
    <mergeCell ref="W62:W64"/>
    <mergeCell ref="X62:X64"/>
    <mergeCell ref="Y62:Z64"/>
    <mergeCell ref="P60:P61"/>
    <mergeCell ref="Q60:Q61"/>
    <mergeCell ref="R60:R61"/>
    <mergeCell ref="S60:S61"/>
    <mergeCell ref="A62:A64"/>
    <mergeCell ref="B62:C64"/>
    <mergeCell ref="D63:D64"/>
    <mergeCell ref="E63:E64"/>
    <mergeCell ref="F63:F64"/>
    <mergeCell ref="G63:G64"/>
    <mergeCell ref="X59:X61"/>
    <mergeCell ref="Y59:Z61"/>
    <mergeCell ref="D60:D61"/>
    <mergeCell ref="E60:E61"/>
    <mergeCell ref="F60:F61"/>
    <mergeCell ref="G60:G61"/>
    <mergeCell ref="H60:H61"/>
    <mergeCell ref="I60:I61"/>
    <mergeCell ref="J60:J61"/>
    <mergeCell ref="K60:K61"/>
    <mergeCell ref="A59:A61"/>
    <mergeCell ref="B59:C61"/>
    <mergeCell ref="T59:T61"/>
    <mergeCell ref="U59:U61"/>
    <mergeCell ref="V59:V61"/>
    <mergeCell ref="W59:W61"/>
    <mergeCell ref="L60:L61"/>
    <mergeCell ref="M60:M61"/>
    <mergeCell ref="N60:N61"/>
    <mergeCell ref="O60:O61"/>
    <mergeCell ref="N57:N58"/>
    <mergeCell ref="O57:O58"/>
    <mergeCell ref="P57:P58"/>
    <mergeCell ref="Q57:Q58"/>
    <mergeCell ref="R57:R58"/>
    <mergeCell ref="S57:S58"/>
    <mergeCell ref="H57:H58"/>
    <mergeCell ref="I57:I58"/>
    <mergeCell ref="J57:J58"/>
    <mergeCell ref="K57:K58"/>
    <mergeCell ref="L57:L58"/>
    <mergeCell ref="M57:M58"/>
    <mergeCell ref="T56:T58"/>
    <mergeCell ref="U56:U58"/>
    <mergeCell ref="V56:V58"/>
    <mergeCell ref="W56:W58"/>
    <mergeCell ref="X56:X58"/>
    <mergeCell ref="Y56:Z58"/>
    <mergeCell ref="P54:P55"/>
    <mergeCell ref="Q54:Q55"/>
    <mergeCell ref="R54:R55"/>
    <mergeCell ref="S54:S55"/>
    <mergeCell ref="A56:A58"/>
    <mergeCell ref="B56:C58"/>
    <mergeCell ref="D57:D58"/>
    <mergeCell ref="E57:E58"/>
    <mergeCell ref="F57:F58"/>
    <mergeCell ref="G57:G58"/>
    <mergeCell ref="X53:X55"/>
    <mergeCell ref="Y53:Z55"/>
    <mergeCell ref="D54:D55"/>
    <mergeCell ref="E54:E55"/>
    <mergeCell ref="F54:F55"/>
    <mergeCell ref="G54:G55"/>
    <mergeCell ref="H54:H55"/>
    <mergeCell ref="I54:I55"/>
    <mergeCell ref="J54:J55"/>
    <mergeCell ref="K54:K55"/>
    <mergeCell ref="A53:A55"/>
    <mergeCell ref="B53:C55"/>
    <mergeCell ref="T53:T55"/>
    <mergeCell ref="U53:U55"/>
    <mergeCell ref="V53:V55"/>
    <mergeCell ref="W53:W55"/>
    <mergeCell ref="L54:L55"/>
    <mergeCell ref="M54:M55"/>
    <mergeCell ref="N54:N55"/>
    <mergeCell ref="O54:O55"/>
    <mergeCell ref="N51:N52"/>
    <mergeCell ref="O51:O52"/>
    <mergeCell ref="P51:P52"/>
    <mergeCell ref="Q51:Q52"/>
    <mergeCell ref="R51:R52"/>
    <mergeCell ref="S51:S52"/>
    <mergeCell ref="H51:H52"/>
    <mergeCell ref="I51:I52"/>
    <mergeCell ref="J51:J52"/>
    <mergeCell ref="K51:K52"/>
    <mergeCell ref="L51:L52"/>
    <mergeCell ref="M51:M52"/>
    <mergeCell ref="T50:T52"/>
    <mergeCell ref="U50:U52"/>
    <mergeCell ref="V50:V52"/>
    <mergeCell ref="W50:W52"/>
    <mergeCell ref="X50:X52"/>
    <mergeCell ref="Y50:Z52"/>
    <mergeCell ref="P48:P49"/>
    <mergeCell ref="Q48:Q49"/>
    <mergeCell ref="R48:R49"/>
    <mergeCell ref="S48:S49"/>
    <mergeCell ref="A50:A52"/>
    <mergeCell ref="B50:C52"/>
    <mergeCell ref="D51:D52"/>
    <mergeCell ref="E51:E52"/>
    <mergeCell ref="F51:F52"/>
    <mergeCell ref="G51:G52"/>
    <mergeCell ref="X47:X49"/>
    <mergeCell ref="Y47:Z49"/>
    <mergeCell ref="D48:D49"/>
    <mergeCell ref="E48:E49"/>
    <mergeCell ref="F48:F49"/>
    <mergeCell ref="G48:G49"/>
    <mergeCell ref="H48:H49"/>
    <mergeCell ref="I48:I49"/>
    <mergeCell ref="J48:J49"/>
    <mergeCell ref="K48:K49"/>
    <mergeCell ref="A47:A49"/>
    <mergeCell ref="B47:C49"/>
    <mergeCell ref="T47:T49"/>
    <mergeCell ref="U47:U49"/>
    <mergeCell ref="V47:V49"/>
    <mergeCell ref="W47:W49"/>
    <mergeCell ref="L48:L49"/>
    <mergeCell ref="M48:M49"/>
    <mergeCell ref="N48:N49"/>
    <mergeCell ref="O48:O49"/>
    <mergeCell ref="N45:N46"/>
    <mergeCell ref="O45:O46"/>
    <mergeCell ref="P45:P46"/>
    <mergeCell ref="Q45:Q46"/>
    <mergeCell ref="R45:R46"/>
    <mergeCell ref="S45:S46"/>
    <mergeCell ref="H45:H46"/>
    <mergeCell ref="I45:I46"/>
    <mergeCell ref="J45:J46"/>
    <mergeCell ref="K45:K46"/>
    <mergeCell ref="L45:L46"/>
    <mergeCell ref="M45:M46"/>
    <mergeCell ref="T44:T46"/>
    <mergeCell ref="U44:U46"/>
    <mergeCell ref="V44:V46"/>
    <mergeCell ref="W44:W46"/>
    <mergeCell ref="X44:X46"/>
    <mergeCell ref="Y44:Z46"/>
    <mergeCell ref="P42:P43"/>
    <mergeCell ref="Q42:Q43"/>
    <mergeCell ref="R42:R43"/>
    <mergeCell ref="S42:S43"/>
    <mergeCell ref="A44:A46"/>
    <mergeCell ref="B44:C46"/>
    <mergeCell ref="D45:D46"/>
    <mergeCell ref="E45:E46"/>
    <mergeCell ref="F45:F46"/>
    <mergeCell ref="G45:G46"/>
    <mergeCell ref="X41:X43"/>
    <mergeCell ref="Y41:Z43"/>
    <mergeCell ref="D42:D43"/>
    <mergeCell ref="E42:E43"/>
    <mergeCell ref="F42:F43"/>
    <mergeCell ref="G42:G43"/>
    <mergeCell ref="H42:H43"/>
    <mergeCell ref="I42:I43"/>
    <mergeCell ref="J42:J43"/>
    <mergeCell ref="K42:K43"/>
    <mergeCell ref="A41:A43"/>
    <mergeCell ref="B41:C43"/>
    <mergeCell ref="T41:T43"/>
    <mergeCell ref="U41:U43"/>
    <mergeCell ref="V41:V43"/>
    <mergeCell ref="W41:W43"/>
    <mergeCell ref="L42:L43"/>
    <mergeCell ref="M42:M43"/>
    <mergeCell ref="N42:N43"/>
    <mergeCell ref="O42:O43"/>
    <mergeCell ref="N39:N40"/>
    <mergeCell ref="O39:O40"/>
    <mergeCell ref="P39:P40"/>
    <mergeCell ref="Q39:Q40"/>
    <mergeCell ref="R39:R40"/>
    <mergeCell ref="S39:S40"/>
    <mergeCell ref="V38:V40"/>
    <mergeCell ref="W38:W40"/>
    <mergeCell ref="X38:X40"/>
    <mergeCell ref="Y38:Z40"/>
    <mergeCell ref="D39:D40"/>
    <mergeCell ref="E39:E40"/>
    <mergeCell ref="F39:F40"/>
    <mergeCell ref="G39:G40"/>
    <mergeCell ref="H39:H40"/>
    <mergeCell ref="I39:I40"/>
    <mergeCell ref="R36:R37"/>
    <mergeCell ref="S36:S37"/>
    <mergeCell ref="A38:A40"/>
    <mergeCell ref="B38:C40"/>
    <mergeCell ref="T38:T40"/>
    <mergeCell ref="U38:U40"/>
    <mergeCell ref="J39:J40"/>
    <mergeCell ref="K39:K40"/>
    <mergeCell ref="L39:L40"/>
    <mergeCell ref="M39:M40"/>
    <mergeCell ref="L36:L37"/>
    <mergeCell ref="M36:M37"/>
    <mergeCell ref="N36:N37"/>
    <mergeCell ref="O36:O37"/>
    <mergeCell ref="P36:P37"/>
    <mergeCell ref="Q36:Q37"/>
    <mergeCell ref="U35:U37"/>
    <mergeCell ref="V35:V37"/>
    <mergeCell ref="W35:W37"/>
    <mergeCell ref="X35:X37"/>
    <mergeCell ref="Y35:Z37"/>
    <mergeCell ref="D36:D37"/>
    <mergeCell ref="E36:E37"/>
    <mergeCell ref="F36:F37"/>
    <mergeCell ref="G36:G37"/>
    <mergeCell ref="H36:H37"/>
    <mergeCell ref="O33:O34"/>
    <mergeCell ref="P33:P34"/>
    <mergeCell ref="Q33:Q34"/>
    <mergeCell ref="R33:R34"/>
    <mergeCell ref="S33:S34"/>
    <mergeCell ref="A35:A37"/>
    <mergeCell ref="B35:C37"/>
    <mergeCell ref="I36:I37"/>
    <mergeCell ref="J36:J37"/>
    <mergeCell ref="K36:K37"/>
    <mergeCell ref="W32:W34"/>
    <mergeCell ref="X32:X34"/>
    <mergeCell ref="Y32:Z34"/>
    <mergeCell ref="D33:D34"/>
    <mergeCell ref="E33:E34"/>
    <mergeCell ref="F33:F34"/>
    <mergeCell ref="G33:G34"/>
    <mergeCell ref="H33:H34"/>
    <mergeCell ref="I33:I34"/>
    <mergeCell ref="J33:J34"/>
    <mergeCell ref="S30:S31"/>
    <mergeCell ref="A32:A34"/>
    <mergeCell ref="B32:C34"/>
    <mergeCell ref="T32:T34"/>
    <mergeCell ref="U32:U34"/>
    <mergeCell ref="V32:V34"/>
    <mergeCell ref="K33:K34"/>
    <mergeCell ref="L33:L34"/>
    <mergeCell ref="M33:M34"/>
    <mergeCell ref="N33:N34"/>
    <mergeCell ref="M30:M31"/>
    <mergeCell ref="N30:N31"/>
    <mergeCell ref="O30:O31"/>
    <mergeCell ref="P30:P31"/>
    <mergeCell ref="Q30:Q31"/>
    <mergeCell ref="R30:R31"/>
    <mergeCell ref="G30:G31"/>
    <mergeCell ref="H30:H31"/>
    <mergeCell ref="I30:I31"/>
    <mergeCell ref="J30:J31"/>
    <mergeCell ref="K30:K31"/>
    <mergeCell ref="L30:L31"/>
    <mergeCell ref="T29:T31"/>
    <mergeCell ref="U29:U31"/>
    <mergeCell ref="V29:V31"/>
    <mergeCell ref="W29:W31"/>
    <mergeCell ref="X29:X31"/>
    <mergeCell ref="Y29:Z31"/>
    <mergeCell ref="O27:O28"/>
    <mergeCell ref="P27:P28"/>
    <mergeCell ref="Q27:Q28"/>
    <mergeCell ref="R27:R28"/>
    <mergeCell ref="S27:S28"/>
    <mergeCell ref="A29:A31"/>
    <mergeCell ref="B29:C31"/>
    <mergeCell ref="D30:D31"/>
    <mergeCell ref="E30:E31"/>
    <mergeCell ref="F30:F31"/>
    <mergeCell ref="W26:W28"/>
    <mergeCell ref="X26:X28"/>
    <mergeCell ref="Y26:Z28"/>
    <mergeCell ref="D27:D28"/>
    <mergeCell ref="E27:E28"/>
    <mergeCell ref="F27:F28"/>
    <mergeCell ref="G27:G28"/>
    <mergeCell ref="H27:H28"/>
    <mergeCell ref="I27:I28"/>
    <mergeCell ref="J27:J28"/>
    <mergeCell ref="S24:S25"/>
    <mergeCell ref="A26:A28"/>
    <mergeCell ref="B26:C28"/>
    <mergeCell ref="T26:T28"/>
    <mergeCell ref="U26:U28"/>
    <mergeCell ref="V26:V28"/>
    <mergeCell ref="K27:K28"/>
    <mergeCell ref="L27:L28"/>
    <mergeCell ref="M27:M28"/>
    <mergeCell ref="N27:N28"/>
    <mergeCell ref="M24:M25"/>
    <mergeCell ref="N24:N25"/>
    <mergeCell ref="O24:O25"/>
    <mergeCell ref="P24:P25"/>
    <mergeCell ref="Q24:Q25"/>
    <mergeCell ref="R24:R25"/>
    <mergeCell ref="G24:G25"/>
    <mergeCell ref="H24:H25"/>
    <mergeCell ref="I24:I25"/>
    <mergeCell ref="J24:J25"/>
    <mergeCell ref="K24:K25"/>
    <mergeCell ref="L24:L25"/>
    <mergeCell ref="T23:T25"/>
    <mergeCell ref="U23:U25"/>
    <mergeCell ref="V23:V25"/>
    <mergeCell ref="W23:W25"/>
    <mergeCell ref="X23:X25"/>
    <mergeCell ref="Y23:Z25"/>
    <mergeCell ref="O21:O22"/>
    <mergeCell ref="P21:P22"/>
    <mergeCell ref="Q21:Q22"/>
    <mergeCell ref="R21:R22"/>
    <mergeCell ref="S21:S22"/>
    <mergeCell ref="A23:A25"/>
    <mergeCell ref="B23:C25"/>
    <mergeCell ref="D24:D25"/>
    <mergeCell ref="E24:E25"/>
    <mergeCell ref="F24:F25"/>
    <mergeCell ref="W20:W22"/>
    <mergeCell ref="X20:X22"/>
    <mergeCell ref="Y20:Z22"/>
    <mergeCell ref="D21:D22"/>
    <mergeCell ref="E21:E22"/>
    <mergeCell ref="F21:F22"/>
    <mergeCell ref="G21:G22"/>
    <mergeCell ref="H21:H22"/>
    <mergeCell ref="I21:I22"/>
    <mergeCell ref="J21:J22"/>
    <mergeCell ref="S18:S19"/>
    <mergeCell ref="A20:A22"/>
    <mergeCell ref="B20:C22"/>
    <mergeCell ref="T20:T22"/>
    <mergeCell ref="U20:U22"/>
    <mergeCell ref="V20:V22"/>
    <mergeCell ref="K21:K22"/>
    <mergeCell ref="L21:L22"/>
    <mergeCell ref="M21:M22"/>
    <mergeCell ref="N21:N22"/>
    <mergeCell ref="M18:M19"/>
    <mergeCell ref="N18:N19"/>
    <mergeCell ref="O18:O19"/>
    <mergeCell ref="P18:P19"/>
    <mergeCell ref="Q18:Q19"/>
    <mergeCell ref="R18:R19"/>
    <mergeCell ref="G18:G19"/>
    <mergeCell ref="H18:H19"/>
    <mergeCell ref="I18:I19"/>
    <mergeCell ref="J18:J19"/>
    <mergeCell ref="K18:K19"/>
    <mergeCell ref="L18:L19"/>
    <mergeCell ref="T17:T19"/>
    <mergeCell ref="U17:U19"/>
    <mergeCell ref="V17:V19"/>
    <mergeCell ref="W17:W19"/>
    <mergeCell ref="X17:X19"/>
    <mergeCell ref="Y17:Z19"/>
    <mergeCell ref="O15:O16"/>
    <mergeCell ref="P15:P16"/>
    <mergeCell ref="Q15:Q16"/>
    <mergeCell ref="R15:R16"/>
    <mergeCell ref="S15:S16"/>
    <mergeCell ref="A17:A19"/>
    <mergeCell ref="B17:C19"/>
    <mergeCell ref="D18:D19"/>
    <mergeCell ref="E18:E19"/>
    <mergeCell ref="F18:F19"/>
    <mergeCell ref="W14:W16"/>
    <mergeCell ref="X14:X16"/>
    <mergeCell ref="Y14:Z16"/>
    <mergeCell ref="D15:D16"/>
    <mergeCell ref="E15:E16"/>
    <mergeCell ref="F15:F16"/>
    <mergeCell ref="G15:G16"/>
    <mergeCell ref="H15:H16"/>
    <mergeCell ref="I15:I16"/>
    <mergeCell ref="J15:J16"/>
    <mergeCell ref="S12:S13"/>
    <mergeCell ref="A14:A16"/>
    <mergeCell ref="B14:C16"/>
    <mergeCell ref="T14:T16"/>
    <mergeCell ref="U14:U16"/>
    <mergeCell ref="V14:V16"/>
    <mergeCell ref="K15:K16"/>
    <mergeCell ref="L15:L16"/>
    <mergeCell ref="M15:M16"/>
    <mergeCell ref="N15:N16"/>
    <mergeCell ref="M12:M13"/>
    <mergeCell ref="N12:N13"/>
    <mergeCell ref="O12:O13"/>
    <mergeCell ref="P12:P13"/>
    <mergeCell ref="Q12:Q13"/>
    <mergeCell ref="R12:R13"/>
    <mergeCell ref="G12:G13"/>
    <mergeCell ref="H12:H13"/>
    <mergeCell ref="I12:I13"/>
    <mergeCell ref="J12:J13"/>
    <mergeCell ref="K12:K13"/>
    <mergeCell ref="L12:L13"/>
    <mergeCell ref="T11:T13"/>
    <mergeCell ref="U11:U13"/>
    <mergeCell ref="V11:V13"/>
    <mergeCell ref="W11:W13"/>
    <mergeCell ref="X11:X13"/>
    <mergeCell ref="Y11:Z13"/>
    <mergeCell ref="O9:O10"/>
    <mergeCell ref="P9:P10"/>
    <mergeCell ref="Q9:Q10"/>
    <mergeCell ref="R9:R10"/>
    <mergeCell ref="S9:S10"/>
    <mergeCell ref="A11:A13"/>
    <mergeCell ref="B11:C13"/>
    <mergeCell ref="D12:D13"/>
    <mergeCell ref="E12:E13"/>
    <mergeCell ref="F12:F13"/>
    <mergeCell ref="W8:W10"/>
    <mergeCell ref="X8:X10"/>
    <mergeCell ref="Y8:Z10"/>
    <mergeCell ref="D9:D10"/>
    <mergeCell ref="E9:E10"/>
    <mergeCell ref="F9:F10"/>
    <mergeCell ref="G9:G10"/>
    <mergeCell ref="H9:H10"/>
    <mergeCell ref="I9:I10"/>
    <mergeCell ref="J9:J10"/>
    <mergeCell ref="S6:S7"/>
    <mergeCell ref="A8:A10"/>
    <mergeCell ref="B8:C10"/>
    <mergeCell ref="T8:T10"/>
    <mergeCell ref="U8:U10"/>
    <mergeCell ref="V8:V10"/>
    <mergeCell ref="K9:K10"/>
    <mergeCell ref="L9:L10"/>
    <mergeCell ref="M9:M10"/>
    <mergeCell ref="N9:N10"/>
    <mergeCell ref="M6:M7"/>
    <mergeCell ref="N6:N7"/>
    <mergeCell ref="O6:O7"/>
    <mergeCell ref="P6:P7"/>
    <mergeCell ref="Q6:Q7"/>
    <mergeCell ref="R6:R7"/>
    <mergeCell ref="Y5:Z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V3:V4"/>
    <mergeCell ref="Y3:Z3"/>
    <mergeCell ref="Y4:Z4"/>
    <mergeCell ref="A5:A7"/>
    <mergeCell ref="B5:C7"/>
    <mergeCell ref="T5:T7"/>
    <mergeCell ref="U5:U7"/>
    <mergeCell ref="V5:V7"/>
    <mergeCell ref="W5:W7"/>
    <mergeCell ref="X5:X7"/>
    <mergeCell ref="L3:M4"/>
    <mergeCell ref="N3:O4"/>
    <mergeCell ref="P3:Q4"/>
    <mergeCell ref="R3:S4"/>
    <mergeCell ref="T3:T4"/>
    <mergeCell ref="U3:U4"/>
    <mergeCell ref="A1:E1"/>
    <mergeCell ref="F1:H1"/>
    <mergeCell ref="R2:S2"/>
    <mergeCell ref="Y2:Z2"/>
    <mergeCell ref="A3:A4"/>
    <mergeCell ref="B3:C4"/>
    <mergeCell ref="D3:E4"/>
    <mergeCell ref="F3:G4"/>
    <mergeCell ref="H3:I4"/>
    <mergeCell ref="J3:K4"/>
  </mergeCells>
  <pageMargins left="0.70866141732283472" right="0.70866141732283472" top="0.39370078740157483" bottom="0.78740157480314965" header="0.31496062992125984" footer="0.31496062992125984"/>
  <pageSetup paperSize="9" scale="49" fitToHeight="0" orientation="landscape" r:id="rId1"/>
  <headerFooter>
    <oddFooter>&amp;RSeite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"/>
  <sheetViews>
    <sheetView workbookViewId="0"/>
  </sheetViews>
  <sheetFormatPr baseColWidth="10" defaultRowHeight="15" x14ac:dyDescent="0.25"/>
  <sheetData/>
  <sheetProtection algorithmName="SHA-512" hashValue="wsRs9bwubrfh93a/kcvrLf416JnQfEeOWcXKBKCxshgldYMidjsf42a/gnd/WRpcNSb5BJ8Qmb9TwLrt4VkDoA==" saltValue="cTv0A9Ku8rMbSO6cG/CYJA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"/>
  <sheetViews>
    <sheetView workbookViewId="0"/>
  </sheetViews>
  <sheetFormatPr baseColWidth="10" defaultRowHeight="15" x14ac:dyDescent="0.25"/>
  <sheetData/>
  <sheetProtection algorithmName="SHA-512" hashValue="n8knMfegAXA7BwQItCq0IG/tAnRLjnZCJVAqf7zzKITeeRUFh+SwvjcfxxM38Epu7jdMdEyH8teHicofCctPgg==" saltValue="McP7WIUIMzvXBx13/iZ/dA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"/>
  <sheetViews>
    <sheetView workbookViewId="0"/>
  </sheetViews>
  <sheetFormatPr baseColWidth="10" defaultRowHeight="15" x14ac:dyDescent="0.25"/>
  <sheetData/>
  <sheetProtection algorithmName="SHA-512" hashValue="klNsQNoyUcaDQMAP0GcJml/ra7L6Td/5wZUaZpT9yVvACEz8SheVQxwT8rH4L8grFqtyHcz9yiWKI9FuHWVdIg==" saltValue="E+pv6CJq50y3ggiCpDAz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Los 1 </vt:lpstr>
      <vt:lpstr>Tabelle1</vt:lpstr>
      <vt:lpstr>Tabelle2</vt:lpstr>
      <vt:lpstr>Tabelle3</vt:lpstr>
      <vt:lpstr>Brutto</vt:lpstr>
      <vt:lpstr>Netto</vt:lpstr>
      <vt:lpstr>Ust</vt:lpstr>
    </vt:vector>
  </TitlesOfParts>
  <Company>Bezirksamt Lichtenberg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Laacke, Andrea</dc:creator>
  <cp:lastModifiedBy>Laacke, Andrea</cp:lastModifiedBy>
  <dcterms:created xsi:type="dcterms:W3CDTF">2026-02-26T11:04:33Z</dcterms:created>
  <dcterms:modified xsi:type="dcterms:W3CDTF">2026-02-26T11:04:36Z</dcterms:modified>
</cp:coreProperties>
</file>