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ts.verwalt-berlin.de\dfs000\000_Downloads\41us\Download\"/>
    </mc:Choice>
  </mc:AlternateContent>
  <xr:revisionPtr revIDLastSave="0" documentId="13_ncr:1_{FC0842CB-39C4-46FB-B7F4-A93E2D2F3CF7}" xr6:coauthVersionLast="47" xr6:coauthVersionMax="47" xr10:uidLastSave="{00000000-0000-0000-0000-000000000000}"/>
  <bookViews>
    <workbookView xWindow="-120" yWindow="-120" windowWidth="25440" windowHeight="15270" xr2:uid="{00000000-000D-0000-FFFF-FFFF00000000}"/>
  </bookViews>
  <sheets>
    <sheet name="Tabelle1" sheetId="1" r:id="rId1"/>
  </sheets>
  <definedNames>
    <definedName name="an_nachlass_angebot">Tabelle1!$F$54</definedName>
    <definedName name="an_summe_angebot">Tabelle1!$I$55</definedName>
    <definedName name="an_summe_angebot_netto">Tabelle1!$I$51</definedName>
    <definedName name="Brutto">Tabelle1!$I$55</definedName>
    <definedName name="Nachlass_Absolut">Tabelle1!$I$52</definedName>
    <definedName name="Nachlass_Prozent">Tabelle1!$F$52</definedName>
    <definedName name="Netto">Tabelle1!$I$51</definedName>
    <definedName name="Netto_Nachlass">Tabelle1!$I$53</definedName>
    <definedName name="Ust">Tabelle1!$F$54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1" i="1" l="1"/>
  <c r="I62" i="1" a="1"/>
  <c r="I62" i="1" s="1"/>
  <c r="F62" i="1"/>
  <c r="H39" i="1"/>
  <c r="I39" i="1"/>
  <c r="K39" i="1"/>
  <c r="L39" i="1"/>
  <c r="N39" i="1"/>
  <c r="O39" i="1" s="1"/>
  <c r="H48" i="1" l="1"/>
  <c r="I48" i="1"/>
  <c r="K48" i="1"/>
  <c r="L48" i="1"/>
  <c r="N48" i="1"/>
  <c r="O48" i="1"/>
  <c r="I63" i="1" l="1"/>
  <c r="K50" i="1"/>
  <c r="H50" i="1"/>
  <c r="I50" i="1" s="1"/>
  <c r="K49" i="1"/>
  <c r="H49" i="1"/>
  <c r="I49" i="1" s="1"/>
  <c r="K47" i="1"/>
  <c r="H47" i="1"/>
  <c r="I47" i="1" s="1"/>
  <c r="K46" i="1"/>
  <c r="H46" i="1"/>
  <c r="I46" i="1" s="1"/>
  <c r="K45" i="1"/>
  <c r="H45" i="1"/>
  <c r="I45" i="1" s="1"/>
  <c r="K44" i="1"/>
  <c r="H44" i="1"/>
  <c r="I44" i="1" s="1"/>
  <c r="K43" i="1"/>
  <c r="H43" i="1"/>
  <c r="I43" i="1" s="1"/>
  <c r="L43" i="1" s="1"/>
  <c r="N43" i="1" s="1"/>
  <c r="K42" i="1"/>
  <c r="H42" i="1"/>
  <c r="I42" i="1" s="1"/>
  <c r="L42" i="1" s="1"/>
  <c r="N42" i="1" s="1"/>
  <c r="K41" i="1"/>
  <c r="H41" i="1"/>
  <c r="I41" i="1" s="1"/>
  <c r="H38" i="1"/>
  <c r="I38" i="1" s="1"/>
  <c r="K38" i="1" s="1"/>
  <c r="H37" i="1"/>
  <c r="I37" i="1" s="1"/>
  <c r="H36" i="1"/>
  <c r="I36" i="1" s="1"/>
  <c r="H35" i="1"/>
  <c r="I35" i="1" s="1"/>
  <c r="K35" i="1" s="1"/>
  <c r="H34" i="1"/>
  <c r="I34" i="1" s="1"/>
  <c r="H33" i="1"/>
  <c r="I33" i="1" s="1"/>
  <c r="H32" i="1"/>
  <c r="I32" i="1" s="1"/>
  <c r="K32" i="1" s="1"/>
  <c r="H31" i="1"/>
  <c r="I31" i="1" s="1"/>
  <c r="H30" i="1"/>
  <c r="I30" i="1" s="1"/>
  <c r="K30" i="1" s="1"/>
  <c r="H29" i="1"/>
  <c r="I29" i="1" s="1"/>
  <c r="H28" i="1"/>
  <c r="I28" i="1" s="1"/>
  <c r="K28" i="1" s="1"/>
  <c r="L28" i="1" s="1"/>
  <c r="N28" i="1" s="1"/>
  <c r="H27" i="1"/>
  <c r="H51" i="1" l="1"/>
  <c r="I27" i="1"/>
  <c r="L41" i="1"/>
  <c r="N41" i="1" s="1"/>
  <c r="O41" i="1" s="1"/>
  <c r="O42" i="1"/>
  <c r="L44" i="1"/>
  <c r="N44" i="1" s="1"/>
  <c r="O44" i="1" s="1"/>
  <c r="L49" i="1"/>
  <c r="N49" i="1" s="1"/>
  <c r="O49" i="1" s="1"/>
  <c r="L45" i="1"/>
  <c r="N45" i="1" s="1"/>
  <c r="O45" i="1" s="1"/>
  <c r="L46" i="1"/>
  <c r="N46" i="1" s="1"/>
  <c r="O46" i="1" s="1"/>
  <c r="L50" i="1"/>
  <c r="N50" i="1" s="1"/>
  <c r="O50" i="1" s="1"/>
  <c r="O43" i="1"/>
  <c r="L47" i="1"/>
  <c r="N47" i="1" s="1"/>
  <c r="O47" i="1" s="1"/>
  <c r="L38" i="1"/>
  <c r="N38" i="1" s="1"/>
  <c r="O38" i="1" s="1"/>
  <c r="K37" i="1"/>
  <c r="L37" i="1"/>
  <c r="N37" i="1" s="1"/>
  <c r="K36" i="1"/>
  <c r="L36" i="1"/>
  <c r="N36" i="1" s="1"/>
  <c r="L35" i="1"/>
  <c r="N35" i="1" s="1"/>
  <c r="O35" i="1" s="1"/>
  <c r="K34" i="1"/>
  <c r="K33" i="1"/>
  <c r="L32" i="1"/>
  <c r="N32" i="1" s="1"/>
  <c r="O32" i="1"/>
  <c r="K31" i="1"/>
  <c r="L31" i="1"/>
  <c r="N31" i="1" s="1"/>
  <c r="L30" i="1"/>
  <c r="N30" i="1" s="1"/>
  <c r="O30" i="1" s="1"/>
  <c r="K29" i="1"/>
  <c r="L29" i="1"/>
  <c r="N29" i="1" s="1"/>
  <c r="I51" i="1"/>
  <c r="I68" i="1" s="1"/>
  <c r="O28" i="1"/>
  <c r="K27" i="1"/>
  <c r="O31" i="1" l="1"/>
  <c r="I52" i="1"/>
  <c r="L53" i="1" s="1"/>
  <c r="O36" i="1"/>
  <c r="O29" i="1"/>
  <c r="O37" i="1"/>
  <c r="L34" i="1"/>
  <c r="N34" i="1" s="1"/>
  <c r="O34" i="1" s="1"/>
  <c r="L33" i="1"/>
  <c r="N33" i="1" s="1"/>
  <c r="O33" i="1" s="1"/>
  <c r="L27" i="1"/>
  <c r="G65" i="1" l="1"/>
  <c r="N27" i="1"/>
  <c r="N54" i="1" l="1"/>
  <c r="I55" i="1" s="1"/>
  <c r="O27" i="1"/>
  <c r="O56" i="1" l="1"/>
  <c r="I5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<sst xmlns="http://schemas.openxmlformats.org/spreadsheetml/2006/main" count="93" uniqueCount="92">
  <si>
    <t>Vergabenummer:</t>
  </si>
  <si>
    <t>Angebot-Nr.:</t>
  </si>
  <si>
    <t>Pos.</t>
  </si>
  <si>
    <t>Bezeichnung</t>
  </si>
  <si>
    <t>Platzhalter für Eventualpositionen des Bieters</t>
  </si>
  <si>
    <t>Gesamtpreis (Netto)</t>
  </si>
  <si>
    <t>ggf. abzüglich Rabatt</t>
  </si>
  <si>
    <t>Zwischensumme</t>
  </si>
  <si>
    <t xml:space="preserve">Skonto gemäß Punkt 5 der ZVB/BVB </t>
  </si>
  <si>
    <t>Endbetrag</t>
  </si>
  <si>
    <t>Grün markierte Felder sind vom Bieter auszufüllen!!!</t>
  </si>
  <si>
    <t>MwSt-Satz 
(z. B. 19 %)</t>
  </si>
  <si>
    <t xml:space="preserve">zzgl. MwSt. </t>
  </si>
  <si>
    <t>Gesamtpreis (Brutto)</t>
  </si>
  <si>
    <t>Wichtige Hinweise für die Angebotsabgabe!</t>
  </si>
  <si>
    <r>
      <rPr>
        <b/>
        <u/>
        <sz val="12"/>
        <color theme="1"/>
        <rFont val="Berlin Type Office"/>
        <family val="2"/>
      </rPr>
      <t>Umsatzsteuer:</t>
    </r>
    <r>
      <rPr>
        <b/>
        <sz val="12"/>
        <color theme="1"/>
        <rFont val="Berlin Type Office"/>
        <family val="2"/>
      </rPr>
      <t xml:space="preserve">
Im Preisblatt ist der aktuell gültige Umsatzsteuersatz zu berücksichtigen. Vereinbart werden die Nettopreise zuzüglich der gesetzlichen Umsatzsteuer.</t>
    </r>
  </si>
  <si>
    <r>
      <rPr>
        <b/>
        <u/>
        <sz val="12"/>
        <color theme="1"/>
        <rFont val="Berlin Type Office"/>
        <family val="2"/>
      </rPr>
      <t>Hinweis für ausländische Bieter:</t>
    </r>
    <r>
      <rPr>
        <b/>
        <sz val="12"/>
        <color theme="1"/>
        <rFont val="Berlin Type Office"/>
        <family val="2"/>
      </rPr>
      <t xml:space="preserve">
Von ausländischen Bietern ist ein Bewertungspreis anzugeben, der neben dem vom Auftraggeber an den Bieter zu zahlenden Nettoangebotspreis auch die vom Auftraggeber zu tragende Umsatzsteuer, zurzeit 19%, unabhängig von der jeweils bestehenden persönlichen Steuerschuld erfasst (sog. Reverse-Charge Verfahren, § 13b UStG).</t>
    </r>
  </si>
  <si>
    <r>
      <rPr>
        <b/>
        <u/>
        <sz val="12"/>
        <color theme="1"/>
        <rFont val="Berlin Type Office"/>
        <family val="2"/>
      </rPr>
      <t>Dateiformate (Beachten Sie die Hinweise im Bieterportal iTWO tender)</t>
    </r>
    <r>
      <rPr>
        <b/>
        <sz val="12"/>
        <color theme="1"/>
        <rFont val="Berlin Type Office"/>
        <family val="2"/>
      </rPr>
      <t xml:space="preserve">
Wurde von der Vergabestelle nichts anderes festgelegt, so können Sie Dateien für Anlagen oder Nachweise in verschiedenen Dateiformaten hochladen. Hierfür gibt es keine Einschränkungen. Eine einzelne Datei eines Dokumentes darf maximal 250 MB groß sein. Bitte nutzen Sie im Dateinamen keine Sonderzeichen! Beachten Sie bitte hierzu den Hinweis der Erlaubten Zeichen in Dateinamen. 
Für Dateinamen zugelassene Zeichen sind:
•Großbuchstaben A-Z,
•Kleinbuchstaben a-z,
•Ziffern 0-9, sowie
•Unterstriche und Bindestriche.</t>
    </r>
  </si>
  <si>
    <t>Empfänger</t>
  </si>
  <si>
    <t>Zentrale Vergabestelle</t>
  </si>
  <si>
    <t>Klosterstr. 47</t>
  </si>
  <si>
    <t>10179 Berlin</t>
  </si>
  <si>
    <t>Leistung/CPV:</t>
  </si>
  <si>
    <t>Name des Bieters (ggf. Rechtsform):</t>
  </si>
  <si>
    <t xml:space="preserve">Anschrift: </t>
  </si>
  <si>
    <t>Postleitzahl / Ort:</t>
  </si>
  <si>
    <t>Ansprechpartner*in Name, Vorname</t>
  </si>
  <si>
    <t>Tel.:</t>
  </si>
  <si>
    <t>E-Mail:</t>
  </si>
  <si>
    <t>Datum:</t>
  </si>
  <si>
    <t>Ich/Wir biete(n) die Ausführung der beschriebenen Leistungen zu den von mir/uns eingesetzen Preisen und mit allen den Preis betreffenden Angaben wie folgt an:</t>
  </si>
  <si>
    <t>a) Hauptangebot</t>
  </si>
  <si>
    <t>Bewertungspreis bei der Angebotsabgabe ausländischer Bieter</t>
  </si>
  <si>
    <t>(sog. Reverse-Charge Verfahren, § 13b UStG)</t>
  </si>
  <si>
    <t>Gesamtpreis (Netto) 
(ggf. abzüglich Rabatt)</t>
  </si>
  <si>
    <t>zzgl. MwSt.</t>
  </si>
  <si>
    <t>Bewertungspreis</t>
  </si>
  <si>
    <t>b) Anzahl Nebenangebote (soweit zugelassen):</t>
  </si>
  <si>
    <t>nicht zugelassen</t>
  </si>
  <si>
    <t>c) Preisnachlass ohne Bedingung (auf die Abrechnungssumme für Haupt- und alle Nebenangebote):</t>
  </si>
  <si>
    <t>Bestandteil meines/unseres Angebotes sind neben diesem Angebot auch die weiteren eingereichten Anlagen.</t>
  </si>
  <si>
    <t>Die mit der Aufforderung zur Angebotsabgabe geforderten Unterlagen sind dem Angebot beigefügt. Mir/uns ist bewusst, dass das Nachreichen von Unterlagen, die die Wirtschaftlichkeitsbewertung des Angebotes anhand der Zuschlagskriterien betreffen, ausgeschlossen ist.</t>
  </si>
  <si>
    <t>Folgende Unterlagen werden als vertraulich gekennzeichnet (ggf. freilassen, wenn nicht erforderlich):</t>
  </si>
  <si>
    <t>folgende Bestandteile des Angebots:</t>
  </si>
  <si>
    <t>folgende Anlagen zum Angebot:</t>
  </si>
  <si>
    <t>sonstige Unterlagen:</t>
  </si>
  <si>
    <t>Ich/wir erkläre/n, dass ich/wir den Wortlaut der vom Auftraggeber verfassten Langfassung des Leistungsverzeichnisses als allein verbindlich anerkenne/n.</t>
  </si>
  <si>
    <t>Ich bin mir/Wir sind uns bewusst, dass eine im Vergabeverfahren fahrlässig oder vorsätzlich irreführende Information den Ausschluss von weiteren Auftragserteilungen zur Folge haben kann.</t>
  </si>
  <si>
    <t>Im Fall eines elektronischen Angebotes ist keine separate Unterschrift bzw. Signatur erforderlich. Bei einem elektronischen Angebot in Textform gemäß § 126b BGB ist bei natürlichen Personen (z.B. Einzelkaufleuten oder freiberuflich Tätigen) der Vor- und Nachname oder die Firma bzw. die Geschäftsbezeichnung sowie bei juristischen Personen die vollständige Bezeichnung bei der elektronischen Übermittlung des Angebots auf die Vergabeplattform Berlin anzugeben.</t>
  </si>
  <si>
    <r>
      <rPr>
        <b/>
        <u/>
        <sz val="12"/>
        <color theme="1"/>
        <rFont val="Berlin Type Office"/>
        <family val="2"/>
      </rPr>
      <t>Preisangaben:</t>
    </r>
    <r>
      <rPr>
        <b/>
        <sz val="12"/>
        <color theme="1"/>
        <rFont val="Berlin Type Office"/>
        <family val="2"/>
      </rPr>
      <t xml:space="preserve">
Die vereinbarten Preise sind Marktpreise im Sinne der Verordnung PR 30/53 über die Preise bei öffentlichen Aufträgen vom 23. Dezember 1953 (GVBl. S. 1511) in der jeweils geltenden Fassung. Sie unterliegen in ihrer Bildung der PreisVO und der Preisprüfung durch die für die Preisbildung- und Preisüberwachung zuständigen Behörden auf Grundlage der PreisVO.
(siehe Nr. 2 der Zusätzliche Vertragsbedingungen (ZVB))
Bitte achten Sie im Preisblatt auf die korrekte Angabe der Preise. Diese können von der Vergabestelle nur aufgeklärt, grundsätzlich jedoch nicht nachgefordert werden (außer unwesentliche Einzelpositionen, die die Wertungsreihenfolge und den Wettbewerb nicht beeinträchtigen).</t>
    </r>
  </si>
  <si>
    <r>
      <t xml:space="preserve">An dieses Angebot halte(n) ich mich/wir uns bis zum Ablauf der Bindefrist </t>
    </r>
    <r>
      <rPr>
        <b/>
        <sz val="12"/>
        <color theme="1"/>
        <rFont val="Berlin Type Office"/>
        <family val="2"/>
      </rPr>
      <t>(siehe Aufforderung zur Angebotsabgabe)</t>
    </r>
    <r>
      <rPr>
        <sz val="12"/>
        <color theme="1"/>
        <rFont val="Berlin Type Office"/>
        <family val="2"/>
      </rPr>
      <t xml:space="preserve"> gebunden.</t>
    </r>
  </si>
  <si>
    <t>ZVSt 03 B_02b - Angebotsdokument_Preisblatt_für_Cateringleistungen_ohne_AVASign (Stand 22.07.2022)</t>
  </si>
  <si>
    <r>
      <rPr>
        <b/>
        <u/>
        <sz val="12"/>
        <color theme="1"/>
        <rFont val="Berlin Type Office"/>
        <family val="2"/>
      </rPr>
      <t>Hochladen der Unterlagen auf der Vergabeplattform:</t>
    </r>
    <r>
      <rPr>
        <b/>
        <sz val="12"/>
        <color theme="1"/>
        <rFont val="Berlin Type Office"/>
        <family val="2"/>
      </rPr>
      <t xml:space="preserve">
Das Angebotsdokument (Preisblatt) ist unter Angebotsdokument hochzuladen! Die weiteren gemäß Aufforderung zur Angebotsabgabe geforderten Unterlagen sind gesammelt unter dem Platzhalter Anlagen Angebot hochzuladen (bitte als PDF-Dateien). 
Ein fehlendes Angebotsdokument kann nicht nachgereicht werden und führt zum Ausschluss des Bieters.</t>
    </r>
  </si>
  <si>
    <t xml:space="preserve">Pauschalpreis Speisen pro Person </t>
  </si>
  <si>
    <t>Preis pro Person (Speisen, Getränke, Equipment/Mobiliar, ohne Service und Lieferung) netto</t>
  </si>
  <si>
    <t>Speisen, Getränke, Equipment / Mobiliar / Deko</t>
  </si>
  <si>
    <t>Servicepersonal, Lieferkosten</t>
  </si>
  <si>
    <t>ggf. Rabatt
pro Veran-staltung</t>
  </si>
  <si>
    <t xml:space="preserve">Geschirr, Besteck, Gläser, Tassen, Servietten (Pauschale pro Person) </t>
  </si>
  <si>
    <t>Einzelpreis netto
pro Person / Stck</t>
  </si>
  <si>
    <t>Optional: Transportwege mit Teppich oder Schutzfolie auszulegen (Bärensaal – siehe Auflagen BIM)</t>
  </si>
  <si>
    <t>Optional: Filzgleiter pro Möbelstück 
(Bärensaal – siehe Auflagen BIM)
Wenn bereits im Preis für die Möblestücke enthalten, dann hier 0,00 € eintragen.</t>
  </si>
  <si>
    <t>Optional: Schutzmaßnahmen pro Nebenraum 
(Bärensaal – siehe Auflagen BIM)</t>
  </si>
  <si>
    <t>Pauschalpreis für Dekoration pro Tisch: Tischblumen, LED-Kerzen</t>
  </si>
  <si>
    <t>Gesamtkosten Servicepersonal für Auf- und Abbau und Eindecken der Tische mit Tischwäsche 
Montag - Freitag</t>
  </si>
  <si>
    <t>optional: 
Gesamtkosten Servicepersonal für Auf- und Abbau und Eindecken der Tische mit Tischwäsche 
Samstag - Sonntag</t>
  </si>
  <si>
    <t>Senatsverwaltung für Inneres und Sport</t>
  </si>
  <si>
    <t>Banketttisch</t>
  </si>
  <si>
    <t>Tischwäsche</t>
  </si>
  <si>
    <t>Polsterstuhl</t>
  </si>
  <si>
    <t>Anzahl Personen /
Menge pro Veran-
staltung
(geschätzt)</t>
  </si>
  <si>
    <t xml:space="preserve">Gesamtpreis netto 
pro Veranstaltung </t>
  </si>
  <si>
    <t>Gesamtpreis netto 
für geschätzte Gesamtzahl Veranstaltungen</t>
  </si>
  <si>
    <t>Betrag Rabatt 
für geschätzte Gesamtzahl Veranstaltungen</t>
  </si>
  <si>
    <t>Gesamtpreis netto
für geschätzte Gesamtzahl Veranstaltungen</t>
  </si>
  <si>
    <t>Betrag MwSt 
für geschätzte Gesamtzahl Veranstaltungen</t>
  </si>
  <si>
    <t>Gesamtpreis brutto
für geschätzte Gesamtzahl Veranstaltungen</t>
  </si>
  <si>
    <t>Pauschalpreis Getränke pro Person und pro Stunde
(Preis pro Stunde gilt für die ersten 4 Stunden)
- Der Gesamtpreis netto berücksichtigt 3 Stunden  Veranstaltungsdauer -</t>
  </si>
  <si>
    <t>Pauschalpreis Getränke pro Person pro Folgestunde für 5. bis 6. Stunde
- Einzelpreis geht nicht in Gesamtpreis ein -</t>
  </si>
  <si>
    <t>Pauschalpreis Getränke pro Person pro Folgestunde ab 7. Stunde
- Einzelpreis geht nicht in Gesamtpreis ein -</t>
  </si>
  <si>
    <t>Serviceleitung - Montag - Freitag:
Kosten pro Stunde (Mo - Fr)
- Der Gesamtpreis netto berücksichtigt 3 Stunden  Veranstaltungsdauer -</t>
  </si>
  <si>
    <t>Servicepersonal - Montag - Freitag:
Kosten pro Servicekraft und Stunde (Mo - Fr)
- Der Gesamtpreis netto berücksichtigt 3 Stunden  Veranstaltungsdauer -</t>
  </si>
  <si>
    <t>optional:
Serviceleitung - Samstag - Sonntag:
Kosten pro Stunde (Sa - So)
- Der Gesamtpreis netto berücksichtigt 3 Stunden  Veranstaltungsdauer -</t>
  </si>
  <si>
    <t>optional
Servicepersonal - Samstag - Sonntag: 
Kosten pro Servicekraft und Stunde (Sa - So)
- Der Gesamtpreis netto berücksichtigt 3 Stunden  Veranstaltungsdauer -</t>
  </si>
  <si>
    <t>Rahmenvertrag Catering-Leistungen für besonders repräsentative, gehobene Veranstaltungen der Senatsverwaltung für Inneres und Sport (Rahmenvertrag Gala- und Konferenz-Catering)
Los 9 / 55000000-0; 55500000; 55520000-1</t>
  </si>
  <si>
    <r>
      <t xml:space="preserve">Angebotsdokument - Los 8
</t>
    </r>
    <r>
      <rPr>
        <b/>
        <sz val="12"/>
        <rFont val="Berlin Type Office"/>
        <family val="2"/>
      </rPr>
      <t>Preisblatt zugleich Angebot</t>
    </r>
    <r>
      <rPr>
        <b/>
        <sz val="25"/>
        <rFont val="Berlin Type Office"/>
        <family val="2"/>
      </rPr>
      <t xml:space="preserve">
</t>
    </r>
    <r>
      <rPr>
        <sz val="12"/>
        <rFont val="Berlin Type Office"/>
        <family val="2"/>
      </rPr>
      <t>(elektronisches Angebot ohne AVA-Sign)</t>
    </r>
  </si>
  <si>
    <t>Angebot - Los 8</t>
  </si>
  <si>
    <r>
      <t xml:space="preserve">optional, wenn kein Mobiliar erforderlich ist: Lieferkosten (An- und Abtransport innerhalb Berlins)
</t>
    </r>
    <r>
      <rPr>
        <b/>
        <u/>
        <sz val="12"/>
        <rFont val="Berlin Type Office"/>
        <family val="2"/>
      </rPr>
      <t>ohne</t>
    </r>
    <r>
      <rPr>
        <b/>
        <sz val="12"/>
        <rFont val="Berlin Type Office"/>
        <family val="2"/>
      </rPr>
      <t xml:space="preserve"> Mobiliar (Banketttische, Polsterstühle) 
Wenn inklusive, dann 0,00 € angeben.
Preis geht nicht in Gesamtpreis ein.</t>
    </r>
  </si>
  <si>
    <r>
      <t xml:space="preserve">Lieferkosten (An- und Abtransport innerhalb Berlins) 
</t>
    </r>
    <r>
      <rPr>
        <b/>
        <u/>
        <sz val="12"/>
        <rFont val="Berlin Type Office"/>
        <family val="2"/>
      </rPr>
      <t>mit</t>
    </r>
    <r>
      <rPr>
        <b/>
        <sz val="12"/>
        <rFont val="Berlin Type Office"/>
        <family val="2"/>
      </rPr>
      <t xml:space="preserve">  Mobiliar (Banketttische, Polsterstühle) - Nur bei Bedarf!
Wenn inklusive, dann 0,00 € angeben. </t>
    </r>
  </si>
  <si>
    <t>Optional: Kombidämpfer (bei Bedarf)</t>
  </si>
  <si>
    <t>Anzahl 
Veran-staltungen pro Jahr (geschätzt)
Dauer jeweils ca. 3 Stunden</t>
  </si>
  <si>
    <t>SenInnSport 41-2026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</si>
</sst>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2"/>
      <color theme="1"/>
      <name val="Berlin Type Office"/>
      <family val="2"/>
    </font>
    <font>
      <sz val="12"/>
      <color theme="1"/>
      <name val="Berlin Type Office"/>
      <family val="2"/>
    </font>
    <font>
      <b/>
      <sz val="25"/>
      <name val="Berlin Type Office"/>
      <family val="2"/>
    </font>
    <font>
      <sz val="12"/>
      <name val="Berlin Type Office"/>
      <family val="2"/>
    </font>
    <font>
      <sz val="11"/>
      <color theme="1"/>
      <name val="Berlin Type Office"/>
      <family val="2"/>
    </font>
    <font>
      <b/>
      <sz val="12"/>
      <name val="Berlin Type Office"/>
      <family val="2"/>
    </font>
    <font>
      <b/>
      <sz val="12"/>
      <color theme="1"/>
      <name val="Berlin Type Office"/>
      <family val="2"/>
    </font>
    <font>
      <i/>
      <sz val="12"/>
      <color theme="0" tint="-0.49943540757469407"/>
      <name val="Berlin Type Office"/>
      <family val="2"/>
    </font>
    <font>
      <sz val="12"/>
      <color theme="0"/>
      <name val="Berlin Type Office"/>
      <family val="2"/>
    </font>
    <font>
      <sz val="16"/>
      <color rgb="FFFF0000"/>
      <name val="Berlin Type Office"/>
      <family val="2"/>
    </font>
    <font>
      <b/>
      <sz val="16"/>
      <color theme="1"/>
      <name val="Berlin Type Office"/>
      <family val="2"/>
    </font>
    <font>
      <b/>
      <u/>
      <sz val="12"/>
      <color theme="1"/>
      <name val="Berlin Type Office"/>
      <family val="2"/>
    </font>
    <font>
      <sz val="12"/>
      <color rgb="FFFF0000"/>
      <name val="Berlin Type Office"/>
      <family val="2"/>
    </font>
    <font>
      <b/>
      <sz val="14"/>
      <name val="Berlin Type Office"/>
      <family val="2"/>
    </font>
    <font>
      <sz val="10"/>
      <color theme="1"/>
      <name val="Berlin Type Office"/>
      <family val="2"/>
    </font>
    <font>
      <b/>
      <u/>
      <sz val="12"/>
      <name val="Berlin Type Office"/>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24942777794732504"/>
        <bgColor indexed="64"/>
      </patternFill>
    </fill>
    <fill>
      <patternFill patternType="solid">
        <fgColor theme="6" tint="0.39997558519241921"/>
        <bgColor indexed="64"/>
      </patternFill>
    </fill>
    <fill>
      <patternFill patternType="solid">
        <fgColor theme="0" tint="-0.24988555558946501"/>
        <bgColor indexed="64"/>
      </patternFill>
    </fill>
    <fill>
      <patternFill patternType="solid">
        <fgColor theme="0" tint="-0.24936674092837305"/>
        <bgColor indexed="64"/>
      </patternFill>
    </fill>
    <fill>
      <patternFill patternType="solid">
        <fgColor theme="0" tint="-0.24918362987151707"/>
        <bgColor indexed="64"/>
      </patternFill>
    </fill>
    <fill>
      <patternFill patternType="solid">
        <fgColor indexed="22"/>
        <bgColor indexed="64"/>
      </patternFill>
    </fill>
  </fills>
  <borders count="34">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double">
        <color auto="1"/>
      </bottom>
      <diagonal/>
    </border>
    <border>
      <left/>
      <right/>
      <top style="double">
        <color auto="1"/>
      </top>
      <bottom style="double">
        <color auto="1"/>
      </bottom>
      <diagonal/>
    </border>
    <border>
      <left style="thin">
        <color auto="1"/>
      </left>
      <right/>
      <top style="double">
        <color auto="1"/>
      </top>
      <bottom style="double">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top/>
      <bottom/>
      <diagonal/>
    </border>
    <border>
      <left/>
      <right/>
      <top/>
      <bottom style="double">
        <color auto="1"/>
      </bottom>
      <diagonal/>
    </border>
    <border>
      <left/>
      <right/>
      <top style="thin">
        <color auto="1"/>
      </top>
      <bottom style="double">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172">
    <xf numFmtId="0" fontId="0" fillId="0" borderId="0" xfId="0"/>
    <xf numFmtId="0" fontId="3" fillId="0" borderId="0" xfId="0" applyFont="1" applyAlignment="1" applyProtection="1">
      <alignment vertical="center" wrapText="1"/>
    </xf>
    <xf numFmtId="0" fontId="3" fillId="0" borderId="12" xfId="0" applyFont="1" applyBorder="1" applyAlignment="1" applyProtection="1">
      <alignment horizontal="center" vertical="center" wrapText="1"/>
    </xf>
    <xf numFmtId="0" fontId="5" fillId="0" borderId="0" xfId="0" applyFont="1"/>
    <xf numFmtId="0" fontId="2" fillId="3" borderId="0" xfId="0" applyFont="1" applyFill="1" applyProtection="1"/>
    <xf numFmtId="0" fontId="7" fillId="0" borderId="13" xfId="0" applyFont="1" applyBorder="1" applyAlignment="1" applyProtection="1">
      <alignment horizontal="center"/>
    </xf>
    <xf numFmtId="0" fontId="7" fillId="0" borderId="13" xfId="0" applyFont="1" applyBorder="1" applyAlignment="1" applyProtection="1">
      <alignment horizontal="center" wrapText="1"/>
    </xf>
    <xf numFmtId="0" fontId="2" fillId="0" borderId="14" xfId="0" applyFont="1" applyBorder="1" applyAlignment="1" applyProtection="1">
      <alignment horizontal="center" vertical="center"/>
    </xf>
    <xf numFmtId="3" fontId="2" fillId="4" borderId="14" xfId="0" applyNumberFormat="1" applyFont="1" applyFill="1" applyBorder="1" applyAlignment="1" applyProtection="1">
      <alignment horizontal="center" vertical="center"/>
    </xf>
    <xf numFmtId="164" fontId="2" fillId="5" borderId="15" xfId="0" applyNumberFormat="1" applyFont="1" applyFill="1" applyBorder="1" applyAlignment="1" applyProtection="1">
      <alignment horizontal="center" vertical="center"/>
      <protection locked="0"/>
    </xf>
    <xf numFmtId="164" fontId="2" fillId="0" borderId="15" xfId="0" applyNumberFormat="1" applyFont="1" applyFill="1" applyBorder="1" applyAlignment="1" applyProtection="1">
      <alignment vertical="center"/>
    </xf>
    <xf numFmtId="9" fontId="2" fillId="5" borderId="15" xfId="0" applyNumberFormat="1" applyFont="1" applyFill="1" applyBorder="1" applyAlignment="1" applyProtection="1">
      <alignment horizontal="center" vertical="center"/>
      <protection locked="0"/>
    </xf>
    <xf numFmtId="164" fontId="2" fillId="0" borderId="15" xfId="0" applyNumberFormat="1" applyFont="1" applyFill="1" applyBorder="1" applyAlignment="1" applyProtection="1">
      <alignment horizontal="right" vertical="center"/>
    </xf>
    <xf numFmtId="0" fontId="2" fillId="5" borderId="14" xfId="0" applyFont="1" applyFill="1" applyBorder="1" applyAlignment="1" applyProtection="1">
      <alignment horizontal="center" vertical="center"/>
      <protection locked="0"/>
    </xf>
    <xf numFmtId="3" fontId="2" fillId="5" borderId="14" xfId="0" applyNumberFormat="1"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protection locked="0"/>
    </xf>
    <xf numFmtId="3" fontId="2" fillId="5" borderId="16" xfId="0" applyNumberFormat="1" applyFont="1" applyFill="1" applyBorder="1" applyAlignment="1" applyProtection="1">
      <alignment horizontal="center" vertical="center"/>
      <protection locked="0"/>
    </xf>
    <xf numFmtId="0" fontId="2" fillId="3" borderId="0" xfId="0" applyFont="1" applyFill="1" applyBorder="1" applyProtection="1"/>
    <xf numFmtId="0" fontId="2" fillId="4" borderId="3" xfId="0" applyFont="1" applyFill="1" applyBorder="1" applyProtection="1"/>
    <xf numFmtId="0" fontId="2" fillId="0" borderId="3" xfId="0" applyFont="1" applyBorder="1" applyProtection="1"/>
    <xf numFmtId="0" fontId="2" fillId="2" borderId="3" xfId="0" applyFont="1" applyFill="1" applyBorder="1" applyProtection="1"/>
    <xf numFmtId="0" fontId="7" fillId="4" borderId="3" xfId="0" applyFont="1" applyFill="1" applyBorder="1" applyProtection="1"/>
    <xf numFmtId="0" fontId="2" fillId="0" borderId="3" xfId="0" applyFont="1" applyBorder="1" applyAlignment="1" applyProtection="1">
      <alignment wrapText="1"/>
    </xf>
    <xf numFmtId="164" fontId="2" fillId="0" borderId="17" xfId="0" applyNumberFormat="1" applyFont="1" applyBorder="1" applyAlignment="1" applyProtection="1">
      <alignment horizontal="right" vertical="center"/>
    </xf>
    <xf numFmtId="0" fontId="2" fillId="4" borderId="1" xfId="0" applyFont="1" applyFill="1" applyBorder="1" applyAlignment="1" applyProtection="1">
      <alignment vertical="center"/>
    </xf>
    <xf numFmtId="0" fontId="5" fillId="3" borderId="0" xfId="0" applyFont="1" applyFill="1" applyBorder="1"/>
    <xf numFmtId="0" fontId="5" fillId="3" borderId="0" xfId="0" applyFont="1" applyFill="1" applyBorder="1" applyProtection="1"/>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left" vertical="center" wrapText="1"/>
    </xf>
    <xf numFmtId="0" fontId="4" fillId="0" borderId="0" xfId="0" applyFont="1" applyFill="1" applyBorder="1" applyAlignment="1" applyProtection="1">
      <alignment vertical="center" wrapText="1"/>
    </xf>
    <xf numFmtId="0" fontId="2" fillId="0" borderId="2" xfId="0" applyFont="1" applyFill="1" applyBorder="1" applyAlignment="1" applyProtection="1">
      <alignment vertical="center"/>
    </xf>
    <xf numFmtId="0" fontId="13" fillId="0" borderId="1" xfId="0" applyFont="1" applyFill="1" applyBorder="1" applyAlignment="1" applyProtection="1">
      <alignment horizontal="center" vertical="center"/>
    </xf>
    <xf numFmtId="164" fontId="2" fillId="0" borderId="18" xfId="0" applyNumberFormat="1" applyFont="1" applyFill="1" applyBorder="1" applyAlignment="1" applyProtection="1">
      <alignment vertical="center"/>
    </xf>
    <xf numFmtId="0" fontId="2" fillId="0" borderId="19" xfId="0" applyFont="1" applyFill="1" applyBorder="1" applyAlignment="1" applyProtection="1">
      <alignment vertical="center"/>
    </xf>
    <xf numFmtId="0" fontId="13" fillId="0" borderId="12" xfId="0" applyFont="1" applyFill="1" applyBorder="1" applyAlignment="1" applyProtection="1">
      <alignment horizontal="center" vertical="center"/>
    </xf>
    <xf numFmtId="164" fontId="2" fillId="0" borderId="20" xfId="0" applyNumberFormat="1" applyFont="1" applyFill="1" applyBorder="1" applyAlignment="1" applyProtection="1">
      <alignment vertical="center"/>
    </xf>
    <xf numFmtId="0" fontId="2" fillId="0" borderId="13" xfId="0" applyFont="1" applyFill="1" applyBorder="1" applyAlignment="1" applyProtection="1">
      <alignment vertical="center" wrapText="1"/>
    </xf>
    <xf numFmtId="0" fontId="2" fillId="0" borderId="13" xfId="0" applyFont="1" applyFill="1" applyBorder="1" applyAlignment="1" applyProtection="1">
      <alignment vertical="center"/>
    </xf>
    <xf numFmtId="0" fontId="2" fillId="3" borderId="0" xfId="0" applyFont="1" applyFill="1" applyBorder="1" applyAlignment="1" applyProtection="1"/>
    <xf numFmtId="0" fontId="2" fillId="3" borderId="13" xfId="0" applyFont="1" applyFill="1" applyBorder="1" applyAlignment="1" applyProtection="1"/>
    <xf numFmtId="0" fontId="2" fillId="3" borderId="0" xfId="0" applyFont="1" applyFill="1" applyBorder="1" applyAlignment="1" applyProtection="1">
      <alignment horizontal="left" vertical="center"/>
    </xf>
    <xf numFmtId="0" fontId="2" fillId="3" borderId="0" xfId="0" applyFont="1" applyFill="1" applyBorder="1" applyAlignment="1" applyProtection="1">
      <alignment horizontal="center"/>
    </xf>
    <xf numFmtId="9" fontId="2" fillId="3" borderId="13" xfId="0" applyNumberFormat="1" applyFont="1" applyFill="1" applyBorder="1" applyProtection="1"/>
    <xf numFmtId="0" fontId="3" fillId="0" borderId="0" xfId="0" applyFont="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5" fillId="0" borderId="0" xfId="0" applyFont="1" applyProtection="1"/>
    <xf numFmtId="0" fontId="7" fillId="4" borderId="13" xfId="0" applyFont="1" applyFill="1" applyBorder="1" applyAlignment="1" applyProtection="1">
      <alignment vertical="center"/>
    </xf>
    <xf numFmtId="164" fontId="7" fillId="4" borderId="13" xfId="0" applyNumberFormat="1" applyFont="1" applyFill="1" applyBorder="1" applyAlignment="1" applyProtection="1">
      <alignment vertical="center"/>
    </xf>
    <xf numFmtId="164" fontId="7" fillId="3" borderId="21" xfId="0" applyNumberFormat="1" applyFont="1" applyFill="1" applyBorder="1" applyAlignment="1" applyProtection="1">
      <alignment vertical="center"/>
    </xf>
    <xf numFmtId="0" fontId="7" fillId="4" borderId="4" xfId="0" applyFont="1" applyFill="1" applyBorder="1" applyAlignment="1" applyProtection="1">
      <alignment horizontal="center"/>
    </xf>
    <xf numFmtId="0" fontId="4" fillId="0" borderId="0" xfId="0" applyFont="1" applyBorder="1" applyAlignment="1" applyProtection="1">
      <alignment horizontal="left" vertical="center" wrapText="1"/>
    </xf>
    <xf numFmtId="0" fontId="13" fillId="0" borderId="3"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13" fillId="4" borderId="13" xfId="0" applyFont="1" applyFill="1" applyBorder="1" applyAlignment="1" applyProtection="1">
      <alignment horizontal="center" vertical="center"/>
    </xf>
    <xf numFmtId="0" fontId="2" fillId="3" borderId="0" xfId="0" applyFont="1" applyFill="1" applyBorder="1" applyAlignment="1" applyProtection="1">
      <alignment horizontal="left" vertical="center"/>
    </xf>
    <xf numFmtId="3" fontId="2" fillId="4" borderId="22" xfId="0" applyNumberFormat="1" applyFont="1" applyFill="1" applyBorder="1" applyAlignment="1" applyProtection="1">
      <alignment horizontal="center" vertical="center"/>
    </xf>
    <xf numFmtId="3" fontId="2" fillId="4" borderId="23" xfId="0" applyNumberFormat="1" applyFont="1" applyFill="1" applyBorder="1" applyAlignment="1" applyProtection="1">
      <alignment horizontal="center" vertical="center"/>
    </xf>
    <xf numFmtId="3" fontId="2" fillId="4" borderId="23" xfId="0" applyNumberFormat="1" applyFont="1" applyFill="1" applyBorder="1" applyAlignment="1" applyProtection="1">
      <alignment horizontal="center" vertical="center" wrapText="1"/>
    </xf>
    <xf numFmtId="3" fontId="2" fillId="5" borderId="23" xfId="0" applyNumberFormat="1" applyFont="1" applyFill="1" applyBorder="1" applyAlignment="1" applyProtection="1">
      <alignment horizontal="center" vertical="center"/>
      <protection locked="0"/>
    </xf>
    <xf numFmtId="3" fontId="2" fillId="5" borderId="24" xfId="0" applyNumberFormat="1" applyFont="1" applyFill="1" applyBorder="1" applyAlignment="1" applyProtection="1">
      <alignment horizontal="center" vertical="center"/>
      <protection locked="0"/>
    </xf>
    <xf numFmtId="0" fontId="7" fillId="0" borderId="5" xfId="0" applyFont="1" applyBorder="1" applyAlignment="1" applyProtection="1">
      <alignment horizontal="center" wrapText="1"/>
    </xf>
    <xf numFmtId="9" fontId="9" fillId="3" borderId="4" xfId="0" applyNumberFormat="1" applyFont="1" applyFill="1" applyBorder="1" applyAlignment="1" applyProtection="1">
      <alignment horizontal="center"/>
    </xf>
    <xf numFmtId="0" fontId="2" fillId="2" borderId="4" xfId="0" applyFont="1" applyFill="1" applyBorder="1" applyAlignment="1" applyProtection="1">
      <alignment horizontal="center"/>
    </xf>
    <xf numFmtId="9" fontId="9" fillId="3" borderId="1" xfId="0" applyNumberFormat="1" applyFont="1" applyFill="1" applyBorder="1" applyAlignment="1" applyProtection="1">
      <alignment horizontal="center"/>
    </xf>
    <xf numFmtId="164" fontId="7" fillId="3" borderId="0" xfId="0" applyNumberFormat="1" applyFont="1" applyFill="1" applyBorder="1" applyAlignment="1" applyProtection="1">
      <alignment vertical="center"/>
    </xf>
    <xf numFmtId="164" fontId="2" fillId="2" borderId="13" xfId="0" applyNumberFormat="1" applyFont="1" applyFill="1" applyBorder="1" applyAlignment="1" applyProtection="1">
      <alignment vertical="center"/>
    </xf>
    <xf numFmtId="164" fontId="2" fillId="4" borderId="20" xfId="0" applyNumberFormat="1" applyFont="1" applyFill="1" applyBorder="1" applyAlignment="1" applyProtection="1">
      <alignment horizontal="right"/>
    </xf>
    <xf numFmtId="9" fontId="2" fillId="0" borderId="0"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center" vertical="center" wrapText="1"/>
    </xf>
    <xf numFmtId="164" fontId="2" fillId="0" borderId="1" xfId="0" applyNumberFormat="1" applyFont="1" applyBorder="1" applyAlignment="1" applyProtection="1">
      <alignment horizontal="right"/>
    </xf>
    <xf numFmtId="164" fontId="2" fillId="0" borderId="18" xfId="0" applyNumberFormat="1" applyFont="1" applyBorder="1" applyProtection="1"/>
    <xf numFmtId="164" fontId="2" fillId="2" borderId="1" xfId="0" applyNumberFormat="1" applyFont="1" applyFill="1" applyBorder="1" applyProtection="1"/>
    <xf numFmtId="164" fontId="2" fillId="2" borderId="18" xfId="0" applyNumberFormat="1" applyFont="1" applyFill="1" applyBorder="1" applyProtection="1"/>
    <xf numFmtId="164" fontId="2" fillId="0" borderId="3" xfId="0" applyNumberFormat="1" applyFont="1" applyBorder="1" applyProtection="1"/>
    <xf numFmtId="164" fontId="2" fillId="6" borderId="13" xfId="0" applyNumberFormat="1" applyFont="1" applyFill="1" applyBorder="1" applyProtection="1"/>
    <xf numFmtId="3" fontId="2" fillId="4" borderId="25" xfId="0" applyNumberFormat="1" applyFont="1" applyFill="1" applyBorder="1" applyAlignment="1" applyProtection="1">
      <alignment horizontal="center" vertical="center"/>
    </xf>
    <xf numFmtId="3" fontId="2" fillId="7" borderId="23" xfId="0" applyNumberFormat="1" applyFont="1" applyFill="1" applyBorder="1" applyAlignment="1" applyProtection="1">
      <alignment horizontal="center" vertical="center"/>
    </xf>
    <xf numFmtId="3" fontId="2" fillId="8" borderId="23" xfId="0" applyNumberFormat="1" applyFont="1" applyFill="1" applyBorder="1" applyAlignment="1" applyProtection="1">
      <alignment horizontal="center" vertical="center"/>
    </xf>
    <xf numFmtId="3" fontId="2" fillId="7" borderId="23" xfId="0" applyNumberFormat="1" applyFont="1" applyFill="1" applyBorder="1" applyAlignment="1" applyProtection="1">
      <alignment horizontal="center" vertical="center"/>
    </xf>
    <xf numFmtId="0" fontId="6" fillId="0" borderId="11" xfId="0" applyFont="1" applyFill="1" applyBorder="1" applyAlignment="1" applyProtection="1">
      <alignment horizontal="left" vertical="center" wrapText="1"/>
    </xf>
    <xf numFmtId="0" fontId="6" fillId="0" borderId="10" xfId="0" applyFont="1" applyFill="1" applyBorder="1" applyAlignment="1" applyProtection="1">
      <alignment horizontal="left" vertical="center" wrapText="1"/>
    </xf>
    <xf numFmtId="0" fontId="6" fillId="0" borderId="9" xfId="0" applyFont="1" applyFill="1" applyBorder="1" applyAlignment="1" applyProtection="1">
      <alignment horizontal="left" vertical="center" wrapText="1"/>
    </xf>
    <xf numFmtId="0" fontId="7" fillId="0" borderId="11"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9" xfId="0" applyFont="1" applyBorder="1" applyAlignment="1" applyProtection="1">
      <alignment horizontal="center" vertical="center"/>
    </xf>
    <xf numFmtId="0" fontId="6" fillId="0" borderId="22" xfId="0" applyFont="1" applyFill="1" applyBorder="1" applyAlignment="1" applyProtection="1">
      <alignment horizontal="left" vertical="center" wrapText="1"/>
    </xf>
    <xf numFmtId="0" fontId="6" fillId="0" borderId="26" xfId="0" applyFont="1" applyFill="1" applyBorder="1" applyAlignment="1" applyProtection="1">
      <alignment horizontal="left" vertical="center" wrapText="1"/>
    </xf>
    <xf numFmtId="0" fontId="6" fillId="0" borderId="15"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xf>
    <xf numFmtId="0" fontId="7" fillId="3" borderId="0" xfId="0" applyFont="1" applyFill="1" applyBorder="1" applyAlignment="1" applyProtection="1">
      <alignment horizontal="left" vertical="center" wrapText="1"/>
    </xf>
    <xf numFmtId="0" fontId="2" fillId="3" borderId="12" xfId="0" applyFont="1" applyFill="1" applyBorder="1" applyAlignment="1" applyProtection="1">
      <alignment horizontal="left" vertical="center" wrapText="1"/>
    </xf>
    <xf numFmtId="0" fontId="2" fillId="5" borderId="5" xfId="0" applyFont="1" applyFill="1" applyBorder="1" applyAlignment="1" applyProtection="1">
      <alignment horizontal="left" vertical="center" wrapText="1"/>
      <protection locked="0"/>
    </xf>
    <xf numFmtId="0" fontId="2" fillId="5" borderId="4"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xf>
    <xf numFmtId="9" fontId="5" fillId="2" borderId="5" xfId="0" applyNumberFormat="1"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13" fillId="4" borderId="13" xfId="0" applyFont="1" applyFill="1" applyBorder="1" applyAlignment="1" applyProtection="1">
      <alignment horizontal="center" vertical="center"/>
    </xf>
    <xf numFmtId="0" fontId="7" fillId="3" borderId="31" xfId="0" applyFont="1" applyFill="1" applyBorder="1" applyAlignment="1">
      <alignment horizontal="left" vertical="center" wrapText="1"/>
    </xf>
    <xf numFmtId="0" fontId="7" fillId="3" borderId="32" xfId="0" applyFont="1" applyFill="1" applyBorder="1" applyAlignment="1">
      <alignment horizontal="left" vertical="center"/>
    </xf>
    <xf numFmtId="0" fontId="7" fillId="3" borderId="33" xfId="0" applyFont="1" applyFill="1" applyBorder="1" applyAlignment="1">
      <alignment horizontal="left" vertical="center"/>
    </xf>
    <xf numFmtId="0" fontId="15" fillId="0" borderId="0" xfId="0" applyFont="1" applyAlignment="1">
      <alignment horizontal="left"/>
    </xf>
    <xf numFmtId="0" fontId="2" fillId="3" borderId="1" xfId="0" applyFont="1" applyFill="1" applyBorder="1" applyAlignment="1" applyProtection="1">
      <alignment horizontal="lef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11" fillId="3" borderId="0" xfId="0" applyFont="1" applyFill="1" applyBorder="1" applyAlignment="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2" fillId="3" borderId="12" xfId="0" applyFont="1" applyFill="1" applyBorder="1" applyAlignment="1" applyProtection="1">
      <alignment horizontal="left" vertical="center"/>
    </xf>
    <xf numFmtId="0" fontId="13" fillId="0" borderId="5"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8" fillId="5" borderId="11"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28"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2" fillId="4" borderId="8" xfId="0" applyFont="1" applyFill="1" applyBorder="1" applyAlignment="1" applyProtection="1">
      <alignment horizontal="center"/>
    </xf>
    <xf numFmtId="0" fontId="2" fillId="4" borderId="6" xfId="0" applyFont="1" applyFill="1" applyBorder="1" applyAlignment="1" applyProtection="1">
      <alignment horizontal="center"/>
    </xf>
    <xf numFmtId="9" fontId="9" fillId="3" borderId="5" xfId="0" applyNumberFormat="1" applyFont="1" applyFill="1" applyBorder="1" applyAlignment="1" applyProtection="1">
      <alignment horizontal="center"/>
    </xf>
    <xf numFmtId="9" fontId="9" fillId="3" borderId="3" xfId="0" applyNumberFormat="1" applyFont="1" applyFill="1" applyBorder="1" applyAlignment="1" applyProtection="1">
      <alignment horizontal="center"/>
    </xf>
    <xf numFmtId="9" fontId="2" fillId="0" borderId="5" xfId="0" applyNumberFormat="1" applyFont="1" applyFill="1" applyBorder="1" applyAlignment="1" applyProtection="1">
      <alignment horizontal="center" vertical="center"/>
    </xf>
    <xf numFmtId="9" fontId="2" fillId="0" borderId="3" xfId="0" applyNumberFormat="1" applyFont="1" applyFill="1" applyBorder="1" applyAlignment="1" applyProtection="1">
      <alignment horizontal="center" vertical="center"/>
    </xf>
    <xf numFmtId="164" fontId="2" fillId="0" borderId="24" xfId="0" applyNumberFormat="1" applyFont="1" applyBorder="1" applyAlignment="1" applyProtection="1">
      <alignment horizontal="center" vertical="center"/>
    </xf>
    <xf numFmtId="164" fontId="2" fillId="0" borderId="0" xfId="0" applyNumberFormat="1" applyFont="1" applyBorder="1" applyAlignment="1" applyProtection="1">
      <alignment horizontal="center" vertical="center"/>
    </xf>
    <xf numFmtId="164" fontId="2" fillId="0" borderId="30" xfId="0" applyNumberFormat="1"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3" xfId="0" applyFont="1" applyBorder="1" applyAlignment="1" applyProtection="1">
      <alignment horizontal="center" vertical="center"/>
    </xf>
    <xf numFmtId="0" fontId="4" fillId="0" borderId="0" xfId="0" applyFont="1" applyBorder="1" applyAlignment="1" applyProtection="1">
      <alignment horizontal="left" vertical="center" wrapText="1"/>
    </xf>
    <xf numFmtId="0" fontId="10" fillId="5" borderId="0" xfId="0" applyFont="1" applyFill="1" applyBorder="1" applyAlignment="1" applyProtection="1">
      <alignment horizontal="center" vertical="center" wrapText="1"/>
    </xf>
    <xf numFmtId="0" fontId="4" fillId="9" borderId="5" xfId="0" applyFont="1" applyFill="1" applyBorder="1" applyAlignment="1" applyProtection="1">
      <alignment horizontal="left"/>
    </xf>
    <xf numFmtId="0" fontId="4" fillId="9" borderId="4" xfId="0" applyFont="1" applyFill="1" applyBorder="1" applyAlignment="1" applyProtection="1">
      <alignment horizontal="left"/>
    </xf>
    <xf numFmtId="0" fontId="4" fillId="9" borderId="3" xfId="0" applyFont="1" applyFill="1" applyBorder="1" applyAlignment="1" applyProtection="1">
      <alignment horizontal="left"/>
    </xf>
    <xf numFmtId="0" fontId="4" fillId="9" borderId="5" xfId="0" applyFont="1" applyFill="1" applyBorder="1" applyAlignment="1" applyProtection="1">
      <alignment horizontal="left" vertical="center" wrapText="1"/>
    </xf>
    <xf numFmtId="0" fontId="4" fillId="9" borderId="4" xfId="0" applyFont="1" applyFill="1" applyBorder="1" applyAlignment="1" applyProtection="1">
      <alignment horizontal="left" vertical="center" wrapText="1"/>
    </xf>
    <xf numFmtId="0" fontId="4" fillId="9" borderId="3" xfId="0" applyFont="1" applyFill="1" applyBorder="1" applyAlignment="1" applyProtection="1">
      <alignment horizontal="left" vertical="center" wrapText="1"/>
    </xf>
    <xf numFmtId="49" fontId="6" fillId="5" borderId="5" xfId="0" applyNumberFormat="1" applyFont="1" applyFill="1" applyBorder="1" applyAlignment="1" applyProtection="1">
      <alignment horizontal="left" vertical="center"/>
      <protection locked="0"/>
    </xf>
    <xf numFmtId="49" fontId="6" fillId="5" borderId="4" xfId="0" applyNumberFormat="1" applyFont="1" applyFill="1" applyBorder="1" applyAlignment="1" applyProtection="1">
      <alignment horizontal="left" vertical="center"/>
      <protection locked="0"/>
    </xf>
    <xf numFmtId="49" fontId="6" fillId="5" borderId="3" xfId="0" applyNumberFormat="1" applyFont="1" applyFill="1" applyBorder="1" applyAlignment="1" applyProtection="1">
      <alignment horizontal="left" vertical="center"/>
      <protection locked="0"/>
    </xf>
    <xf numFmtId="0" fontId="3" fillId="0" borderId="0" xfId="0" applyFont="1" applyBorder="1" applyAlignment="1" applyProtection="1">
      <alignment horizontal="center" vertical="center" wrapText="1"/>
    </xf>
    <xf numFmtId="0" fontId="4" fillId="9" borderId="5" xfId="0" applyFont="1" applyFill="1" applyBorder="1" applyAlignment="1" applyProtection="1">
      <alignment horizontal="left" vertical="center"/>
    </xf>
    <xf numFmtId="0" fontId="4" fillId="9" borderId="4" xfId="0" applyFont="1" applyFill="1" applyBorder="1" applyAlignment="1" applyProtection="1">
      <alignment horizontal="left" vertical="center"/>
    </xf>
    <xf numFmtId="0" fontId="4" fillId="9" borderId="3" xfId="0" applyFont="1" applyFill="1" applyBorder="1" applyAlignment="1" applyProtection="1">
      <alignment horizontal="left" vertical="center"/>
    </xf>
    <xf numFmtId="0" fontId="7" fillId="0" borderId="5" xfId="0" applyFont="1" applyBorder="1" applyAlignment="1" applyProtection="1">
      <alignment horizontal="center"/>
    </xf>
    <xf numFmtId="0" fontId="7" fillId="0" borderId="4" xfId="0" applyFont="1" applyBorder="1" applyAlignment="1" applyProtection="1">
      <alignment horizontal="center"/>
    </xf>
    <xf numFmtId="0" fontId="7" fillId="0" borderId="3" xfId="0" applyFont="1" applyBorder="1" applyAlignment="1" applyProtection="1">
      <alignment horizontal="center"/>
    </xf>
    <xf numFmtId="0" fontId="6" fillId="0" borderId="0" xfId="0" applyFont="1" applyBorder="1" applyAlignment="1" applyProtection="1">
      <alignment horizontal="left" vertical="center" wrapText="1"/>
    </xf>
    <xf numFmtId="0" fontId="14" fillId="0" borderId="1" xfId="0" applyFont="1" applyFill="1" applyBorder="1" applyAlignment="1" applyProtection="1">
      <alignment horizontal="center" vertical="center"/>
    </xf>
    <xf numFmtId="164" fontId="2" fillId="4" borderId="5" xfId="0" applyNumberFormat="1" applyFont="1" applyFill="1" applyBorder="1" applyAlignment="1" applyProtection="1">
      <alignment horizontal="right" vertical="center"/>
    </xf>
    <xf numFmtId="164" fontId="2" fillId="4" borderId="4" xfId="0" applyNumberFormat="1" applyFont="1" applyFill="1" applyBorder="1" applyAlignment="1" applyProtection="1">
      <alignment horizontal="right" vertical="center"/>
    </xf>
    <xf numFmtId="164" fontId="2" fillId="4" borderId="3" xfId="0" applyNumberFormat="1" applyFont="1" applyFill="1" applyBorder="1" applyAlignment="1" applyProtection="1">
      <alignment horizontal="right" vertical="center"/>
    </xf>
    <xf numFmtId="164" fontId="2" fillId="3" borderId="8" xfId="0" applyNumberFormat="1" applyFont="1" applyFill="1" applyBorder="1" applyAlignment="1" applyProtection="1">
      <alignment horizontal="center"/>
    </xf>
    <xf numFmtId="164" fontId="2" fillId="3" borderId="7" xfId="0" applyNumberFormat="1" applyFont="1" applyFill="1" applyBorder="1" applyAlignment="1" applyProtection="1">
      <alignment horizontal="center"/>
    </xf>
    <xf numFmtId="164" fontId="2" fillId="3" borderId="6" xfId="0" applyNumberFormat="1" applyFont="1" applyFill="1" applyBorder="1" applyAlignment="1" applyProtection="1">
      <alignment horizontal="center"/>
    </xf>
    <xf numFmtId="164" fontId="2" fillId="0" borderId="5" xfId="0" applyNumberFormat="1" applyFont="1" applyBorder="1" applyAlignment="1" applyProtection="1">
      <alignment horizontal="center"/>
    </xf>
    <xf numFmtId="164" fontId="2" fillId="0" borderId="4" xfId="0" applyNumberFormat="1" applyFont="1" applyBorder="1" applyAlignment="1" applyProtection="1">
      <alignment horizontal="center"/>
    </xf>
    <xf numFmtId="164" fontId="2" fillId="0" borderId="3" xfId="0" applyNumberFormat="1" applyFont="1" applyBorder="1" applyAlignment="1" applyProtection="1">
      <alignment horizontal="center"/>
    </xf>
    <xf numFmtId="164" fontId="2" fillId="2" borderId="2" xfId="0" applyNumberFormat="1" applyFont="1" applyFill="1" applyBorder="1" applyAlignment="1" applyProtection="1">
      <alignment horizontal="center"/>
    </xf>
    <xf numFmtId="164" fontId="2" fillId="2" borderId="1" xfId="0" applyNumberFormat="1" applyFont="1" applyFill="1" applyBorder="1" applyAlignment="1" applyProtection="1">
      <alignment horizontal="center"/>
    </xf>
    <xf numFmtId="0" fontId="2" fillId="2" borderId="5" xfId="0" applyFont="1" applyFill="1" applyBorder="1" applyAlignment="1" applyProtection="1">
      <alignment horizontal="center"/>
    </xf>
    <xf numFmtId="0" fontId="2" fillId="2" borderId="3" xfId="0" applyFont="1" applyFill="1" applyBorder="1" applyAlignment="1" applyProtection="1">
      <alignment horizontal="center"/>
    </xf>
    <xf numFmtId="0" fontId="7" fillId="4" borderId="5" xfId="0" applyFont="1" applyFill="1" applyBorder="1" applyAlignment="1" applyProtection="1">
      <alignment horizontal="center"/>
    </xf>
    <xf numFmtId="0" fontId="7" fillId="4" borderId="4" xfId="0" applyFont="1" applyFill="1" applyBorder="1" applyAlignment="1" applyProtection="1">
      <alignment horizontal="center"/>
    </xf>
    <xf numFmtId="164" fontId="2" fillId="0" borderId="2" xfId="0" applyNumberFormat="1" applyFont="1" applyBorder="1" applyAlignment="1" applyProtection="1">
      <alignment horizontal="right"/>
    </xf>
    <xf numFmtId="164" fontId="2" fillId="0" borderId="1" xfId="0" applyNumberFormat="1" applyFont="1" applyBorder="1" applyAlignment="1" applyProtection="1">
      <alignment horizontal="right"/>
    </xf>
    <xf numFmtId="164" fontId="2" fillId="0" borderId="18" xfId="0" applyNumberFormat="1" applyFont="1" applyBorder="1" applyAlignment="1" applyProtection="1">
      <alignment horizontal="right"/>
    </xf>
    <xf numFmtId="164" fontId="2" fillId="2" borderId="3" xfId="0" applyNumberFormat="1" applyFont="1" applyFill="1" applyBorder="1" applyAlignment="1" applyProtection="1">
      <alignment horizontal="center"/>
    </xf>
    <xf numFmtId="164" fontId="7" fillId="4" borderId="19" xfId="0" applyNumberFormat="1" applyFont="1" applyFill="1" applyBorder="1" applyAlignment="1" applyProtection="1">
      <alignment horizontal="right"/>
    </xf>
    <xf numFmtId="164" fontId="7" fillId="4" borderId="12" xfId="0" applyNumberFormat="1" applyFont="1" applyFill="1" applyBorder="1" applyAlignment="1" applyProtection="1">
      <alignment horizontal="right"/>
    </xf>
    <xf numFmtId="164" fontId="7" fillId="4" borderId="3" xfId="0" applyNumberFormat="1" applyFont="1" applyFill="1" applyBorder="1" applyAlignment="1" applyProtection="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4"/>
  <sheetViews>
    <sheetView showGridLines="0" tabSelected="1" zoomScale="85" zoomScaleNormal="85" workbookViewId="0">
      <selection activeCell="E14" sqref="E14:I14"/>
    </sheetView>
  </sheetViews>
  <sheetFormatPr baseColWidth="10" defaultColWidth="11.42578125" defaultRowHeight="20.25" x14ac:dyDescent="0.45"/>
  <cols>
    <col min="1" max="1" width="8.42578125" style="3" customWidth="1"/>
    <col min="2" max="2" width="13.28515625" style="3" bestFit="1" customWidth="1"/>
    <col min="3" max="3" width="13.28515625" style="3" customWidth="1"/>
    <col min="4" max="4" width="11.42578125" style="3"/>
    <col min="5" max="5" width="25.42578125" style="3" customWidth="1"/>
    <col min="6" max="6" width="15.42578125" style="3" customWidth="1"/>
    <col min="7" max="8" width="19.28515625" style="3" customWidth="1"/>
    <col min="9" max="9" width="23.140625" style="3" customWidth="1"/>
    <col min="10" max="10" width="9.7109375" style="3" customWidth="1"/>
    <col min="11" max="11" width="18.85546875" style="3" customWidth="1"/>
    <col min="12" max="12" width="20.85546875" style="3" customWidth="1"/>
    <col min="13" max="13" width="13.42578125" style="3" bestFit="1" customWidth="1"/>
    <col min="14" max="14" width="18.5703125" style="3" customWidth="1"/>
    <col min="15" max="15" width="23.42578125" style="3" customWidth="1"/>
    <col min="16" max="16384" width="11.42578125" style="3"/>
  </cols>
  <sheetData>
    <row r="1" spans="1:15" s="1" customFormat="1" ht="30.75" customHeight="1" x14ac:dyDescent="0.25">
      <c r="A1" s="141" t="s">
        <v>85</v>
      </c>
      <c r="B1" s="141"/>
      <c r="C1" s="141"/>
      <c r="D1" s="141"/>
      <c r="E1" s="141"/>
      <c r="F1" s="141"/>
      <c r="G1" s="141"/>
      <c r="H1" s="141"/>
      <c r="I1" s="141"/>
      <c r="J1" s="141"/>
      <c r="K1" s="141"/>
      <c r="L1" s="141"/>
      <c r="M1" s="141"/>
      <c r="N1" s="141"/>
      <c r="O1" s="141"/>
    </row>
    <row r="2" spans="1:15" s="1" customFormat="1" ht="30.75" customHeight="1" x14ac:dyDescent="0.25">
      <c r="A2" s="141"/>
      <c r="B2" s="141"/>
      <c r="C2" s="141"/>
      <c r="D2" s="141"/>
      <c r="E2" s="141"/>
      <c r="F2" s="141"/>
      <c r="G2" s="141"/>
      <c r="H2" s="141"/>
      <c r="I2" s="141"/>
      <c r="J2" s="141"/>
      <c r="K2" s="141"/>
      <c r="L2" s="141"/>
      <c r="M2" s="141"/>
      <c r="N2" s="141"/>
      <c r="O2" s="141"/>
    </row>
    <row r="3" spans="1:15" s="1" customFormat="1" ht="45.75" customHeight="1" x14ac:dyDescent="0.25">
      <c r="A3" s="141"/>
      <c r="B3" s="141"/>
      <c r="C3" s="141"/>
      <c r="D3" s="141"/>
      <c r="E3" s="141"/>
      <c r="F3" s="141"/>
      <c r="G3" s="141"/>
      <c r="H3" s="141"/>
      <c r="I3" s="141"/>
      <c r="J3" s="141"/>
      <c r="K3" s="141"/>
      <c r="L3" s="141"/>
      <c r="M3" s="141"/>
      <c r="N3" s="141"/>
      <c r="O3" s="141"/>
    </row>
    <row r="4" spans="1:15" s="1" customFormat="1" ht="18" customHeight="1" x14ac:dyDescent="0.25">
      <c r="A4" s="148" t="s">
        <v>18</v>
      </c>
      <c r="B4" s="148"/>
      <c r="C4" s="148"/>
      <c r="D4" s="148"/>
      <c r="E4" s="148"/>
      <c r="F4" s="148"/>
      <c r="G4" s="148"/>
      <c r="H4" s="148"/>
      <c r="I4" s="148"/>
      <c r="J4" s="27"/>
      <c r="K4" s="27"/>
      <c r="L4" s="68"/>
      <c r="M4" s="27"/>
      <c r="N4" s="27"/>
      <c r="O4" s="27"/>
    </row>
    <row r="5" spans="1:15" s="1" customFormat="1" ht="18" customHeight="1" x14ac:dyDescent="0.25">
      <c r="A5" s="130" t="s">
        <v>66</v>
      </c>
      <c r="B5" s="130"/>
      <c r="C5" s="130"/>
      <c r="D5" s="130"/>
      <c r="E5" s="130"/>
      <c r="F5" s="130"/>
      <c r="G5" s="130"/>
      <c r="H5" s="130"/>
      <c r="I5" s="130"/>
      <c r="J5" s="27"/>
      <c r="K5" s="27"/>
      <c r="L5" s="68"/>
      <c r="M5" s="27"/>
      <c r="N5" s="27"/>
      <c r="O5" s="27"/>
    </row>
    <row r="6" spans="1:15" s="1" customFormat="1" ht="18" customHeight="1" x14ac:dyDescent="0.25">
      <c r="A6" s="130" t="s">
        <v>19</v>
      </c>
      <c r="B6" s="130"/>
      <c r="C6" s="130"/>
      <c r="D6" s="130"/>
      <c r="E6" s="130"/>
      <c r="F6" s="130"/>
      <c r="G6" s="130"/>
      <c r="H6" s="130"/>
      <c r="I6" s="130"/>
      <c r="J6" s="27"/>
      <c r="K6" s="27"/>
      <c r="L6" s="68"/>
      <c r="M6" s="27"/>
      <c r="N6" s="27"/>
      <c r="O6" s="27"/>
    </row>
    <row r="7" spans="1:15" s="1" customFormat="1" ht="18" customHeight="1" x14ac:dyDescent="0.25">
      <c r="A7" s="130" t="s">
        <v>20</v>
      </c>
      <c r="B7" s="130"/>
      <c r="C7" s="130"/>
      <c r="D7" s="130"/>
      <c r="E7" s="130"/>
      <c r="F7" s="130"/>
      <c r="G7" s="130"/>
      <c r="H7" s="130"/>
      <c r="I7" s="130"/>
      <c r="J7" s="43"/>
      <c r="K7" s="43"/>
      <c r="L7" s="68"/>
      <c r="M7" s="43"/>
      <c r="N7" s="43"/>
      <c r="O7" s="43"/>
    </row>
    <row r="8" spans="1:15" s="1" customFormat="1" ht="18" customHeight="1" x14ac:dyDescent="0.25">
      <c r="A8" s="130" t="s">
        <v>21</v>
      </c>
      <c r="B8" s="130"/>
      <c r="C8" s="130"/>
      <c r="D8" s="130"/>
      <c r="E8" s="130"/>
      <c r="F8" s="130"/>
      <c r="G8" s="130"/>
      <c r="H8" s="130"/>
      <c r="I8" s="130"/>
      <c r="J8" s="43"/>
      <c r="K8" s="43"/>
      <c r="L8" s="68"/>
      <c r="M8" s="43"/>
      <c r="N8" s="43"/>
      <c r="O8" s="43"/>
    </row>
    <row r="9" spans="1:15" s="1" customFormat="1" ht="18" customHeight="1" x14ac:dyDescent="0.25">
      <c r="A9" s="28"/>
      <c r="B9" s="28"/>
      <c r="C9" s="50"/>
      <c r="D9" s="28"/>
      <c r="E9" s="28"/>
      <c r="F9" s="28"/>
      <c r="G9" s="28"/>
      <c r="H9" s="50"/>
      <c r="I9" s="28"/>
      <c r="J9" s="43"/>
      <c r="K9" s="43"/>
      <c r="L9" s="68"/>
      <c r="M9" s="43"/>
      <c r="N9" s="43"/>
      <c r="O9" s="43"/>
    </row>
    <row r="10" spans="1:15" s="1" customFormat="1" ht="27.75" customHeight="1" x14ac:dyDescent="0.25">
      <c r="A10" s="131" t="s">
        <v>10</v>
      </c>
      <c r="B10" s="131"/>
      <c r="C10" s="131"/>
      <c r="D10" s="131"/>
      <c r="E10" s="131"/>
      <c r="F10" s="131"/>
      <c r="G10" s="131"/>
      <c r="H10" s="131"/>
      <c r="I10" s="131"/>
      <c r="J10" s="43"/>
      <c r="K10" s="43"/>
      <c r="L10" s="68"/>
      <c r="M10" s="43"/>
      <c r="N10" s="43"/>
      <c r="O10" s="43"/>
    </row>
    <row r="11" spans="1:15" s="1" customFormat="1" ht="17.25" customHeight="1" x14ac:dyDescent="0.25">
      <c r="A11" s="2"/>
      <c r="B11" s="2"/>
      <c r="C11" s="2"/>
      <c r="D11" s="2"/>
      <c r="E11" s="2"/>
      <c r="F11" s="2"/>
      <c r="G11" s="2"/>
      <c r="H11" s="2"/>
      <c r="I11" s="2"/>
      <c r="J11" s="43"/>
      <c r="K11" s="43"/>
      <c r="L11" s="68"/>
      <c r="M11" s="43"/>
      <c r="N11" s="43"/>
      <c r="O11" s="43"/>
    </row>
    <row r="12" spans="1:15" ht="21" x14ac:dyDescent="0.45">
      <c r="A12" s="142" t="s">
        <v>0</v>
      </c>
      <c r="B12" s="143"/>
      <c r="C12" s="143"/>
      <c r="D12" s="144"/>
      <c r="E12" s="135" t="s">
        <v>91</v>
      </c>
      <c r="F12" s="136"/>
      <c r="G12" s="136"/>
      <c r="H12" s="136"/>
      <c r="I12" s="137"/>
      <c r="J12" s="29"/>
      <c r="K12" s="29"/>
      <c r="L12" s="29"/>
      <c r="M12" s="29"/>
      <c r="N12" s="29"/>
      <c r="O12" s="29"/>
    </row>
    <row r="13" spans="1:15" ht="55.5" customHeight="1" x14ac:dyDescent="0.45">
      <c r="A13" s="142" t="s">
        <v>22</v>
      </c>
      <c r="B13" s="143"/>
      <c r="C13" s="143"/>
      <c r="D13" s="144"/>
      <c r="E13" s="135" t="s">
        <v>84</v>
      </c>
      <c r="F13" s="136"/>
      <c r="G13" s="136"/>
      <c r="H13" s="136"/>
      <c r="I13" s="137"/>
      <c r="J13" s="44"/>
      <c r="K13" s="44"/>
      <c r="L13" s="44"/>
      <c r="M13" s="44"/>
      <c r="N13" s="44"/>
      <c r="O13" s="44"/>
    </row>
    <row r="14" spans="1:15" ht="21" x14ac:dyDescent="0.45">
      <c r="A14" s="132" t="s">
        <v>23</v>
      </c>
      <c r="B14" s="133"/>
      <c r="C14" s="133"/>
      <c r="D14" s="134"/>
      <c r="E14" s="138"/>
      <c r="F14" s="139"/>
      <c r="G14" s="139"/>
      <c r="H14" s="139"/>
      <c r="I14" s="140"/>
      <c r="J14" s="44"/>
      <c r="K14" s="44"/>
      <c r="L14" s="44"/>
      <c r="M14" s="44"/>
      <c r="N14" s="44"/>
      <c r="O14" s="44"/>
    </row>
    <row r="15" spans="1:15" ht="21" x14ac:dyDescent="0.45">
      <c r="A15" s="132" t="s">
        <v>24</v>
      </c>
      <c r="B15" s="133"/>
      <c r="C15" s="133"/>
      <c r="D15" s="134"/>
      <c r="E15" s="138"/>
      <c r="F15" s="139"/>
      <c r="G15" s="139"/>
      <c r="H15" s="139"/>
      <c r="I15" s="140"/>
      <c r="J15" s="44"/>
      <c r="K15" s="44"/>
      <c r="L15" s="44"/>
      <c r="M15" s="44"/>
      <c r="N15" s="44"/>
      <c r="O15" s="44"/>
    </row>
    <row r="16" spans="1:15" ht="21" x14ac:dyDescent="0.45">
      <c r="A16" s="132" t="s">
        <v>25</v>
      </c>
      <c r="B16" s="133"/>
      <c r="C16" s="133"/>
      <c r="D16" s="134"/>
      <c r="E16" s="138"/>
      <c r="F16" s="139"/>
      <c r="G16" s="139"/>
      <c r="H16" s="139"/>
      <c r="I16" s="140"/>
      <c r="J16" s="44"/>
      <c r="K16" s="44"/>
      <c r="L16" s="44"/>
      <c r="M16" s="44"/>
      <c r="N16" s="44"/>
      <c r="O16" s="44"/>
    </row>
    <row r="17" spans="1:15" ht="21" x14ac:dyDescent="0.45">
      <c r="A17" s="132" t="s">
        <v>26</v>
      </c>
      <c r="B17" s="133"/>
      <c r="C17" s="133"/>
      <c r="D17" s="134"/>
      <c r="E17" s="138"/>
      <c r="F17" s="139"/>
      <c r="G17" s="139"/>
      <c r="H17" s="139"/>
      <c r="I17" s="140"/>
      <c r="J17" s="44"/>
      <c r="K17" s="44"/>
      <c r="L17" s="44"/>
      <c r="M17" s="44"/>
      <c r="N17" s="44"/>
      <c r="O17" s="44"/>
    </row>
    <row r="18" spans="1:15" ht="21" x14ac:dyDescent="0.45">
      <c r="A18" s="132" t="s">
        <v>27</v>
      </c>
      <c r="B18" s="133"/>
      <c r="C18" s="133"/>
      <c r="D18" s="134"/>
      <c r="E18" s="138"/>
      <c r="F18" s="139"/>
      <c r="G18" s="139"/>
      <c r="H18" s="139"/>
      <c r="I18" s="140"/>
      <c r="J18" s="44"/>
      <c r="K18" s="44"/>
      <c r="L18" s="44"/>
      <c r="M18" s="44"/>
      <c r="N18" s="44"/>
      <c r="O18" s="44"/>
    </row>
    <row r="19" spans="1:15" ht="21" x14ac:dyDescent="0.45">
      <c r="A19" s="132" t="s">
        <v>28</v>
      </c>
      <c r="B19" s="133"/>
      <c r="C19" s="133"/>
      <c r="D19" s="134"/>
      <c r="E19" s="138"/>
      <c r="F19" s="139"/>
      <c r="G19" s="139"/>
      <c r="H19" s="139"/>
      <c r="I19" s="140"/>
      <c r="J19" s="44"/>
      <c r="K19" s="44"/>
      <c r="L19" s="44"/>
      <c r="M19" s="44"/>
      <c r="N19" s="44"/>
      <c r="O19" s="44"/>
    </row>
    <row r="20" spans="1:15" ht="21" x14ac:dyDescent="0.45">
      <c r="A20" s="132" t="s">
        <v>1</v>
      </c>
      <c r="B20" s="133"/>
      <c r="C20" s="133"/>
      <c r="D20" s="134"/>
      <c r="E20" s="138"/>
      <c r="F20" s="139"/>
      <c r="G20" s="139"/>
      <c r="H20" s="139"/>
      <c r="I20" s="140"/>
      <c r="J20" s="44"/>
      <c r="K20" s="44"/>
      <c r="L20" s="44"/>
      <c r="M20" s="44"/>
      <c r="N20" s="44"/>
      <c r="O20" s="44"/>
    </row>
    <row r="21" spans="1:15" ht="21" x14ac:dyDescent="0.45">
      <c r="A21" s="132" t="s">
        <v>29</v>
      </c>
      <c r="B21" s="133"/>
      <c r="C21" s="133"/>
      <c r="D21" s="134"/>
      <c r="E21" s="138"/>
      <c r="F21" s="139"/>
      <c r="G21" s="139"/>
      <c r="H21" s="139"/>
      <c r="I21" s="140"/>
      <c r="J21" s="44"/>
      <c r="K21" s="44"/>
      <c r="L21" s="44"/>
      <c r="M21" s="44"/>
      <c r="N21" s="44"/>
      <c r="O21" s="44"/>
    </row>
    <row r="22" spans="1:15" ht="49.5" customHeight="1" x14ac:dyDescent="0.45">
      <c r="A22" s="149" t="s">
        <v>86</v>
      </c>
      <c r="B22" s="149"/>
      <c r="C22" s="149"/>
      <c r="D22" s="149"/>
      <c r="E22" s="149"/>
      <c r="F22" s="149"/>
      <c r="G22" s="149"/>
      <c r="H22" s="149"/>
      <c r="I22" s="149"/>
      <c r="J22" s="44"/>
      <c r="K22" s="44"/>
      <c r="L22" s="44"/>
      <c r="M22" s="44"/>
      <c r="N22" s="44"/>
      <c r="O22" s="44"/>
    </row>
    <row r="23" spans="1:15" ht="47.25" customHeight="1" x14ac:dyDescent="0.45">
      <c r="A23" s="107" t="s">
        <v>30</v>
      </c>
      <c r="B23" s="108"/>
      <c r="C23" s="108"/>
      <c r="D23" s="108"/>
      <c r="E23" s="108"/>
      <c r="F23" s="108"/>
      <c r="G23" s="108"/>
      <c r="H23" s="108"/>
      <c r="I23" s="108"/>
      <c r="J23" s="44"/>
      <c r="K23" s="44"/>
      <c r="L23" s="44"/>
      <c r="M23" s="44"/>
      <c r="N23" s="44"/>
      <c r="O23" s="44"/>
    </row>
    <row r="24" spans="1:15" ht="28.5" customHeight="1" x14ac:dyDescent="0.45">
      <c r="A24" s="109" t="s">
        <v>31</v>
      </c>
      <c r="B24" s="109"/>
      <c r="C24" s="109"/>
      <c r="D24" s="109"/>
      <c r="E24" s="109"/>
      <c r="F24" s="109"/>
      <c r="G24" s="109"/>
      <c r="H24" s="109"/>
      <c r="I24" s="109"/>
      <c r="J24" s="4"/>
      <c r="K24" s="4"/>
      <c r="L24" s="4"/>
      <c r="M24" s="4"/>
      <c r="N24" s="4"/>
      <c r="O24" s="45"/>
    </row>
    <row r="25" spans="1:15" ht="143.25" customHeight="1" x14ac:dyDescent="0.45">
      <c r="A25" s="5" t="s">
        <v>2</v>
      </c>
      <c r="B25" s="6" t="s">
        <v>90</v>
      </c>
      <c r="C25" s="60" t="s">
        <v>70</v>
      </c>
      <c r="D25" s="145" t="s">
        <v>3</v>
      </c>
      <c r="E25" s="146"/>
      <c r="F25" s="147"/>
      <c r="G25" s="6" t="s">
        <v>59</v>
      </c>
      <c r="H25" s="6" t="s">
        <v>71</v>
      </c>
      <c r="I25" s="6" t="s">
        <v>72</v>
      </c>
      <c r="J25" s="6" t="s">
        <v>57</v>
      </c>
      <c r="K25" s="6" t="s">
        <v>73</v>
      </c>
      <c r="L25" s="6" t="s">
        <v>74</v>
      </c>
      <c r="M25" s="6" t="s">
        <v>11</v>
      </c>
      <c r="N25" s="6" t="s">
        <v>75</v>
      </c>
      <c r="O25" s="6" t="s">
        <v>76</v>
      </c>
    </row>
    <row r="26" spans="1:15" ht="34.5" customHeight="1" x14ac:dyDescent="0.45">
      <c r="A26" s="127" t="s">
        <v>55</v>
      </c>
      <c r="B26" s="128"/>
      <c r="C26" s="128"/>
      <c r="D26" s="128"/>
      <c r="E26" s="128"/>
      <c r="F26" s="128"/>
      <c r="G26" s="128"/>
      <c r="H26" s="128"/>
      <c r="I26" s="128"/>
      <c r="J26" s="128"/>
      <c r="K26" s="128"/>
      <c r="L26" s="128"/>
      <c r="M26" s="128"/>
      <c r="N26" s="128"/>
      <c r="O26" s="129"/>
    </row>
    <row r="27" spans="1:15" ht="34.5" customHeight="1" thickBot="1" x14ac:dyDescent="0.5">
      <c r="A27" s="7">
        <v>1</v>
      </c>
      <c r="B27" s="8">
        <v>1</v>
      </c>
      <c r="C27" s="55">
        <v>100</v>
      </c>
      <c r="D27" s="85" t="s">
        <v>53</v>
      </c>
      <c r="E27" s="86"/>
      <c r="F27" s="87"/>
      <c r="G27" s="9"/>
      <c r="H27" s="12">
        <f>C27*G27</f>
        <v>0</v>
      </c>
      <c r="I27" s="10">
        <f>H27*B27</f>
        <v>0</v>
      </c>
      <c r="J27" s="11"/>
      <c r="K27" s="12">
        <f>I27*J27</f>
        <v>0</v>
      </c>
      <c r="L27" s="12">
        <f>I27-K27</f>
        <v>0</v>
      </c>
      <c r="M27" s="11">
        <v>7.0000000000000007E-2</v>
      </c>
      <c r="N27" s="10">
        <f>L27*M27</f>
        <v>0</v>
      </c>
      <c r="O27" s="10">
        <f>I27-K27+N27</f>
        <v>0</v>
      </c>
    </row>
    <row r="28" spans="1:15" ht="78.75" customHeight="1" thickTop="1" thickBot="1" x14ac:dyDescent="0.5">
      <c r="A28" s="7">
        <v>2</v>
      </c>
      <c r="B28" s="8">
        <v>1</v>
      </c>
      <c r="C28" s="55">
        <v>100</v>
      </c>
      <c r="D28" s="85" t="s">
        <v>77</v>
      </c>
      <c r="E28" s="86"/>
      <c r="F28" s="87"/>
      <c r="G28" s="9"/>
      <c r="H28" s="12">
        <f>(C28*G28)*3</f>
        <v>0</v>
      </c>
      <c r="I28" s="10">
        <f t="shared" ref="I28:I33" si="0">H28*B28</f>
        <v>0</v>
      </c>
      <c r="J28" s="11"/>
      <c r="K28" s="12">
        <f t="shared" ref="K28:K33" si="1">I28*J28</f>
        <v>0</v>
      </c>
      <c r="L28" s="12">
        <f t="shared" ref="L28:L33" si="2">I28-K28</f>
        <v>0</v>
      </c>
      <c r="M28" s="11">
        <v>0.19</v>
      </c>
      <c r="N28" s="10">
        <f t="shared" ref="N28:N33" si="3">L28*M28</f>
        <v>0</v>
      </c>
      <c r="O28" s="10">
        <f t="shared" ref="O28:O33" si="4">I28-K28+N28</f>
        <v>0</v>
      </c>
    </row>
    <row r="29" spans="1:15" ht="63.75" customHeight="1" thickTop="1" thickBot="1" x14ac:dyDescent="0.5">
      <c r="A29" s="7">
        <v>3</v>
      </c>
      <c r="B29" s="8">
        <v>1</v>
      </c>
      <c r="C29" s="56">
        <v>0</v>
      </c>
      <c r="D29" s="85" t="s">
        <v>78</v>
      </c>
      <c r="E29" s="86"/>
      <c r="F29" s="87"/>
      <c r="G29" s="9"/>
      <c r="H29" s="12">
        <f>(C29*G29)</f>
        <v>0</v>
      </c>
      <c r="I29" s="10">
        <f t="shared" ref="I29:I30" si="5">H29*B29</f>
        <v>0</v>
      </c>
      <c r="J29" s="11"/>
      <c r="K29" s="12">
        <f t="shared" ref="K29:K30" si="6">I29*J29</f>
        <v>0</v>
      </c>
      <c r="L29" s="12">
        <f t="shared" ref="L29:L30" si="7">I29-K29</f>
        <v>0</v>
      </c>
      <c r="M29" s="11">
        <v>0.19</v>
      </c>
      <c r="N29" s="10">
        <f t="shared" ref="N29:N30" si="8">L29*M29</f>
        <v>0</v>
      </c>
      <c r="O29" s="10">
        <f t="shared" ref="O29:O30" si="9">I29-K29+N29</f>
        <v>0</v>
      </c>
    </row>
    <row r="30" spans="1:15" ht="61.5" customHeight="1" thickTop="1" thickBot="1" x14ac:dyDescent="0.5">
      <c r="A30" s="7">
        <v>4</v>
      </c>
      <c r="B30" s="8">
        <v>1</v>
      </c>
      <c r="C30" s="56">
        <v>0</v>
      </c>
      <c r="D30" s="85" t="s">
        <v>79</v>
      </c>
      <c r="E30" s="86"/>
      <c r="F30" s="87"/>
      <c r="G30" s="9"/>
      <c r="H30" s="12">
        <f>(C30*G30)</f>
        <v>0</v>
      </c>
      <c r="I30" s="10">
        <f t="shared" si="5"/>
        <v>0</v>
      </c>
      <c r="J30" s="11"/>
      <c r="K30" s="12">
        <f t="shared" si="6"/>
        <v>0</v>
      </c>
      <c r="L30" s="12">
        <f t="shared" si="7"/>
        <v>0</v>
      </c>
      <c r="M30" s="11">
        <v>0.19</v>
      </c>
      <c r="N30" s="10">
        <f t="shared" si="8"/>
        <v>0</v>
      </c>
      <c r="O30" s="10">
        <f t="shared" si="9"/>
        <v>0</v>
      </c>
    </row>
    <row r="31" spans="1:15" ht="38.25" customHeight="1" thickTop="1" thickBot="1" x14ac:dyDescent="0.5">
      <c r="A31" s="7">
        <v>5</v>
      </c>
      <c r="B31" s="8">
        <v>1</v>
      </c>
      <c r="C31" s="56">
        <v>100</v>
      </c>
      <c r="D31" s="79" t="s">
        <v>58</v>
      </c>
      <c r="E31" s="80"/>
      <c r="F31" s="81"/>
      <c r="G31" s="9"/>
      <c r="H31" s="12">
        <f t="shared" ref="H31:H38" si="10">C31*G31</f>
        <v>0</v>
      </c>
      <c r="I31" s="10">
        <f t="shared" si="0"/>
        <v>0</v>
      </c>
      <c r="J31" s="11"/>
      <c r="K31" s="12">
        <f t="shared" si="1"/>
        <v>0</v>
      </c>
      <c r="L31" s="12">
        <f t="shared" si="2"/>
        <v>0</v>
      </c>
      <c r="M31" s="11">
        <v>0.19</v>
      </c>
      <c r="N31" s="10">
        <f t="shared" si="3"/>
        <v>0</v>
      </c>
      <c r="O31" s="10">
        <f t="shared" si="4"/>
        <v>0</v>
      </c>
    </row>
    <row r="32" spans="1:15" ht="34.5" customHeight="1" thickTop="1" thickBot="1" x14ac:dyDescent="0.5">
      <c r="A32" s="7">
        <v>6</v>
      </c>
      <c r="B32" s="8">
        <v>1</v>
      </c>
      <c r="C32" s="56">
        <v>25</v>
      </c>
      <c r="D32" s="79" t="s">
        <v>67</v>
      </c>
      <c r="E32" s="80"/>
      <c r="F32" s="81"/>
      <c r="G32" s="9"/>
      <c r="H32" s="12">
        <f t="shared" si="10"/>
        <v>0</v>
      </c>
      <c r="I32" s="10">
        <f t="shared" si="0"/>
        <v>0</v>
      </c>
      <c r="J32" s="11"/>
      <c r="K32" s="12">
        <f t="shared" si="1"/>
        <v>0</v>
      </c>
      <c r="L32" s="12">
        <f t="shared" si="2"/>
        <v>0</v>
      </c>
      <c r="M32" s="11">
        <v>0.19</v>
      </c>
      <c r="N32" s="10">
        <f t="shared" si="3"/>
        <v>0</v>
      </c>
      <c r="O32" s="10">
        <f t="shared" si="4"/>
        <v>0</v>
      </c>
    </row>
    <row r="33" spans="1:15" ht="34.5" customHeight="1" thickTop="1" thickBot="1" x14ac:dyDescent="0.5">
      <c r="A33" s="7">
        <v>7</v>
      </c>
      <c r="B33" s="8">
        <v>1</v>
      </c>
      <c r="C33" s="56">
        <v>25</v>
      </c>
      <c r="D33" s="79" t="s">
        <v>68</v>
      </c>
      <c r="E33" s="80"/>
      <c r="F33" s="81"/>
      <c r="G33" s="9"/>
      <c r="H33" s="12">
        <f t="shared" si="10"/>
        <v>0</v>
      </c>
      <c r="I33" s="10">
        <f t="shared" si="0"/>
        <v>0</v>
      </c>
      <c r="J33" s="11"/>
      <c r="K33" s="12">
        <f t="shared" si="1"/>
        <v>0</v>
      </c>
      <c r="L33" s="12">
        <f t="shared" si="2"/>
        <v>0</v>
      </c>
      <c r="M33" s="11">
        <v>0.19</v>
      </c>
      <c r="N33" s="10">
        <f t="shared" si="3"/>
        <v>0</v>
      </c>
      <c r="O33" s="10">
        <f t="shared" si="4"/>
        <v>0</v>
      </c>
    </row>
    <row r="34" spans="1:15" ht="39" customHeight="1" thickTop="1" thickBot="1" x14ac:dyDescent="0.5">
      <c r="A34" s="7">
        <v>8</v>
      </c>
      <c r="B34" s="8">
        <v>1</v>
      </c>
      <c r="C34" s="77">
        <v>25</v>
      </c>
      <c r="D34" s="79" t="s">
        <v>63</v>
      </c>
      <c r="E34" s="80"/>
      <c r="F34" s="81"/>
      <c r="G34" s="9"/>
      <c r="H34" s="12">
        <f t="shared" ref="H34:H35" si="11">C34*G34</f>
        <v>0</v>
      </c>
      <c r="I34" s="10">
        <f t="shared" ref="I34:I35" si="12">H34*B34</f>
        <v>0</v>
      </c>
      <c r="J34" s="11"/>
      <c r="K34" s="12">
        <f t="shared" ref="K34:K35" si="13">I34*J34</f>
        <v>0</v>
      </c>
      <c r="L34" s="12">
        <f t="shared" ref="L34:L35" si="14">I34-K34</f>
        <v>0</v>
      </c>
      <c r="M34" s="11">
        <v>0.19</v>
      </c>
      <c r="N34" s="10">
        <f t="shared" ref="N34:N35" si="15">L34*M34</f>
        <v>0</v>
      </c>
      <c r="O34" s="10">
        <f t="shared" ref="O34:O35" si="16">I34-K34+N34</f>
        <v>0</v>
      </c>
    </row>
    <row r="35" spans="1:15" ht="34.5" customHeight="1" thickTop="1" thickBot="1" x14ac:dyDescent="0.5">
      <c r="A35" s="7">
        <v>9</v>
      </c>
      <c r="B35" s="8">
        <v>1</v>
      </c>
      <c r="C35" s="77">
        <v>100</v>
      </c>
      <c r="D35" s="79" t="s">
        <v>69</v>
      </c>
      <c r="E35" s="80"/>
      <c r="F35" s="81"/>
      <c r="G35" s="9"/>
      <c r="H35" s="12">
        <f t="shared" si="11"/>
        <v>0</v>
      </c>
      <c r="I35" s="10">
        <f t="shared" si="12"/>
        <v>0</v>
      </c>
      <c r="J35" s="11"/>
      <c r="K35" s="12">
        <f t="shared" si="13"/>
        <v>0</v>
      </c>
      <c r="L35" s="12">
        <f t="shared" si="14"/>
        <v>0</v>
      </c>
      <c r="M35" s="11">
        <v>0.19</v>
      </c>
      <c r="N35" s="10">
        <f t="shared" si="15"/>
        <v>0</v>
      </c>
      <c r="O35" s="10">
        <f t="shared" si="16"/>
        <v>0</v>
      </c>
    </row>
    <row r="36" spans="1:15" ht="39.75" customHeight="1" thickTop="1" thickBot="1" x14ac:dyDescent="0.5">
      <c r="A36" s="7">
        <v>10</v>
      </c>
      <c r="B36" s="75">
        <v>1</v>
      </c>
      <c r="C36" s="76">
        <v>1</v>
      </c>
      <c r="D36" s="79" t="s">
        <v>60</v>
      </c>
      <c r="E36" s="80"/>
      <c r="F36" s="81"/>
      <c r="G36" s="9"/>
      <c r="H36" s="12">
        <f t="shared" si="10"/>
        <v>0</v>
      </c>
      <c r="I36" s="10">
        <f t="shared" ref="I36:I38" si="17">H36*B36</f>
        <v>0</v>
      </c>
      <c r="J36" s="11"/>
      <c r="K36" s="12">
        <f t="shared" ref="K36:K38" si="18">I36*J36</f>
        <v>0</v>
      </c>
      <c r="L36" s="12">
        <f t="shared" ref="L36:L38" si="19">I36-K36</f>
        <v>0</v>
      </c>
      <c r="M36" s="11">
        <v>0.19</v>
      </c>
      <c r="N36" s="10">
        <f t="shared" ref="N36:N38" si="20">L36*M36</f>
        <v>0</v>
      </c>
      <c r="O36" s="10">
        <f t="shared" ref="O36:O38" si="21">I36-K36+N36</f>
        <v>0</v>
      </c>
    </row>
    <row r="37" spans="1:15" ht="79.5" customHeight="1" thickTop="1" thickBot="1" x14ac:dyDescent="0.5">
      <c r="A37" s="7">
        <v>11</v>
      </c>
      <c r="B37" s="75">
        <v>1</v>
      </c>
      <c r="C37" s="78">
        <v>125</v>
      </c>
      <c r="D37" s="79" t="s">
        <v>61</v>
      </c>
      <c r="E37" s="80"/>
      <c r="F37" s="81"/>
      <c r="G37" s="9"/>
      <c r="H37" s="12">
        <f t="shared" si="10"/>
        <v>0</v>
      </c>
      <c r="I37" s="10">
        <f t="shared" si="17"/>
        <v>0</v>
      </c>
      <c r="J37" s="11"/>
      <c r="K37" s="12">
        <f t="shared" si="18"/>
        <v>0</v>
      </c>
      <c r="L37" s="12">
        <f t="shared" si="19"/>
        <v>0</v>
      </c>
      <c r="M37" s="11">
        <v>0.19</v>
      </c>
      <c r="N37" s="10">
        <f t="shared" si="20"/>
        <v>0</v>
      </c>
      <c r="O37" s="10">
        <f t="shared" si="21"/>
        <v>0</v>
      </c>
    </row>
    <row r="38" spans="1:15" ht="37.5" customHeight="1" thickTop="1" thickBot="1" x14ac:dyDescent="0.5">
      <c r="A38" s="7">
        <v>12</v>
      </c>
      <c r="B38" s="75">
        <v>1</v>
      </c>
      <c r="C38" s="76">
        <v>2</v>
      </c>
      <c r="D38" s="79" t="s">
        <v>62</v>
      </c>
      <c r="E38" s="80"/>
      <c r="F38" s="81"/>
      <c r="G38" s="9"/>
      <c r="H38" s="12">
        <f t="shared" si="10"/>
        <v>0</v>
      </c>
      <c r="I38" s="10">
        <f t="shared" si="17"/>
        <v>0</v>
      </c>
      <c r="J38" s="11"/>
      <c r="K38" s="12">
        <f t="shared" si="18"/>
        <v>0</v>
      </c>
      <c r="L38" s="12">
        <f t="shared" si="19"/>
        <v>0</v>
      </c>
      <c r="M38" s="11">
        <v>0.19</v>
      </c>
      <c r="N38" s="10">
        <f t="shared" si="20"/>
        <v>0</v>
      </c>
      <c r="O38" s="10">
        <f t="shared" si="21"/>
        <v>0</v>
      </c>
    </row>
    <row r="39" spans="1:15" ht="34.5" customHeight="1" thickTop="1" thickBot="1" x14ac:dyDescent="0.5">
      <c r="A39" s="7">
        <v>13</v>
      </c>
      <c r="B39" s="75">
        <v>1</v>
      </c>
      <c r="C39" s="78">
        <v>1</v>
      </c>
      <c r="D39" s="79" t="s">
        <v>89</v>
      </c>
      <c r="E39" s="80"/>
      <c r="F39" s="81"/>
      <c r="G39" s="9"/>
      <c r="H39" s="12">
        <f t="shared" ref="H39" si="22">C39*G39</f>
        <v>0</v>
      </c>
      <c r="I39" s="10">
        <f t="shared" ref="I39" si="23">H39*B39</f>
        <v>0</v>
      </c>
      <c r="J39" s="11"/>
      <c r="K39" s="12">
        <f t="shared" ref="K39" si="24">I39*J39</f>
        <v>0</v>
      </c>
      <c r="L39" s="12">
        <f t="shared" ref="L39" si="25">I39-K39</f>
        <v>0</v>
      </c>
      <c r="M39" s="11">
        <v>0.19</v>
      </c>
      <c r="N39" s="10">
        <f t="shared" ref="N39" si="26">L39*M39</f>
        <v>0</v>
      </c>
      <c r="O39" s="10">
        <f t="shared" ref="O39" si="27">I39-K39+N39</f>
        <v>0</v>
      </c>
    </row>
    <row r="40" spans="1:15" ht="38.25" customHeight="1" thickTop="1" thickBot="1" x14ac:dyDescent="0.5">
      <c r="A40" s="82" t="s">
        <v>56</v>
      </c>
      <c r="B40" s="83"/>
      <c r="C40" s="83"/>
      <c r="D40" s="83"/>
      <c r="E40" s="83"/>
      <c r="F40" s="83"/>
      <c r="G40" s="83"/>
      <c r="H40" s="83"/>
      <c r="I40" s="83"/>
      <c r="J40" s="83"/>
      <c r="K40" s="83"/>
      <c r="L40" s="83"/>
      <c r="M40" s="83"/>
      <c r="N40" s="83"/>
      <c r="O40" s="84"/>
    </row>
    <row r="41" spans="1:15" ht="66" customHeight="1" thickTop="1" thickBot="1" x14ac:dyDescent="0.5">
      <c r="A41" s="7">
        <v>14</v>
      </c>
      <c r="B41" s="8">
        <v>1</v>
      </c>
      <c r="C41" s="56">
        <v>1</v>
      </c>
      <c r="D41" s="79" t="s">
        <v>64</v>
      </c>
      <c r="E41" s="80"/>
      <c r="F41" s="81"/>
      <c r="G41" s="9"/>
      <c r="H41" s="12">
        <f>C41*G41</f>
        <v>0</v>
      </c>
      <c r="I41" s="10">
        <f>H41*B41</f>
        <v>0</v>
      </c>
      <c r="J41" s="11"/>
      <c r="K41" s="12">
        <f t="shared" ref="K41:K50" si="28">B41*G41*J41</f>
        <v>0</v>
      </c>
      <c r="L41" s="12">
        <f>I41-K41</f>
        <v>0</v>
      </c>
      <c r="M41" s="11">
        <v>0.19</v>
      </c>
      <c r="N41" s="10">
        <f>L41*M41</f>
        <v>0</v>
      </c>
      <c r="O41" s="10">
        <f t="shared" ref="O41" si="29">I41-K41+N41</f>
        <v>0</v>
      </c>
    </row>
    <row r="42" spans="1:15" ht="84.75" customHeight="1" thickTop="1" thickBot="1" x14ac:dyDescent="0.5">
      <c r="A42" s="7">
        <v>15</v>
      </c>
      <c r="B42" s="8">
        <v>1</v>
      </c>
      <c r="C42" s="56">
        <v>1</v>
      </c>
      <c r="D42" s="79" t="s">
        <v>80</v>
      </c>
      <c r="E42" s="80"/>
      <c r="F42" s="81"/>
      <c r="G42" s="9"/>
      <c r="H42" s="12">
        <f>(C42*G42)*3</f>
        <v>0</v>
      </c>
      <c r="I42" s="10">
        <f t="shared" ref="I42:I50" si="30">H42*B42</f>
        <v>0</v>
      </c>
      <c r="J42" s="11"/>
      <c r="K42" s="12">
        <f t="shared" ref="K42" si="31">B42*G42*J42</f>
        <v>0</v>
      </c>
      <c r="L42" s="12">
        <f>I42-K42</f>
        <v>0</v>
      </c>
      <c r="M42" s="11">
        <v>0.19</v>
      </c>
      <c r="N42" s="10">
        <f t="shared" ref="N42:N50" si="32">L42*M42</f>
        <v>0</v>
      </c>
      <c r="O42" s="10">
        <f t="shared" ref="O42" si="33">I42-K42+N42</f>
        <v>0</v>
      </c>
    </row>
    <row r="43" spans="1:15" ht="96.75" customHeight="1" thickTop="1" thickBot="1" x14ac:dyDescent="0.5">
      <c r="A43" s="7">
        <v>16</v>
      </c>
      <c r="B43" s="8">
        <v>1</v>
      </c>
      <c r="C43" s="56">
        <v>2</v>
      </c>
      <c r="D43" s="79" t="s">
        <v>81</v>
      </c>
      <c r="E43" s="80"/>
      <c r="F43" s="81"/>
      <c r="G43" s="9"/>
      <c r="H43" s="12">
        <f>(C43*G43)*3</f>
        <v>0</v>
      </c>
      <c r="I43" s="10">
        <f t="shared" si="30"/>
        <v>0</v>
      </c>
      <c r="J43" s="11"/>
      <c r="K43" s="12">
        <f t="shared" ref="K43" si="34">B43*G43*J43</f>
        <v>0</v>
      </c>
      <c r="L43" s="12">
        <f t="shared" ref="L43:L50" si="35">I43-K43</f>
        <v>0</v>
      </c>
      <c r="M43" s="11">
        <v>0.19</v>
      </c>
      <c r="N43" s="10">
        <f t="shared" si="32"/>
        <v>0</v>
      </c>
      <c r="O43" s="10">
        <f t="shared" ref="O43" si="36">I43-K43+N43</f>
        <v>0</v>
      </c>
    </row>
    <row r="44" spans="1:15" ht="84.75" customHeight="1" thickTop="1" thickBot="1" x14ac:dyDescent="0.5">
      <c r="A44" s="7">
        <v>17</v>
      </c>
      <c r="B44" s="8">
        <v>1</v>
      </c>
      <c r="C44" s="56">
        <v>1</v>
      </c>
      <c r="D44" s="79" t="s">
        <v>65</v>
      </c>
      <c r="E44" s="80"/>
      <c r="F44" s="81"/>
      <c r="G44" s="9"/>
      <c r="H44" s="12">
        <f t="shared" ref="H44:H50" si="37">C44*G44</f>
        <v>0</v>
      </c>
      <c r="I44" s="10">
        <f t="shared" si="30"/>
        <v>0</v>
      </c>
      <c r="J44" s="11"/>
      <c r="K44" s="12">
        <f t="shared" ref="K44" si="38">B44*G44*J44</f>
        <v>0</v>
      </c>
      <c r="L44" s="12">
        <f t="shared" si="35"/>
        <v>0</v>
      </c>
      <c r="M44" s="11">
        <v>0.19</v>
      </c>
      <c r="N44" s="10">
        <f t="shared" si="32"/>
        <v>0</v>
      </c>
      <c r="O44" s="10">
        <f t="shared" ref="O44" si="39">I44-K44+N44</f>
        <v>0</v>
      </c>
    </row>
    <row r="45" spans="1:15" ht="96.75" customHeight="1" thickTop="1" thickBot="1" x14ac:dyDescent="0.5">
      <c r="A45" s="7">
        <v>18</v>
      </c>
      <c r="B45" s="8">
        <v>1</v>
      </c>
      <c r="C45" s="56">
        <v>1</v>
      </c>
      <c r="D45" s="79" t="s">
        <v>82</v>
      </c>
      <c r="E45" s="80"/>
      <c r="F45" s="81"/>
      <c r="G45" s="9"/>
      <c r="H45" s="12">
        <f>(C45*G45)*3</f>
        <v>0</v>
      </c>
      <c r="I45" s="10">
        <f t="shared" si="30"/>
        <v>0</v>
      </c>
      <c r="J45" s="11"/>
      <c r="K45" s="12">
        <f t="shared" ref="K45" si="40">B45*G45*J45</f>
        <v>0</v>
      </c>
      <c r="L45" s="12">
        <f t="shared" ref="L45" si="41">I45-K45</f>
        <v>0</v>
      </c>
      <c r="M45" s="11">
        <v>0.19</v>
      </c>
      <c r="N45" s="10">
        <f t="shared" si="32"/>
        <v>0</v>
      </c>
      <c r="O45" s="10">
        <f t="shared" ref="O45" si="42">I45-K45+N45</f>
        <v>0</v>
      </c>
    </row>
    <row r="46" spans="1:15" ht="98.25" customHeight="1" thickTop="1" thickBot="1" x14ac:dyDescent="0.5">
      <c r="A46" s="7">
        <v>19</v>
      </c>
      <c r="B46" s="8">
        <v>1</v>
      </c>
      <c r="C46" s="57">
        <v>2</v>
      </c>
      <c r="D46" s="79" t="s">
        <v>83</v>
      </c>
      <c r="E46" s="80"/>
      <c r="F46" s="81"/>
      <c r="G46" s="9"/>
      <c r="H46" s="12">
        <f>(C46*G46)*3</f>
        <v>0</v>
      </c>
      <c r="I46" s="10">
        <f t="shared" si="30"/>
        <v>0</v>
      </c>
      <c r="J46" s="11"/>
      <c r="K46" s="12">
        <f t="shared" ref="K46" si="43">B46*G46*J46</f>
        <v>0</v>
      </c>
      <c r="L46" s="12">
        <f t="shared" ref="L46" si="44">I46-K46</f>
        <v>0</v>
      </c>
      <c r="M46" s="11">
        <v>0.19</v>
      </c>
      <c r="N46" s="10">
        <f t="shared" si="32"/>
        <v>0</v>
      </c>
      <c r="O46" s="10">
        <f t="shared" ref="O46" si="45">I46-K46+N46</f>
        <v>0</v>
      </c>
    </row>
    <row r="47" spans="1:15" ht="80.25" customHeight="1" thickTop="1" thickBot="1" x14ac:dyDescent="0.5">
      <c r="A47" s="7">
        <v>20</v>
      </c>
      <c r="B47" s="8">
        <v>1</v>
      </c>
      <c r="C47" s="57">
        <v>1</v>
      </c>
      <c r="D47" s="79" t="s">
        <v>88</v>
      </c>
      <c r="E47" s="80"/>
      <c r="F47" s="81"/>
      <c r="G47" s="9"/>
      <c r="H47" s="12">
        <f>C47*G47</f>
        <v>0</v>
      </c>
      <c r="I47" s="10">
        <f t="shared" si="30"/>
        <v>0</v>
      </c>
      <c r="J47" s="11"/>
      <c r="K47" s="12">
        <f t="shared" si="28"/>
        <v>0</v>
      </c>
      <c r="L47" s="12">
        <f t="shared" si="35"/>
        <v>0</v>
      </c>
      <c r="M47" s="11">
        <v>0.19</v>
      </c>
      <c r="N47" s="10">
        <f t="shared" si="32"/>
        <v>0</v>
      </c>
      <c r="O47" s="10">
        <f t="shared" ref="O47:O50" si="46">I47-K47+N47</f>
        <v>0</v>
      </c>
    </row>
    <row r="48" spans="1:15" ht="105.75" customHeight="1" thickTop="1" thickBot="1" x14ac:dyDescent="0.5">
      <c r="A48" s="7">
        <v>21</v>
      </c>
      <c r="B48" s="8">
        <v>0</v>
      </c>
      <c r="C48" s="57">
        <v>1</v>
      </c>
      <c r="D48" s="79" t="s">
        <v>87</v>
      </c>
      <c r="E48" s="80"/>
      <c r="F48" s="81"/>
      <c r="G48" s="9"/>
      <c r="H48" s="12">
        <f>C48*G48</f>
        <v>0</v>
      </c>
      <c r="I48" s="10">
        <f t="shared" ref="I48" si="47">H48*B48</f>
        <v>0</v>
      </c>
      <c r="J48" s="11"/>
      <c r="K48" s="12">
        <f t="shared" ref="K48" si="48">B48*G48*J48</f>
        <v>0</v>
      </c>
      <c r="L48" s="12">
        <f t="shared" ref="L48" si="49">I48-K48</f>
        <v>0</v>
      </c>
      <c r="M48" s="11">
        <v>0.19</v>
      </c>
      <c r="N48" s="10">
        <f t="shared" ref="N48" si="50">L48*M48</f>
        <v>0</v>
      </c>
      <c r="O48" s="10">
        <f t="shared" ref="O48" si="51">I48-K48+N48</f>
        <v>0</v>
      </c>
    </row>
    <row r="49" spans="1:15" ht="34.5" customHeight="1" thickTop="1" thickBot="1" x14ac:dyDescent="0.5">
      <c r="A49" s="13"/>
      <c r="B49" s="14"/>
      <c r="C49" s="58"/>
      <c r="D49" s="112" t="s">
        <v>4</v>
      </c>
      <c r="E49" s="113"/>
      <c r="F49" s="114"/>
      <c r="G49" s="9"/>
      <c r="H49" s="12">
        <f t="shared" si="37"/>
        <v>0</v>
      </c>
      <c r="I49" s="10">
        <f t="shared" si="30"/>
        <v>0</v>
      </c>
      <c r="J49" s="11"/>
      <c r="K49" s="12">
        <f t="shared" si="28"/>
        <v>0</v>
      </c>
      <c r="L49" s="12">
        <f t="shared" si="35"/>
        <v>0</v>
      </c>
      <c r="M49" s="11">
        <v>0.19</v>
      </c>
      <c r="N49" s="10">
        <f t="shared" si="32"/>
        <v>0</v>
      </c>
      <c r="O49" s="10">
        <f t="shared" si="46"/>
        <v>0</v>
      </c>
    </row>
    <row r="50" spans="1:15" ht="34.5" customHeight="1" thickTop="1" thickBot="1" x14ac:dyDescent="0.5">
      <c r="A50" s="15"/>
      <c r="B50" s="16"/>
      <c r="C50" s="59"/>
      <c r="D50" s="115" t="s">
        <v>4</v>
      </c>
      <c r="E50" s="116"/>
      <c r="F50" s="117"/>
      <c r="G50" s="9"/>
      <c r="H50" s="12">
        <f t="shared" si="37"/>
        <v>0</v>
      </c>
      <c r="I50" s="10">
        <f t="shared" si="30"/>
        <v>0</v>
      </c>
      <c r="J50" s="11"/>
      <c r="K50" s="12">
        <f t="shared" si="28"/>
        <v>0</v>
      </c>
      <c r="L50" s="12">
        <f t="shared" si="35"/>
        <v>0</v>
      </c>
      <c r="M50" s="11">
        <v>0.19</v>
      </c>
      <c r="N50" s="10">
        <f t="shared" si="32"/>
        <v>0</v>
      </c>
      <c r="O50" s="10">
        <f t="shared" si="46"/>
        <v>0</v>
      </c>
    </row>
    <row r="51" spans="1:15" ht="21.75" thickTop="1" x14ac:dyDescent="0.45">
      <c r="A51" s="17"/>
      <c r="B51" s="17"/>
      <c r="C51" s="17"/>
      <c r="D51" s="17"/>
      <c r="E51" s="18" t="s">
        <v>5</v>
      </c>
      <c r="F51" s="118"/>
      <c r="G51" s="119"/>
      <c r="H51" s="66">
        <f>SUM(H27:H50)</f>
        <v>0</v>
      </c>
      <c r="I51" s="74">
        <f>SUM(I27:I50)</f>
        <v>0</v>
      </c>
      <c r="J51" s="153"/>
      <c r="K51" s="154"/>
      <c r="L51" s="154"/>
      <c r="M51" s="154"/>
      <c r="N51" s="154"/>
      <c r="O51" s="155"/>
    </row>
    <row r="52" spans="1:15" ht="21" x14ac:dyDescent="0.45">
      <c r="A52" s="17"/>
      <c r="B52" s="17"/>
      <c r="C52" s="17"/>
      <c r="D52" s="17"/>
      <c r="E52" s="19" t="s">
        <v>6</v>
      </c>
      <c r="F52" s="120">
        <v>0</v>
      </c>
      <c r="G52" s="121"/>
      <c r="H52" s="61"/>
      <c r="I52" s="165">
        <f>SUM(K27:K50)</f>
        <v>0</v>
      </c>
      <c r="J52" s="166"/>
      <c r="K52" s="167"/>
      <c r="L52" s="69"/>
      <c r="M52" s="156"/>
      <c r="N52" s="157"/>
      <c r="O52" s="158"/>
    </row>
    <row r="53" spans="1:15" ht="21" x14ac:dyDescent="0.45">
      <c r="A53" s="17"/>
      <c r="B53" s="17"/>
      <c r="C53" s="17"/>
      <c r="D53" s="17"/>
      <c r="E53" s="20" t="s">
        <v>7</v>
      </c>
      <c r="F53" s="161"/>
      <c r="G53" s="162"/>
      <c r="H53" s="62"/>
      <c r="I53" s="159"/>
      <c r="J53" s="160"/>
      <c r="K53" s="71"/>
      <c r="L53" s="72">
        <f>Netto-I52</f>
        <v>0</v>
      </c>
      <c r="M53" s="160"/>
      <c r="N53" s="160"/>
      <c r="O53" s="168"/>
    </row>
    <row r="54" spans="1:15" ht="21" x14ac:dyDescent="0.45">
      <c r="A54" s="17"/>
      <c r="B54" s="17"/>
      <c r="C54" s="17"/>
      <c r="D54" s="17"/>
      <c r="E54" s="19" t="s">
        <v>12</v>
      </c>
      <c r="F54" s="120">
        <v>0</v>
      </c>
      <c r="G54" s="121"/>
      <c r="H54" s="63"/>
      <c r="I54" s="156"/>
      <c r="J54" s="157"/>
      <c r="K54" s="157"/>
      <c r="L54" s="157"/>
      <c r="M54" s="157"/>
      <c r="N54" s="73">
        <f>SUM(N27:N50)</f>
        <v>0</v>
      </c>
      <c r="O54" s="70"/>
    </row>
    <row r="55" spans="1:15" ht="21" x14ac:dyDescent="0.45">
      <c r="A55" s="17"/>
      <c r="B55" s="17"/>
      <c r="C55" s="17"/>
      <c r="D55" s="17"/>
      <c r="E55" s="21" t="s">
        <v>13</v>
      </c>
      <c r="F55" s="163"/>
      <c r="G55" s="164"/>
      <c r="H55" s="49"/>
      <c r="I55" s="169">
        <f>L53+N54</f>
        <v>0</v>
      </c>
      <c r="J55" s="170"/>
      <c r="K55" s="170"/>
      <c r="L55" s="170"/>
      <c r="M55" s="170"/>
      <c r="N55" s="170"/>
      <c r="O55" s="171"/>
    </row>
    <row r="56" spans="1:15" ht="42" x14ac:dyDescent="0.45">
      <c r="A56" s="17"/>
      <c r="B56" s="17"/>
      <c r="C56" s="17"/>
      <c r="D56" s="17"/>
      <c r="E56" s="22" t="s">
        <v>8</v>
      </c>
      <c r="F56" s="122">
        <v>0.02</v>
      </c>
      <c r="G56" s="123"/>
      <c r="H56" s="67"/>
      <c r="I56" s="124"/>
      <c r="J56" s="125"/>
      <c r="K56" s="125"/>
      <c r="L56" s="125"/>
      <c r="M56" s="125"/>
      <c r="N56" s="126"/>
      <c r="O56" s="23">
        <f>I55*F56</f>
        <v>0</v>
      </c>
    </row>
    <row r="57" spans="1:15" ht="21" x14ac:dyDescent="0.45">
      <c r="A57" s="17"/>
      <c r="B57" s="17"/>
      <c r="C57" s="17"/>
      <c r="D57" s="17"/>
      <c r="E57" s="24" t="s">
        <v>9</v>
      </c>
      <c r="F57" s="24"/>
      <c r="G57" s="24"/>
      <c r="H57" s="24"/>
      <c r="I57" s="150">
        <f>I55-O56</f>
        <v>0</v>
      </c>
      <c r="J57" s="151"/>
      <c r="K57" s="151"/>
      <c r="L57" s="151"/>
      <c r="M57" s="151"/>
      <c r="N57" s="151"/>
      <c r="O57" s="152"/>
    </row>
    <row r="58" spans="1:15" ht="21" x14ac:dyDescent="0.45">
      <c r="A58" s="17"/>
      <c r="B58" s="17"/>
      <c r="C58" s="17"/>
      <c r="D58" s="17"/>
      <c r="E58" s="17"/>
      <c r="F58" s="17"/>
      <c r="G58" s="17"/>
      <c r="H58" s="17"/>
      <c r="I58" s="17"/>
      <c r="J58" s="17"/>
      <c r="K58" s="17"/>
      <c r="L58" s="17"/>
      <c r="M58" s="17"/>
      <c r="N58" s="17"/>
    </row>
    <row r="59" spans="1:15" ht="21" x14ac:dyDescent="0.45">
      <c r="A59" s="17"/>
      <c r="B59" s="17"/>
      <c r="C59" s="17"/>
      <c r="D59" s="17"/>
      <c r="E59" s="30" t="s">
        <v>32</v>
      </c>
      <c r="F59" s="31"/>
      <c r="G59" s="31"/>
      <c r="H59" s="31"/>
      <c r="I59" s="32"/>
      <c r="J59" s="17"/>
      <c r="K59" s="17"/>
      <c r="L59" s="17"/>
      <c r="M59" s="17"/>
      <c r="N59" s="17"/>
    </row>
    <row r="60" spans="1:15" ht="21" x14ac:dyDescent="0.45">
      <c r="A60" s="17"/>
      <c r="B60" s="17"/>
      <c r="C60" s="17"/>
      <c r="D60" s="17"/>
      <c r="E60" s="33" t="s">
        <v>33</v>
      </c>
      <c r="F60" s="34"/>
      <c r="G60" s="34"/>
      <c r="H60" s="34"/>
      <c r="I60" s="35"/>
      <c r="J60" s="17"/>
      <c r="K60" s="17"/>
      <c r="L60" s="17"/>
      <c r="M60" s="17"/>
      <c r="N60" s="17"/>
    </row>
    <row r="61" spans="1:15" ht="42" x14ac:dyDescent="0.45">
      <c r="A61" s="17"/>
      <c r="B61" s="17"/>
      <c r="C61" s="17"/>
      <c r="D61" s="17"/>
      <c r="E61" s="36" t="s">
        <v>34</v>
      </c>
      <c r="F61" s="110"/>
      <c r="G61" s="111"/>
      <c r="H61" s="51"/>
      <c r="I61" s="65" t="str">
        <f>IF(M27=0,an_summe_angebot_netto,"")</f>
        <v/>
      </c>
      <c r="J61" s="17"/>
      <c r="K61" s="17"/>
      <c r="L61" s="17"/>
      <c r="M61" s="17"/>
      <c r="N61" s="17"/>
    </row>
    <row r="62" spans="1:15" ht="21" x14ac:dyDescent="0.45">
      <c r="A62" s="17"/>
      <c r="B62" s="17"/>
      <c r="C62" s="17"/>
      <c r="D62" s="17"/>
      <c r="E62" s="37" t="s">
        <v>35</v>
      </c>
      <c r="F62" s="96" t="str">
        <f>IF(M27&gt;6%,"","7% Speisen und 19% übrige Leistungen")</f>
        <v/>
      </c>
      <c r="G62" s="97"/>
      <c r="H62" s="52"/>
      <c r="I62" s="65" t="str" cm="1">
        <f t="array" ref="I62">IF(M27=0,(L27*0.07)+(SUM((L28:L50)*0.19)),"")</f>
        <v/>
      </c>
      <c r="J62" s="17"/>
      <c r="K62" s="17"/>
      <c r="L62" s="17"/>
      <c r="M62" s="17"/>
      <c r="N62" s="17"/>
    </row>
    <row r="63" spans="1:15" ht="21" x14ac:dyDescent="0.45">
      <c r="A63" s="17"/>
      <c r="B63" s="17"/>
      <c r="C63" s="17"/>
      <c r="D63" s="17"/>
      <c r="E63" s="46" t="s">
        <v>36</v>
      </c>
      <c r="F63" s="98"/>
      <c r="G63" s="98"/>
      <c r="H63" s="53"/>
      <c r="I63" s="47" t="str">
        <f>IF(M27=0,SUM(I61:I62),"")</f>
        <v/>
      </c>
    </row>
    <row r="64" spans="1:15" ht="21" thickBot="1" x14ac:dyDescent="0.5">
      <c r="A64" s="25"/>
      <c r="B64" s="26"/>
      <c r="C64" s="26"/>
      <c r="D64" s="26"/>
      <c r="E64" s="26"/>
      <c r="F64" s="26"/>
      <c r="G64" s="26"/>
      <c r="H64" s="26"/>
      <c r="I64" s="26"/>
    </row>
    <row r="65" spans="1:9" ht="33.75" customHeight="1" thickBot="1" x14ac:dyDescent="0.5">
      <c r="A65" s="99" t="s">
        <v>54</v>
      </c>
      <c r="B65" s="100"/>
      <c r="C65" s="100"/>
      <c r="D65" s="100"/>
      <c r="E65" s="100"/>
      <c r="F65" s="101"/>
      <c r="G65" s="48">
        <f>SUM(L27:L38)/C27/B27</f>
        <v>0</v>
      </c>
      <c r="H65" s="64"/>
      <c r="I65" s="26"/>
    </row>
    <row r="66" spans="1:9" x14ac:dyDescent="0.45">
      <c r="A66" s="25"/>
      <c r="B66" s="26"/>
      <c r="C66" s="26"/>
      <c r="D66" s="26"/>
      <c r="E66" s="26"/>
      <c r="F66" s="26"/>
      <c r="G66" s="26"/>
      <c r="H66" s="26"/>
      <c r="I66" s="26"/>
    </row>
    <row r="67" spans="1:9" ht="21" x14ac:dyDescent="0.45">
      <c r="A67" s="89" t="s">
        <v>37</v>
      </c>
      <c r="B67" s="89"/>
      <c r="C67" s="89"/>
      <c r="D67" s="89"/>
      <c r="E67" s="89"/>
      <c r="G67" s="38"/>
      <c r="H67" s="38"/>
      <c r="I67" s="39" t="s">
        <v>38</v>
      </c>
    </row>
    <row r="68" spans="1:9" ht="21" x14ac:dyDescent="0.45">
      <c r="A68" s="40" t="s">
        <v>39</v>
      </c>
      <c r="B68" s="40"/>
      <c r="C68" s="54"/>
      <c r="D68" s="40"/>
      <c r="E68" s="40"/>
      <c r="F68" s="41"/>
      <c r="G68" s="41"/>
      <c r="H68" s="41"/>
      <c r="I68" s="42" t="str">
        <f>IF(an_summe_angebot_netto=0,"",(Nachlass_Absolut/an_summe_angebot_netto))</f>
        <v/>
      </c>
    </row>
    <row r="69" spans="1:9" x14ac:dyDescent="0.45">
      <c r="A69" s="25"/>
      <c r="B69" s="26"/>
      <c r="C69" s="26"/>
      <c r="D69" s="26"/>
      <c r="E69" s="26"/>
      <c r="F69" s="26"/>
      <c r="G69" s="26"/>
      <c r="H69" s="26"/>
      <c r="I69" s="26"/>
    </row>
    <row r="70" spans="1:9" ht="33.75" customHeight="1" x14ac:dyDescent="0.45">
      <c r="A70" s="88" t="s">
        <v>50</v>
      </c>
      <c r="B70" s="89"/>
      <c r="C70" s="89"/>
      <c r="D70" s="89"/>
      <c r="E70" s="89"/>
      <c r="F70" s="89"/>
      <c r="G70" s="89"/>
      <c r="H70" s="89"/>
      <c r="I70" s="89"/>
    </row>
    <row r="71" spans="1:9" ht="29.25" customHeight="1" x14ac:dyDescent="0.45">
      <c r="A71" s="89" t="s">
        <v>40</v>
      </c>
      <c r="B71" s="89"/>
      <c r="C71" s="89"/>
      <c r="D71" s="89"/>
      <c r="E71" s="89"/>
      <c r="F71" s="89"/>
      <c r="G71" s="89"/>
      <c r="H71" s="89"/>
      <c r="I71" s="89"/>
    </row>
    <row r="72" spans="1:9" ht="62.25" customHeight="1" x14ac:dyDescent="0.45">
      <c r="A72" s="88" t="s">
        <v>41</v>
      </c>
      <c r="B72" s="89"/>
      <c r="C72" s="89"/>
      <c r="D72" s="89"/>
      <c r="E72" s="89"/>
      <c r="F72" s="89"/>
      <c r="G72" s="89"/>
      <c r="H72" s="89"/>
      <c r="I72" s="89"/>
    </row>
    <row r="73" spans="1:9" ht="23.25" customHeight="1" x14ac:dyDescent="0.45">
      <c r="A73" s="90" t="s">
        <v>42</v>
      </c>
      <c r="B73" s="90"/>
      <c r="C73" s="90"/>
      <c r="D73" s="90"/>
      <c r="E73" s="90"/>
      <c r="F73" s="90"/>
      <c r="G73" s="90"/>
      <c r="H73" s="90"/>
      <c r="I73" s="90"/>
    </row>
    <row r="74" spans="1:9" ht="21" x14ac:dyDescent="0.45">
      <c r="A74" s="91" t="s">
        <v>43</v>
      </c>
      <c r="B74" s="91"/>
      <c r="C74" s="91"/>
      <c r="D74" s="91"/>
      <c r="E74" s="91"/>
      <c r="F74" s="91"/>
      <c r="G74" s="91"/>
      <c r="H74" s="91"/>
      <c r="I74" s="91"/>
    </row>
    <row r="75" spans="1:9" ht="21" x14ac:dyDescent="0.45">
      <c r="A75" s="92"/>
      <c r="B75" s="93"/>
      <c r="C75" s="93"/>
      <c r="D75" s="93"/>
      <c r="E75" s="93"/>
      <c r="F75" s="93"/>
      <c r="G75" s="93"/>
      <c r="H75" s="93"/>
      <c r="I75" s="94"/>
    </row>
    <row r="76" spans="1:9" ht="21" x14ac:dyDescent="0.45">
      <c r="A76" s="95" t="s">
        <v>44</v>
      </c>
      <c r="B76" s="95"/>
      <c r="C76" s="95"/>
      <c r="D76" s="95"/>
      <c r="E76" s="95"/>
      <c r="F76" s="95"/>
      <c r="G76" s="95"/>
      <c r="H76" s="95"/>
      <c r="I76" s="95"/>
    </row>
    <row r="77" spans="1:9" ht="21" x14ac:dyDescent="0.45">
      <c r="A77" s="92"/>
      <c r="B77" s="93"/>
      <c r="C77" s="93"/>
      <c r="D77" s="93"/>
      <c r="E77" s="93"/>
      <c r="F77" s="93"/>
      <c r="G77" s="93"/>
      <c r="H77" s="93"/>
      <c r="I77" s="94"/>
    </row>
    <row r="78" spans="1:9" ht="21" x14ac:dyDescent="0.45">
      <c r="A78" s="103" t="s">
        <v>45</v>
      </c>
      <c r="B78" s="103"/>
      <c r="C78" s="103"/>
      <c r="D78" s="103"/>
      <c r="E78" s="103"/>
      <c r="F78" s="103"/>
      <c r="G78" s="103"/>
      <c r="H78" s="103"/>
      <c r="I78" s="103"/>
    </row>
    <row r="79" spans="1:9" ht="21" x14ac:dyDescent="0.45">
      <c r="A79" s="92"/>
      <c r="B79" s="93"/>
      <c r="C79" s="93"/>
      <c r="D79" s="93"/>
      <c r="E79" s="93"/>
      <c r="F79" s="93"/>
      <c r="G79" s="93"/>
      <c r="H79" s="93"/>
      <c r="I79" s="94"/>
    </row>
    <row r="80" spans="1:9" ht="21" x14ac:dyDescent="0.45">
      <c r="A80" s="92"/>
      <c r="B80" s="93"/>
      <c r="C80" s="93"/>
      <c r="D80" s="93"/>
      <c r="E80" s="93"/>
      <c r="F80" s="93"/>
      <c r="G80" s="93"/>
      <c r="H80" s="93"/>
      <c r="I80" s="94"/>
    </row>
    <row r="81" spans="1:9" ht="21" x14ac:dyDescent="0.45">
      <c r="A81" s="92"/>
      <c r="B81" s="93"/>
      <c r="C81" s="93"/>
      <c r="D81" s="93"/>
      <c r="E81" s="93"/>
      <c r="F81" s="93"/>
      <c r="G81" s="93"/>
      <c r="H81" s="93"/>
      <c r="I81" s="94"/>
    </row>
    <row r="82" spans="1:9" x14ac:dyDescent="0.45">
      <c r="A82" s="25"/>
      <c r="B82" s="26"/>
      <c r="C82" s="26"/>
      <c r="D82" s="26"/>
      <c r="E82" s="26"/>
      <c r="F82" s="26"/>
      <c r="G82" s="26"/>
      <c r="H82" s="26"/>
      <c r="I82" s="26"/>
    </row>
    <row r="83" spans="1:9" ht="45" customHeight="1" x14ac:dyDescent="0.45">
      <c r="A83" s="88" t="s">
        <v>46</v>
      </c>
      <c r="B83" s="89"/>
      <c r="C83" s="89"/>
      <c r="D83" s="89"/>
      <c r="E83" s="89"/>
      <c r="F83" s="89"/>
      <c r="G83" s="89"/>
      <c r="H83" s="89"/>
      <c r="I83" s="89"/>
    </row>
    <row r="84" spans="1:9" ht="48" customHeight="1" x14ac:dyDescent="0.45">
      <c r="A84" s="88" t="s">
        <v>47</v>
      </c>
      <c r="B84" s="88"/>
      <c r="C84" s="88"/>
      <c r="D84" s="88"/>
      <c r="E84" s="88"/>
      <c r="F84" s="88"/>
      <c r="G84" s="88"/>
      <c r="H84" s="88"/>
      <c r="I84" s="88"/>
    </row>
    <row r="85" spans="1:9" ht="85.5" customHeight="1" x14ac:dyDescent="0.45">
      <c r="A85" s="88" t="s">
        <v>48</v>
      </c>
      <c r="B85" s="88"/>
      <c r="C85" s="88"/>
      <c r="D85" s="88"/>
      <c r="E85" s="88"/>
      <c r="F85" s="88"/>
      <c r="G85" s="88"/>
      <c r="H85" s="88"/>
      <c r="I85" s="88"/>
    </row>
    <row r="86" spans="1:9" x14ac:dyDescent="0.45">
      <c r="A86" s="25"/>
      <c r="B86" s="26"/>
      <c r="C86" s="26"/>
      <c r="D86" s="26"/>
      <c r="E86" s="26"/>
      <c r="F86" s="26"/>
      <c r="G86" s="26"/>
      <c r="H86" s="26"/>
      <c r="I86" s="26"/>
    </row>
    <row r="87" spans="1:9" x14ac:dyDescent="0.45">
      <c r="A87" s="25"/>
      <c r="B87" s="26"/>
      <c r="C87" s="26"/>
      <c r="D87" s="26"/>
      <c r="E87" s="26"/>
      <c r="F87" s="26"/>
      <c r="G87" s="26"/>
      <c r="H87" s="26"/>
      <c r="I87" s="26"/>
    </row>
    <row r="88" spans="1:9" ht="36.75" customHeight="1" x14ac:dyDescent="0.45">
      <c r="A88" s="106" t="s">
        <v>14</v>
      </c>
      <c r="B88" s="106"/>
      <c r="C88" s="106"/>
      <c r="D88" s="106"/>
      <c r="E88" s="106"/>
      <c r="F88" s="106"/>
      <c r="G88" s="106"/>
      <c r="H88" s="106"/>
      <c r="I88" s="106"/>
    </row>
    <row r="89" spans="1:9" ht="168.75" customHeight="1" x14ac:dyDescent="0.45">
      <c r="A89" s="104" t="s">
        <v>49</v>
      </c>
      <c r="B89" s="104"/>
      <c r="C89" s="104"/>
      <c r="D89" s="104"/>
      <c r="E89" s="104"/>
      <c r="F89" s="104"/>
      <c r="G89" s="104"/>
      <c r="H89" s="104"/>
      <c r="I89" s="104"/>
    </row>
    <row r="90" spans="1:9" ht="61.5" customHeight="1" x14ac:dyDescent="0.45">
      <c r="A90" s="104" t="s">
        <v>15</v>
      </c>
      <c r="B90" s="105"/>
      <c r="C90" s="105"/>
      <c r="D90" s="105"/>
      <c r="E90" s="105"/>
      <c r="F90" s="105"/>
      <c r="G90" s="105"/>
      <c r="H90" s="105"/>
      <c r="I90" s="105"/>
    </row>
    <row r="91" spans="1:9" ht="80.25" customHeight="1" x14ac:dyDescent="0.45">
      <c r="A91" s="104" t="s">
        <v>16</v>
      </c>
      <c r="B91" s="105"/>
      <c r="C91" s="105"/>
      <c r="D91" s="105"/>
      <c r="E91" s="105"/>
      <c r="F91" s="105"/>
      <c r="G91" s="105"/>
      <c r="H91" s="105"/>
      <c r="I91" s="105"/>
    </row>
    <row r="92" spans="1:9" ht="96.75" customHeight="1" x14ac:dyDescent="0.45">
      <c r="A92" s="104" t="s">
        <v>52</v>
      </c>
      <c r="B92" s="105"/>
      <c r="C92" s="105"/>
      <c r="D92" s="105"/>
      <c r="E92" s="105"/>
      <c r="F92" s="105"/>
      <c r="G92" s="105"/>
      <c r="H92" s="105"/>
      <c r="I92" s="105"/>
    </row>
    <row r="93" spans="1:9" ht="202.5" customHeight="1" x14ac:dyDescent="0.45">
      <c r="A93" s="104" t="s">
        <v>17</v>
      </c>
      <c r="B93" s="105"/>
      <c r="C93" s="105"/>
      <c r="D93" s="105"/>
      <c r="E93" s="105"/>
      <c r="F93" s="105"/>
      <c r="G93" s="105"/>
      <c r="H93" s="105"/>
      <c r="I93" s="105"/>
    </row>
    <row r="94" spans="1:9" x14ac:dyDescent="0.45">
      <c r="A94" s="102" t="s">
        <v>51</v>
      </c>
      <c r="B94" s="102"/>
      <c r="C94" s="102"/>
      <c r="D94" s="102"/>
      <c r="E94" s="102"/>
      <c r="F94" s="102"/>
      <c r="G94" s="102"/>
      <c r="H94" s="102"/>
      <c r="I94" s="102"/>
    </row>
  </sheetData>
  <sheetProtection algorithmName="SHA-512" hashValue="wVj7I2rGJYDOju32mJgU7wfEVhmn86oJbnZul1fAt+gFDc84IDY7cJYnxDugu31Jh8gD372UaHyqiHLyfwjUSg==" saltValue="eZ+DtDZ0Dk6iL/s5rui38Q==" spinCount="100000" sheet="1" selectLockedCells="1"/>
  <mergeCells count="98">
    <mergeCell ref="I57:O57"/>
    <mergeCell ref="J51:O51"/>
    <mergeCell ref="M52:O52"/>
    <mergeCell ref="I53:J53"/>
    <mergeCell ref="F53:G53"/>
    <mergeCell ref="F55:G55"/>
    <mergeCell ref="F54:G54"/>
    <mergeCell ref="I52:K52"/>
    <mergeCell ref="M53:O53"/>
    <mergeCell ref="I54:M54"/>
    <mergeCell ref="I55:O55"/>
    <mergeCell ref="A1:O3"/>
    <mergeCell ref="A12:D12"/>
    <mergeCell ref="A13:D13"/>
    <mergeCell ref="A21:D21"/>
    <mergeCell ref="D25:F25"/>
    <mergeCell ref="A4:I4"/>
    <mergeCell ref="E18:I18"/>
    <mergeCell ref="E19:I19"/>
    <mergeCell ref="E20:I20"/>
    <mergeCell ref="A16:D16"/>
    <mergeCell ref="A17:D17"/>
    <mergeCell ref="A18:D18"/>
    <mergeCell ref="A19:D19"/>
    <mergeCell ref="A20:D20"/>
    <mergeCell ref="E21:I21"/>
    <mergeCell ref="A22:I22"/>
    <mergeCell ref="D27:F27"/>
    <mergeCell ref="D28:F28"/>
    <mergeCell ref="D33:F33"/>
    <mergeCell ref="A5:I5"/>
    <mergeCell ref="A6:I6"/>
    <mergeCell ref="A7:I7"/>
    <mergeCell ref="A8:I8"/>
    <mergeCell ref="A10:I10"/>
    <mergeCell ref="A14:D14"/>
    <mergeCell ref="A15:D15"/>
    <mergeCell ref="E12:I12"/>
    <mergeCell ref="E13:I13"/>
    <mergeCell ref="E14:I14"/>
    <mergeCell ref="E15:I15"/>
    <mergeCell ref="E16:I16"/>
    <mergeCell ref="E17:I17"/>
    <mergeCell ref="A23:I23"/>
    <mergeCell ref="A24:I24"/>
    <mergeCell ref="F61:G61"/>
    <mergeCell ref="D31:F31"/>
    <mergeCell ref="D41:F41"/>
    <mergeCell ref="D44:F44"/>
    <mergeCell ref="D46:F46"/>
    <mergeCell ref="D47:F47"/>
    <mergeCell ref="D49:F49"/>
    <mergeCell ref="D50:F50"/>
    <mergeCell ref="F51:G51"/>
    <mergeCell ref="F52:G52"/>
    <mergeCell ref="F56:G56"/>
    <mergeCell ref="I56:N56"/>
    <mergeCell ref="D32:F32"/>
    <mergeCell ref="A26:O26"/>
    <mergeCell ref="A94:I94"/>
    <mergeCell ref="A77:I77"/>
    <mergeCell ref="A78:I78"/>
    <mergeCell ref="A79:I79"/>
    <mergeCell ref="A80:I80"/>
    <mergeCell ref="A81:I81"/>
    <mergeCell ref="A93:I93"/>
    <mergeCell ref="A88:I88"/>
    <mergeCell ref="A89:I89"/>
    <mergeCell ref="A90:I90"/>
    <mergeCell ref="A91:I91"/>
    <mergeCell ref="A92:I92"/>
    <mergeCell ref="D29:F29"/>
    <mergeCell ref="D30:F30"/>
    <mergeCell ref="A83:I83"/>
    <mergeCell ref="A84:I84"/>
    <mergeCell ref="A85:I85"/>
    <mergeCell ref="A72:I72"/>
    <mergeCell ref="A73:I73"/>
    <mergeCell ref="A74:I74"/>
    <mergeCell ref="A75:I75"/>
    <mergeCell ref="A76:I76"/>
    <mergeCell ref="F62:G62"/>
    <mergeCell ref="F63:G63"/>
    <mergeCell ref="A67:E67"/>
    <mergeCell ref="A70:I70"/>
    <mergeCell ref="A71:I71"/>
    <mergeCell ref="A65:F65"/>
    <mergeCell ref="D48:F48"/>
    <mergeCell ref="D43:F43"/>
    <mergeCell ref="D42:F42"/>
    <mergeCell ref="D34:F34"/>
    <mergeCell ref="D35:F35"/>
    <mergeCell ref="D45:F45"/>
    <mergeCell ref="D36:F36"/>
    <mergeCell ref="D37:F37"/>
    <mergeCell ref="D38:F38"/>
    <mergeCell ref="A40:O40"/>
    <mergeCell ref="D39:F39"/>
  </mergeCells>
  <pageMargins left="0.7" right="0.7" top="0.78740157499999996" bottom="0.78740157499999996"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9</vt:i4>
      </vt:variant>
    </vt:vector>
  </HeadingPairs>
  <TitlesOfParts>
    <vt:vector size="10" baseType="lpstr">
      <vt:lpstr>Tabelle1</vt:lpstr>
      <vt:lpstr>an_nachlass_angebot</vt:lpstr>
      <vt:lpstr>an_summe_angebot</vt:lpstr>
      <vt:lpstr>an_summe_angebot_netto</vt:lpstr>
      <vt:lpstr>Brutto</vt:lpstr>
      <vt:lpstr>Nachlass_Absolut</vt:lpstr>
      <vt:lpstr>Nachlass_Prozent</vt:lpstr>
      <vt:lpstr>Netto</vt:lpstr>
      <vt:lpstr>Netto_Nachlass</vt:lpstr>
      <vt:lpstr>Ust</vt:lpstr>
    </vt:vector>
  </TitlesOfParts>
  <Manager/>
  <Company>ITDZ-Berlin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Borm</dc:creator>
  <cp:keywords/>
  <dc:description/>
  <cp:lastModifiedBy>Dönicke, Carsten</cp:lastModifiedBy>
  <cp:lastPrinted>2020-08-06T16:20:01Z</cp:lastPrinted>
  <dcterms:created xsi:type="dcterms:W3CDTF">2020-02-13T09:34:07Z</dcterms:created>
  <dcterms:modified xsi:type="dcterms:W3CDTF">2026-03-17T10:08:00Z</dcterms:modified>
  <cp:category/>
</cp:coreProperties>
</file>

<file path=docProps/custom.xml><?xml version="1.0" encoding="utf-8"?>
<Properties xmlns="http://schemas.openxmlformats.org/officeDocument/2006/custom-properties" xmlns:vt="http://schemas.openxmlformats.org/officeDocument/2006/docPropsVTypes">
  <property fmtid="{F21D9941-81F0-471A-ADEE-4E74B49217ED}" pid="100">
    <vt:lpwstr>nscale::2c9792b2-82a69db4-0182-a69dd283-0002::digitaleakte_105$NOTSET$3829693$2$NOTSET::0::digitaleakte-prod-105.apps.prodda-ocp.paas.verwalt-berlin.de::443::nscalealinst1::SenInnDS-Prod_ITIS-Anmeldemaske</vt:lpwstr>
  </property>
</Properties>
</file>