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W:\Zentralstellen_Nord\ZVV\2026\VL\OEA-249_StBA_AB_UR_SM_MS\2_Vergabeunterlagen\Ausschreibung\e-Vergabe\"/>
    </mc:Choice>
  </mc:AlternateContent>
  <xr:revisionPtr revIDLastSave="0" documentId="13_ncr:1_{804E01BA-A899-47BB-88D4-53F920868713}" xr6:coauthVersionLast="47" xr6:coauthVersionMax="47" xr10:uidLastSave="{00000000-0000-0000-0000-000000000000}"/>
  <bookViews>
    <workbookView xWindow="-120" yWindow="-120" windowWidth="29040" windowHeight="17520" xr2:uid="{00000000-000D-0000-FFFF-FFFF00000000}"/>
  </bookViews>
  <sheets>
    <sheet name="Preisanpassung" sheetId="10" r:id="rId1"/>
  </sheets>
  <externalReferences>
    <externalReference r:id="rId2"/>
  </externalReferences>
  <definedNames>
    <definedName name="Brutto">'[1]3.3 PB Gesamt'!$F$21</definedName>
    <definedName name="Nachlass_Absolut">'[1]3.3 PB Gesamt'!$F$23</definedName>
    <definedName name="Nachlass_Prozent">'[1]3.3 PB Gesamt'!$E$23</definedName>
    <definedName name="Netto">'[1]3.3 PB Gesamt'!$F$17</definedName>
    <definedName name="Ust">'[1]3.3 PB Gesamt'!$E$19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4" i="10" l="1"/>
  <c r="K34" i="10"/>
  <c r="O37" i="10" l="1"/>
  <c r="O35" i="10"/>
  <c r="N35" i="10"/>
  <c r="K37" i="10"/>
  <c r="K35" i="10"/>
  <c r="J35" i="10"/>
  <c r="G37" i="10"/>
  <c r="G35" i="10"/>
  <c r="F35" i="10"/>
  <c r="L29" i="10" l="1"/>
  <c r="L16" i="10" l="1"/>
  <c r="J34" i="10" l="1"/>
  <c r="N34" i="10"/>
  <c r="F34" i="10"/>
  <c r="G34" i="10" s="1"/>
  <c r="L24" i="10"/>
  <c r="L23" i="10"/>
  <c r="L22" i="10"/>
  <c r="L21" i="10"/>
  <c r="D54" i="10"/>
  <c r="D44" i="10"/>
  <c r="D43" i="10"/>
  <c r="D42" i="10"/>
  <c r="L20" i="10"/>
  <c r="F64" i="10" l="1"/>
  <c r="H64" i="10" s="1"/>
  <c r="F63" i="10"/>
  <c r="H63" i="10" s="1"/>
  <c r="F61" i="10"/>
  <c r="H61" i="10" s="1"/>
  <c r="F62" i="10"/>
  <c r="H62" i="10" s="1"/>
  <c r="F60" i="10"/>
  <c r="H60" i="10" s="1"/>
  <c r="O39" i="10"/>
  <c r="K39" i="10"/>
  <c r="L25" i="10"/>
  <c r="D56" i="10" s="1"/>
  <c r="J56" i="10" s="1"/>
  <c r="M36" i="10" l="1"/>
  <c r="I36" i="10"/>
  <c r="E36" i="10"/>
  <c r="G36" i="10" s="1"/>
  <c r="K36" i="10" l="1"/>
  <c r="K38" i="10" s="1"/>
  <c r="K40" i="10" s="1"/>
  <c r="O36" i="10"/>
  <c r="O38" i="10" s="1"/>
  <c r="O40" i="10" s="1"/>
  <c r="G38" i="10"/>
  <c r="G39" i="10"/>
  <c r="D45" i="10"/>
  <c r="D46" i="10"/>
  <c r="G40" i="10" l="1"/>
  <c r="J60" i="10"/>
  <c r="K60" i="10" s="1"/>
  <c r="J61" i="10"/>
  <c r="K61" i="10" s="1"/>
  <c r="J63" i="10"/>
  <c r="K63" i="10" s="1"/>
  <c r="J62" i="10"/>
  <c r="K62" i="10" s="1"/>
  <c r="J64" i="10"/>
  <c r="K64" i="10" s="1"/>
</calcChain>
</file>

<file path=xl/sharedStrings.xml><?xml version="1.0" encoding="utf-8"?>
<sst xmlns="http://schemas.openxmlformats.org/spreadsheetml/2006/main" count="99" uniqueCount="73">
  <si>
    <t>8.</t>
  </si>
  <si>
    <t>7.</t>
  </si>
  <si>
    <t>6.</t>
  </si>
  <si>
    <t>Kontrollfeld Gewichtung (= 100 %)</t>
  </si>
  <si>
    <t>5.</t>
  </si>
  <si>
    <t>4.</t>
  </si>
  <si>
    <t>2.</t>
  </si>
  <si>
    <t>1.</t>
  </si>
  <si>
    <t>Minijob
(geringfügig Beschäftigte)</t>
  </si>
  <si>
    <t>9.</t>
  </si>
  <si>
    <t>10.</t>
  </si>
  <si>
    <t>---</t>
  </si>
  <si>
    <t>Midijob
(Übergangsbereich)</t>
  </si>
  <si>
    <t>Im Stundenverrechnungssatz enthaltener Lohnkostenanteil in %</t>
  </si>
  <si>
    <t>11.</t>
  </si>
  <si>
    <t>12.</t>
  </si>
  <si>
    <t xml:space="preserve">Auftragnehmer: </t>
  </si>
  <si>
    <t>Antragsdatum:</t>
  </si>
  <si>
    <t>Vergabe-Nr.</t>
  </si>
  <si>
    <r>
      <t xml:space="preserve">Kalkulation gem. LV bzw. nach der letzten Lohnkosten-anpassung </t>
    </r>
    <r>
      <rPr>
        <b/>
        <vertAlign val="superscript"/>
        <sz val="9"/>
        <rFont val="Arial"/>
        <family val="2"/>
      </rPr>
      <t>1)</t>
    </r>
  </si>
  <si>
    <t>Pos.</t>
  </si>
  <si>
    <t>A. Nachweis der gestiegenen Lohnkosten</t>
  </si>
  <si>
    <t>bisherige
Monatskosten (netto)
in €</t>
  </si>
  <si>
    <t>Lohnkosten in €</t>
  </si>
  <si>
    <t>davon entfallender Anteil auf</t>
  </si>
  <si>
    <t>Bitte füllen Sie die farbig markierten Zellen aus!</t>
  </si>
  <si>
    <t xml:space="preserve">Bitte geben Sie den Grund für die Lohnanpassung an. </t>
  </si>
  <si>
    <t>bisheriger Beitragssatz in %</t>
  </si>
  <si>
    <t>Änderung in %</t>
  </si>
  <si>
    <r>
      <t xml:space="preserve">Stundenverrechnungssatz </t>
    </r>
    <r>
      <rPr>
        <b/>
        <sz val="10"/>
        <color indexed="8"/>
        <rFont val="Arial"/>
        <family val="2"/>
      </rPr>
      <t>(werktags)</t>
    </r>
    <r>
      <rPr>
        <sz val="10"/>
        <color indexed="8"/>
        <rFont val="Arial"/>
        <family val="2"/>
      </rPr>
      <t xml:space="preserve"> in EUR</t>
    </r>
  </si>
  <si>
    <r>
      <t xml:space="preserve">In diesem Tabellenblatt sind </t>
    </r>
    <r>
      <rPr>
        <b/>
        <u/>
        <sz val="11"/>
        <color rgb="FFC00000"/>
        <rFont val="Calibri"/>
        <family val="2"/>
        <scheme val="minor"/>
      </rPr>
      <t>zum Zeitpunkt der Angebotsabgabe keine Eintragungen erforderlich!</t>
    </r>
  </si>
  <si>
    <r>
      <t xml:space="preserve">Personalgewichtung SV/GV gem. LV in % </t>
    </r>
    <r>
      <rPr>
        <vertAlign val="superscript"/>
        <sz val="10"/>
        <color indexed="8"/>
        <rFont val="Arial"/>
        <family val="2"/>
      </rPr>
      <t>2)</t>
    </r>
  </si>
  <si>
    <r>
      <t xml:space="preserve">bisheriger durchschnittlicher Stundenverrechnungssatz </t>
    </r>
    <r>
      <rPr>
        <b/>
        <sz val="10"/>
        <rFont val="Arial"/>
        <family val="2"/>
      </rPr>
      <t>(werktags)</t>
    </r>
    <r>
      <rPr>
        <sz val="10"/>
        <rFont val="Arial"/>
        <family val="2"/>
      </rPr>
      <t xml:space="preserve"> in EUR</t>
    </r>
  </si>
  <si>
    <r>
      <t xml:space="preserve">bisheriger durchschnittlicher Lohnkostenanteil in % </t>
    </r>
    <r>
      <rPr>
        <vertAlign val="superscript"/>
        <sz val="10"/>
        <color indexed="8"/>
        <rFont val="Arial"/>
        <family val="2"/>
      </rPr>
      <t>3)</t>
    </r>
  </si>
  <si>
    <t>tarifvertragliche Grundlage</t>
  </si>
  <si>
    <t>gesetzliche Grundlage</t>
  </si>
  <si>
    <t>bisheriger Mindest-tariflohn in €</t>
  </si>
  <si>
    <t>NEUER Mindest-tariflohn in €</t>
  </si>
  <si>
    <t>gültig ab (Datum)</t>
  </si>
  <si>
    <t>Änderung gesamt</t>
  </si>
  <si>
    <t>1) nur der Arbeitgeberanteil darf geltend gemacht werden</t>
  </si>
  <si>
    <r>
      <t>NEUER Beitragssatz in %</t>
    </r>
    <r>
      <rPr>
        <vertAlign val="superscript"/>
        <sz val="11"/>
        <color indexed="8"/>
        <rFont val="Calibri"/>
        <family val="2"/>
      </rPr>
      <t xml:space="preserve"> 1)</t>
    </r>
  </si>
  <si>
    <t>voll sozialversicherungspflichtiges Personal</t>
  </si>
  <si>
    <t>Kalkulationsschema Lohngleitklausel Unterhaltsreinigung</t>
  </si>
  <si>
    <t>Anlage 4 - PREISANPASSUNG UNTERHALTSREINIGUNG</t>
  </si>
  <si>
    <t>bisheriger gesetzl. Mindestlohn in €</t>
  </si>
  <si>
    <t>NEUER gesetzl. Mindestlohn in €</t>
  </si>
  <si>
    <t>Im Stundenverrechnungssatz enthaltener Lohnkostenanteil in EUR</t>
  </si>
  <si>
    <t>Lohngruppe gem. LV</t>
  </si>
  <si>
    <t>Änderung
in %</t>
  </si>
  <si>
    <t>MTL</t>
  </si>
  <si>
    <t>ML</t>
  </si>
  <si>
    <t>I. Anpassung des allgemeingültigen Mindesttariflohns (MTL)</t>
  </si>
  <si>
    <t>Änderungsprozentsatz der Lohnkosten
aufgrund der Anpassung des allgemeingültigen Mindesttariflohns 
(gemäß A.)</t>
  </si>
  <si>
    <t xml:space="preserve">II. gesetzlichen Anpassung der lohngebundenen Kosten </t>
  </si>
  <si>
    <t>Änderungsprozentsatz der Lohnkosten
aufgrund der gesetzlichen Anpassung der lohngebundenen Kosten 
(gemäß A.)</t>
  </si>
  <si>
    <t xml:space="preserve">Daraus ergibt sich eine
(prozentuale) Anpassung von </t>
  </si>
  <si>
    <t>auftrags-und unternehmens-bezogene Kosten, Risiko, Gewinn in €</t>
  </si>
  <si>
    <r>
      <t xml:space="preserve">B. Berechnung der monatliche Kosten für die Unterhaltsreinigung nach der Lohnkostenanpassung </t>
    </r>
    <r>
      <rPr>
        <u/>
        <sz val="14"/>
        <color indexed="8"/>
        <rFont val="Calibri"/>
        <family val="2"/>
      </rPr>
      <t>(hier bei Änderung des allgemeingültigen MTL)</t>
    </r>
  </si>
  <si>
    <t>Lohnkosten-anpassung
in €</t>
  </si>
  <si>
    <t>3.</t>
  </si>
  <si>
    <r>
      <t xml:space="preserve">Stundenlohn </t>
    </r>
    <r>
      <rPr>
        <b/>
        <sz val="10"/>
        <rFont val="Arial"/>
        <family val="2"/>
      </rPr>
      <t>werktags</t>
    </r>
    <r>
      <rPr>
        <sz val="10"/>
        <rFont val="Arial"/>
        <family val="2"/>
      </rPr>
      <t xml:space="preserve"> in EUR
</t>
    </r>
    <r>
      <rPr>
        <sz val="8"/>
        <rFont val="Arial"/>
        <family val="2"/>
      </rPr>
      <t>(gem. Anlage 1, 3. Kalkulation SVS, Pos. 1)</t>
    </r>
  </si>
  <si>
    <r>
      <t xml:space="preserve">auf den Stundenlohn entfallender </t>
    </r>
    <r>
      <rPr>
        <u/>
        <sz val="10"/>
        <color indexed="8"/>
        <rFont val="Arial"/>
        <family val="2"/>
      </rPr>
      <t>Kalkulationszuschlag in %</t>
    </r>
    <r>
      <rPr>
        <b/>
        <sz val="10"/>
        <color indexed="8"/>
        <rFont val="Arial"/>
        <family val="2"/>
      </rPr>
      <t xml:space="preserve"> 
für auftrags- und unternehmensbezogene Kosten, Risiko sowie Gewinn </t>
    </r>
    <r>
      <rPr>
        <sz val="8"/>
        <color indexed="8"/>
        <rFont val="Arial"/>
        <family val="2"/>
      </rPr>
      <t xml:space="preserve">(gem. Anlage 1, 3. Kalkulation SVS, Pos. 3) </t>
    </r>
  </si>
  <si>
    <r>
      <t>auf den Stundenlohn entfallender</t>
    </r>
    <r>
      <rPr>
        <b/>
        <sz val="10"/>
        <color indexed="8"/>
        <rFont val="Arial"/>
        <family val="2"/>
      </rPr>
      <t xml:space="preserve"> </t>
    </r>
    <r>
      <rPr>
        <u/>
        <sz val="10"/>
        <color indexed="8"/>
        <rFont val="Arial"/>
        <family val="2"/>
      </rPr>
      <t>Kalkulationszuschlag in %</t>
    </r>
    <r>
      <rPr>
        <b/>
        <sz val="10"/>
        <color indexed="8"/>
        <rFont val="Arial"/>
        <family val="2"/>
      </rPr>
      <t xml:space="preserve">
für lohngebundene Kosten
</t>
    </r>
    <r>
      <rPr>
        <sz val="8"/>
        <color indexed="8"/>
        <rFont val="Arial"/>
        <family val="2"/>
      </rPr>
      <t>(gem. Anlage 1, 3. Kalkulation SVS, Pos. 2)</t>
    </r>
  </si>
  <si>
    <r>
      <rPr>
        <b/>
        <i/>
        <u/>
        <sz val="11"/>
        <color theme="4" tint="-0.499984740745262"/>
        <rFont val="Arial"/>
        <family val="2"/>
      </rPr>
      <t>HINWEIS:</t>
    </r>
    <r>
      <rPr>
        <i/>
        <sz val="11"/>
        <color theme="4" tint="-0.499984740745262"/>
        <rFont val="Arial"/>
        <family val="2"/>
      </rPr>
      <t xml:space="preserve"> Während der Vertragslaufzeit ist eine Anpassung der auftrags- und unternehmensbezogenen Kosten, des Risiko- und Gewinnzuschlags nicht möglich. In das Angebot der Ausschreibung ist eine entsprechende Steigerungsrate vom Bieter/ Auftragnehmer einzukalkulieren. </t>
    </r>
  </si>
  <si>
    <r>
      <rPr>
        <sz val="10"/>
        <color theme="4" tint="-0.499984740745262"/>
        <rFont val="Arial"/>
        <family val="2"/>
      </rPr>
      <t>NEUER</t>
    </r>
    <r>
      <rPr>
        <sz val="10"/>
        <rFont val="Arial"/>
        <family val="2"/>
      </rPr>
      <t xml:space="preserve"> durchschnittlicher Stundenverrechnungssatz </t>
    </r>
    <r>
      <rPr>
        <b/>
        <sz val="10"/>
        <rFont val="Arial"/>
        <family val="2"/>
      </rPr>
      <t>(werktags)</t>
    </r>
    <r>
      <rPr>
        <sz val="10"/>
        <rFont val="Arial"/>
        <family val="2"/>
      </rPr>
      <t xml:space="preserve"> in EUR</t>
    </r>
  </si>
  <si>
    <r>
      <rPr>
        <sz val="10"/>
        <color theme="4" tint="-0.499984740745262"/>
        <rFont val="Arial"/>
        <family val="2"/>
      </rPr>
      <t>NEUER</t>
    </r>
    <r>
      <rPr>
        <sz val="10"/>
        <color indexed="8"/>
        <rFont val="Arial"/>
        <family val="2"/>
      </rPr>
      <t xml:space="preserve"> durchschnittlicher Lohnkostenanteil in %</t>
    </r>
  </si>
  <si>
    <r>
      <t xml:space="preserve">III. Anpassung des gesetzlichen Mindestlohns (ML) - </t>
    </r>
    <r>
      <rPr>
        <i/>
        <sz val="11"/>
        <color theme="4" tint="-0.499984740745262"/>
        <rFont val="Calibri"/>
        <family val="2"/>
      </rPr>
      <t>Hinweis: Entweder Nr. I oder Nr. III ausfüllen!</t>
    </r>
  </si>
  <si>
    <r>
      <t xml:space="preserve">Leistung gem. LV </t>
    </r>
    <r>
      <rPr>
        <sz val="9"/>
        <color indexed="8"/>
        <rFont val="Arial"/>
        <family val="2"/>
      </rPr>
      <t>(6. Angebotssumme)</t>
    </r>
  </si>
  <si>
    <r>
      <t>Monatskosten
 (netto) in € ab</t>
    </r>
    <r>
      <rPr>
        <i/>
        <sz val="10"/>
        <color theme="4" tint="-0.499984740745262"/>
        <rFont val="Arial"/>
        <family val="2"/>
      </rPr>
      <t xml:space="preserve"> 
</t>
    </r>
    <r>
      <rPr>
        <i/>
        <sz val="8"/>
        <color theme="4" tint="-0.499984740745262"/>
        <rFont val="Arial"/>
        <family val="2"/>
      </rPr>
      <t xml:space="preserve">(Das Datum wird nach Prüfung vom Auftrageber eingetragen.) </t>
    </r>
  </si>
  <si>
    <r>
      <t xml:space="preserve">Lohnkosten-anpassung
NEU 
</t>
    </r>
    <r>
      <rPr>
        <sz val="8"/>
        <rFont val="Arial"/>
        <family val="2"/>
      </rPr>
      <t>85%, außer ML</t>
    </r>
  </si>
  <si>
    <r>
      <t>Bei der Kalkulation der Vergütung liegt insbesondere der für allgemeinverbindlich erklärte</t>
    </r>
    <r>
      <rPr>
        <u/>
        <sz val="12"/>
        <color indexed="8"/>
        <rFont val="Calibri"/>
        <family val="2"/>
      </rPr>
      <t xml:space="preserve"> Tarifvertrag zur Regelung der Mindestlöhne für gewerbliche Arbeitnehmer in der Gebäudereinigung im Gebiet der Bundesrepublik Deutschland (TV Mindestlohn) vom 15. November 2024 (allgemeinverbindlich gültig ab 1. Februar 2025)</t>
    </r>
    <r>
      <rPr>
        <sz val="12"/>
        <color indexed="8"/>
        <rFont val="Calibri"/>
        <family val="2"/>
      </rPr>
      <t xml:space="preserve"> zwischen dem Bundesinnungsverband des Gebäudereiniger-Handwerks, Berlin und der Industriegewerkschaft Bauen-Agrar-Umwelt, Frankfurt am Main zugrunde.  
Kommt es nach Ablauf der Angebotsfrist zu einer Anpassung der Lohnkosten, die noch nicht im Angebot eingepreist war, durch
- den für allgemeinverbindlich erklärten Mindestlohntarifvertrag für die gewerblichen Beschäftigten in der Gebäudereinigung bzw. nach dessen Ende,
- den nachfolgenden für allgemeinverbindlich erklärten Tarifvertrag für die gewerblichen Beschäftigten in der Gebäudereinigung und/oder
- Änderungen der gesetzlichen Beitragssätze der Sozialabgaben und der damit verbundenen Änderung der tarif- und lohngebundenen Kosten,
so kann der Auftragnehmer schriftlich oder in elektronischer Form eine entsprechende Erhöhung der Vergütung verlangen, jedoch nur für den Lohnkostenanteil in Höhe von </t>
    </r>
    <r>
      <rPr>
        <u/>
        <sz val="12"/>
        <color indexed="8"/>
        <rFont val="Calibri"/>
        <family val="2"/>
      </rPr>
      <t>85%</t>
    </r>
    <r>
      <rPr>
        <sz val="12"/>
        <color indexed="8"/>
        <rFont val="Calibri"/>
        <family val="2"/>
      </rPr>
      <t xml:space="preserve"> an der Vergütung. 
Die prozentuale Erhöhung errechnet sich nach unterem Kalkulationsschema.
Eine Anpassung der Vergütung tritt frühestens mit dem Tag des Inkrafttretens der gesetzlichen Änderung oder der Allgemeinverbindlichkeitserklärung, jedoch nicht vor Stellung des Änderungsverlangens, in Kraft. Die Regelung findet bei Ermäßigung der Lohnkosten sinngemäß Anwendung. Durch die Änderung der Vergütung sind alle unmittelbaren und mittelbaren Mehr- oder Minderaufwendungen einschließlich derjenigen, die durch Änderungen der gesetzlichen oder tariflichen Sozialaufwendungen entstehen, abgegolten.
Unabhängig von den hier genannten Bestimmungen darf der gesetzliche Mindestlohn nicht unterschritten werden. Dieser wird auch bei Anpassung zu 100% vergütet.</t>
    </r>
  </si>
  <si>
    <r>
      <rPr>
        <i/>
        <vertAlign val="superscript"/>
        <sz val="10"/>
        <color indexed="8"/>
        <rFont val="Arial"/>
        <family val="2"/>
      </rPr>
      <t xml:space="preserve">1) </t>
    </r>
    <r>
      <rPr>
        <i/>
        <sz val="10"/>
        <color indexed="8"/>
        <rFont val="Arial"/>
        <family val="2"/>
      </rPr>
      <t xml:space="preserve">Die Werte sind gemäß der ursprünglichen Kalkulation im Leistungsverzeichnis (Angebotsabgabe) bzw. gemäß der letzten Kalkulation der Lohnanpassung zu übernehmen!
</t>
    </r>
    <r>
      <rPr>
        <i/>
        <vertAlign val="superscript"/>
        <sz val="10"/>
        <color indexed="8"/>
        <rFont val="Arial"/>
        <family val="2"/>
      </rPr>
      <t>2)</t>
    </r>
    <r>
      <rPr>
        <i/>
        <sz val="10"/>
        <color indexed="8"/>
        <rFont val="Arial"/>
        <family val="2"/>
      </rPr>
      <t xml:space="preserve"> Die "Personalgewichtung SV/GV" ist entsprechend der ursprünglichen Kalkulation im Leistungsverzeichnis (Angebotsabgabe) zu übernehmen. Eine Veränderung ist nicht zulässig.
</t>
    </r>
    <r>
      <rPr>
        <i/>
        <vertAlign val="superscript"/>
        <sz val="10"/>
        <color indexed="8"/>
        <rFont val="Arial"/>
        <family val="2"/>
      </rPr>
      <t>3)</t>
    </r>
    <r>
      <rPr>
        <i/>
        <sz val="10"/>
        <color indexed="8"/>
        <rFont val="Arial"/>
        <family val="2"/>
      </rPr>
      <t xml:space="preserve"> Unabhängig vom hier angegebenen Lohnkostenanteil ist gemäß Anlage 4 "Preisanpassung" eine Preiserhöhung aufgrund einer Erhöhung der Lohnkosten nur bis zu einem Lohnkostenanteil in Höhe von maximal 85 % möglich.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</si>
</sst>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44" formatCode="_-* #,##0.00\ &quot;€&quot;_-;\-* #,##0.00\ &quot;€&quot;_-;_-* &quot;-&quot;??\ &quot;€&quot;_-;_-@_-"/>
    <numFmt numFmtId="164" formatCode="#,##0.00\ &quot;€&quot;"/>
    <numFmt numFmtId="165" formatCode="#,##0.00&quot; %&quot;"/>
    <numFmt numFmtId="166" formatCode="0&quot; %&quot;"/>
    <numFmt numFmtId="167" formatCode="_-* #,##0.00&quot; €&quot;_-;\-* #,##0.00&quot; €&quot;_-;_-* \-??&quot; €&quot;_-;_-@_-"/>
  </numFmts>
  <fonts count="54" x14ac:knownFonts="1">
    <font>
      <sz val="11"/>
      <color theme="1"/>
      <name val="Calibri"/>
      <family val="2"/>
      <scheme val="minor"/>
    </font>
    <font>
      <sz val="11"/>
      <color theme="1"/>
      <name val="Calibri"/>
      <family val="2"/>
      <scheme val="minor"/>
    </font>
    <font>
      <sz val="11"/>
      <color indexed="8"/>
      <name val="Calibri"/>
      <family val="2"/>
    </font>
    <font>
      <sz val="11"/>
      <color indexed="8"/>
      <name val="Arial"/>
      <family val="2"/>
    </font>
    <font>
      <sz val="11"/>
      <name val="Arial"/>
      <family val="2"/>
    </font>
    <font>
      <sz val="10"/>
      <name val="Arial"/>
      <family val="2"/>
    </font>
    <font>
      <b/>
      <sz val="11"/>
      <color indexed="8"/>
      <name val="Arial"/>
      <family val="2"/>
    </font>
    <font>
      <b/>
      <sz val="9"/>
      <name val="Arial"/>
      <family val="2"/>
    </font>
    <font>
      <i/>
      <sz val="10"/>
      <color indexed="8"/>
      <name val="Arial"/>
      <family val="2"/>
    </font>
    <font>
      <i/>
      <vertAlign val="superscript"/>
      <sz val="10"/>
      <color indexed="8"/>
      <name val="Arial"/>
      <family val="2"/>
    </font>
    <font>
      <b/>
      <sz val="12"/>
      <name val="Arial"/>
      <family val="2"/>
    </font>
    <font>
      <sz val="12"/>
      <name val="Arial"/>
      <family val="2"/>
    </font>
    <font>
      <b/>
      <sz val="14"/>
      <color theme="1"/>
      <name val="Arial"/>
      <family val="2"/>
    </font>
    <font>
      <i/>
      <sz val="11"/>
      <color indexed="8"/>
      <name val="Calibri"/>
      <family val="2"/>
    </font>
    <font>
      <b/>
      <vertAlign val="superscript"/>
      <sz val="9"/>
      <name val="Arial"/>
      <family val="2"/>
    </font>
    <font>
      <sz val="12"/>
      <color indexed="8"/>
      <name val="Calibri"/>
      <family val="2"/>
    </font>
    <font>
      <b/>
      <sz val="14"/>
      <color indexed="8"/>
      <name val="Calibri"/>
      <family val="2"/>
    </font>
    <font>
      <b/>
      <sz val="12"/>
      <color indexed="8"/>
      <name val="Calibri"/>
      <family val="2"/>
    </font>
    <font>
      <u/>
      <sz val="12"/>
      <color indexed="8"/>
      <name val="Calibri"/>
      <family val="2"/>
    </font>
    <font>
      <b/>
      <u/>
      <sz val="14"/>
      <color indexed="8"/>
      <name val="Calibri"/>
      <family val="2"/>
    </font>
    <font>
      <i/>
      <sz val="12"/>
      <color indexed="8"/>
      <name val="Calibri"/>
      <family val="2"/>
    </font>
    <font>
      <b/>
      <sz val="10"/>
      <color indexed="8"/>
      <name val="Arial"/>
      <family val="2"/>
    </font>
    <font>
      <b/>
      <sz val="11"/>
      <color rgb="FFC00000"/>
      <name val="Arial"/>
      <family val="2"/>
    </font>
    <font>
      <sz val="10"/>
      <color indexed="8"/>
      <name val="Arial"/>
      <family val="2"/>
    </font>
    <font>
      <sz val="11"/>
      <color rgb="FFC00000"/>
      <name val="Calibri"/>
      <family val="2"/>
    </font>
    <font>
      <b/>
      <sz val="11"/>
      <color indexed="8"/>
      <name val="Calibri"/>
      <family val="2"/>
    </font>
    <font>
      <b/>
      <i/>
      <sz val="11"/>
      <color indexed="8"/>
      <name val="Calibri"/>
      <family val="2"/>
    </font>
    <font>
      <sz val="11"/>
      <color indexed="8"/>
      <name val="Calibri"/>
      <family val="2"/>
      <scheme val="minor"/>
    </font>
    <font>
      <b/>
      <sz val="10"/>
      <name val="Arial"/>
      <family val="2"/>
    </font>
    <font>
      <sz val="12"/>
      <color indexed="8"/>
      <name val="Arial"/>
      <family val="2"/>
    </font>
    <font>
      <vertAlign val="superscript"/>
      <sz val="10"/>
      <color indexed="8"/>
      <name val="Arial"/>
      <family val="2"/>
    </font>
    <font>
      <sz val="11"/>
      <color rgb="FFC00000"/>
      <name val="Calibri"/>
      <family val="2"/>
      <scheme val="minor"/>
    </font>
    <font>
      <b/>
      <u/>
      <sz val="11"/>
      <color rgb="FFC00000"/>
      <name val="Calibri"/>
      <family val="2"/>
      <scheme val="minor"/>
    </font>
    <font>
      <i/>
      <sz val="11"/>
      <color indexed="8"/>
      <name val="Calibri"/>
      <family val="2"/>
      <scheme val="minor"/>
    </font>
    <font>
      <sz val="12"/>
      <color indexed="8"/>
      <name val="Calibri"/>
      <family val="2"/>
      <scheme val="minor"/>
    </font>
    <font>
      <b/>
      <sz val="12"/>
      <color indexed="8"/>
      <name val="Calibri"/>
      <family val="2"/>
      <scheme val="minor"/>
    </font>
    <font>
      <i/>
      <sz val="12"/>
      <color indexed="8"/>
      <name val="Calibri"/>
      <family val="2"/>
      <scheme val="minor"/>
    </font>
    <font>
      <u/>
      <sz val="10"/>
      <color indexed="8"/>
      <name val="Arial"/>
      <family val="2"/>
    </font>
    <font>
      <b/>
      <sz val="11"/>
      <color indexed="8"/>
      <name val="Calibri"/>
      <family val="2"/>
      <scheme val="minor"/>
    </font>
    <font>
      <b/>
      <sz val="11"/>
      <name val="Calibri"/>
      <family val="2"/>
      <scheme val="minor"/>
    </font>
    <font>
      <vertAlign val="superscript"/>
      <sz val="11"/>
      <color indexed="8"/>
      <name val="Calibri"/>
      <family val="2"/>
    </font>
    <font>
      <i/>
      <sz val="10"/>
      <color indexed="8"/>
      <name val="Calibri"/>
      <family val="2"/>
    </font>
    <font>
      <sz val="8"/>
      <name val="Arial"/>
      <family val="2"/>
    </font>
    <font>
      <sz val="8"/>
      <color indexed="8"/>
      <name val="Arial"/>
      <family val="2"/>
    </font>
    <font>
      <u/>
      <sz val="14"/>
      <color indexed="8"/>
      <name val="Calibri"/>
      <family val="2"/>
    </font>
    <font>
      <i/>
      <sz val="11"/>
      <color theme="4" tint="-0.499984740745262"/>
      <name val="Arial"/>
      <family val="2"/>
    </font>
    <font>
      <b/>
      <i/>
      <u/>
      <sz val="11"/>
      <color theme="4" tint="-0.499984740745262"/>
      <name val="Arial"/>
      <family val="2"/>
    </font>
    <font>
      <sz val="10"/>
      <color theme="4" tint="-0.499984740745262"/>
      <name val="Arial"/>
      <family val="2"/>
    </font>
    <font>
      <b/>
      <sz val="11"/>
      <color theme="4" tint="-0.499984740745262"/>
      <name val="Arial"/>
      <family val="2"/>
    </font>
    <font>
      <i/>
      <sz val="10"/>
      <color theme="4" tint="-0.499984740745262"/>
      <name val="Arial"/>
      <family val="2"/>
    </font>
    <font>
      <i/>
      <sz val="11"/>
      <color theme="4" tint="-0.499984740745262"/>
      <name val="Calibri"/>
      <family val="2"/>
    </font>
    <font>
      <i/>
      <sz val="11"/>
      <color theme="1" tint="0.499984740745262"/>
      <name val="Calibri"/>
      <family val="2"/>
    </font>
    <font>
      <sz val="9"/>
      <color indexed="8"/>
      <name val="Arial"/>
      <family val="2"/>
    </font>
    <font>
      <i/>
      <sz val="8"/>
      <color theme="4" tint="-0.499984740745262"/>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indexed="23"/>
      </patternFill>
    </fill>
  </fills>
  <borders count="2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right/>
      <top/>
      <bottom style="hair">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hair">
        <color indexed="64"/>
      </left>
      <right style="thin">
        <color indexed="64"/>
      </right>
      <top style="hair">
        <color indexed="64"/>
      </top>
      <bottom style="hair">
        <color indexed="64"/>
      </bottom>
      <diagonal/>
    </border>
  </borders>
  <cellStyleXfs count="5">
    <xf numFmtId="0" fontId="0" fillId="0" borderId="0"/>
    <xf numFmtId="9" fontId="1" fillId="0" borderId="0" applyFont="0" applyFill="0" applyBorder="0" applyAlignment="0" applyProtection="0"/>
    <xf numFmtId="0" fontId="2" fillId="0" borderId="0"/>
    <xf numFmtId="0" fontId="5" fillId="0" borderId="0"/>
    <xf numFmtId="167" fontId="2" fillId="0" borderId="0" applyFill="0" applyBorder="0" applyAlignment="0" applyProtection="0"/>
  </cellStyleXfs>
  <cellXfs count="155">
    <xf numFmtId="0" fontId="0" fillId="0" borderId="0" xfId="0"/>
    <xf numFmtId="0" fontId="2" fillId="0" borderId="0" xfId="2" applyAlignment="1">
      <alignment vertical="center"/>
    </xf>
    <xf numFmtId="0" fontId="3" fillId="0" borderId="0" xfId="2" applyFont="1" applyAlignment="1">
      <alignment vertical="center"/>
    </xf>
    <xf numFmtId="0" fontId="3" fillId="0" borderId="0" xfId="2" applyFont="1" applyAlignment="1">
      <alignment horizontal="left" vertical="center"/>
    </xf>
    <xf numFmtId="0" fontId="13" fillId="0" borderId="0" xfId="2" applyFont="1" applyAlignment="1">
      <alignment vertical="center"/>
    </xf>
    <xf numFmtId="0" fontId="24" fillId="0" borderId="0" xfId="2" applyFont="1" applyAlignment="1">
      <alignment vertical="center"/>
    </xf>
    <xf numFmtId="0" fontId="15" fillId="0" borderId="0" xfId="2" applyFont="1" applyAlignment="1">
      <alignment vertical="center"/>
    </xf>
    <xf numFmtId="0" fontId="13" fillId="0" borderId="0" xfId="2" applyFont="1" applyAlignment="1">
      <alignment vertical="center" wrapText="1"/>
    </xf>
    <xf numFmtId="10" fontId="17" fillId="2" borderId="0" xfId="2" applyNumberFormat="1" applyFont="1" applyFill="1" applyAlignment="1">
      <alignment horizontal="center" vertical="center"/>
    </xf>
    <xf numFmtId="0" fontId="26" fillId="0" borderId="0" xfId="2" applyFont="1" applyAlignment="1">
      <alignment vertical="center"/>
    </xf>
    <xf numFmtId="0" fontId="31" fillId="0" borderId="0" xfId="0" applyFont="1" applyAlignment="1">
      <alignment vertical="center" readingOrder="1"/>
    </xf>
    <xf numFmtId="0" fontId="33" fillId="0" borderId="0" xfId="2" applyFont="1" applyAlignment="1">
      <alignment vertical="center"/>
    </xf>
    <xf numFmtId="0" fontId="27" fillId="0" borderId="0" xfId="2" applyFont="1" applyAlignment="1">
      <alignment vertical="center"/>
    </xf>
    <xf numFmtId="0" fontId="35" fillId="0" borderId="0" xfId="2" applyFont="1" applyAlignment="1">
      <alignment vertical="center"/>
    </xf>
    <xf numFmtId="0" fontId="36" fillId="0" borderId="0" xfId="2" applyFont="1" applyAlignment="1">
      <alignment vertical="center"/>
    </xf>
    <xf numFmtId="0" fontId="2" fillId="0" borderId="0" xfId="2" applyAlignment="1">
      <alignment vertical="center" wrapText="1"/>
    </xf>
    <xf numFmtId="0" fontId="15" fillId="0" borderId="0" xfId="2" applyFont="1" applyAlignment="1">
      <alignment vertical="center" wrapText="1"/>
    </xf>
    <xf numFmtId="10" fontId="27" fillId="6" borderId="1" xfId="2" applyNumberFormat="1" applyFont="1" applyFill="1" applyBorder="1" applyAlignment="1">
      <alignment horizontal="center" vertical="center"/>
    </xf>
    <xf numFmtId="0" fontId="15" fillId="3" borderId="1" xfId="2" applyFont="1" applyFill="1" applyBorder="1" applyAlignment="1">
      <alignment vertical="center" wrapText="1"/>
    </xf>
    <xf numFmtId="0" fontId="27" fillId="3" borderId="1" xfId="2" applyFont="1" applyFill="1" applyBorder="1" applyAlignment="1">
      <alignment horizontal="right" vertical="center" wrapText="1"/>
    </xf>
    <xf numFmtId="0" fontId="2" fillId="3" borderId="1" xfId="2" applyFill="1" applyBorder="1" applyAlignment="1">
      <alignment horizontal="center" vertical="center" wrapText="1"/>
    </xf>
    <xf numFmtId="0" fontId="15" fillId="3" borderId="1" xfId="2" applyFont="1" applyFill="1" applyBorder="1" applyAlignment="1">
      <alignment horizontal="center" vertical="center" wrapText="1"/>
    </xf>
    <xf numFmtId="0" fontId="15" fillId="0" borderId="0" xfId="2" applyFont="1" applyAlignment="1">
      <alignment horizontal="right" vertical="center"/>
    </xf>
    <xf numFmtId="10" fontId="38" fillId="6" borderId="1" xfId="2" applyNumberFormat="1" applyFont="1" applyFill="1" applyBorder="1" applyAlignment="1">
      <alignment horizontal="center" vertical="center"/>
    </xf>
    <xf numFmtId="10" fontId="39" fillId="6" borderId="1" xfId="2" applyNumberFormat="1" applyFont="1" applyFill="1" applyBorder="1" applyAlignment="1">
      <alignment horizontal="center" vertical="center"/>
    </xf>
    <xf numFmtId="0" fontId="41" fillId="0" borderId="0" xfId="2" applyFont="1" applyAlignment="1">
      <alignment vertical="center"/>
    </xf>
    <xf numFmtId="0" fontId="3" fillId="0" borderId="1" xfId="2" applyFont="1" applyBorder="1" applyAlignment="1">
      <alignment horizontal="center" vertical="center"/>
    </xf>
    <xf numFmtId="10" fontId="4" fillId="8" borderId="8" xfId="2" applyNumberFormat="1" applyFont="1" applyFill="1" applyBorder="1" applyAlignment="1" applyProtection="1">
      <alignment horizontal="right" vertical="center"/>
      <protection locked="0"/>
    </xf>
    <xf numFmtId="0" fontId="23" fillId="0" borderId="0" xfId="2" applyFont="1" applyAlignment="1">
      <alignment horizontal="right" vertical="center"/>
    </xf>
    <xf numFmtId="0" fontId="15" fillId="0" borderId="0" xfId="2" applyFont="1" applyAlignment="1">
      <alignment horizontal="left" vertical="center" wrapText="1"/>
    </xf>
    <xf numFmtId="164" fontId="2" fillId="0" borderId="0" xfId="2" applyNumberFormat="1" applyAlignment="1">
      <alignment horizontal="center" vertical="center"/>
    </xf>
    <xf numFmtId="10" fontId="38" fillId="0" borderId="0" xfId="2" applyNumberFormat="1" applyFont="1" applyAlignment="1">
      <alignment horizontal="center" vertical="center"/>
    </xf>
    <xf numFmtId="10" fontId="4" fillId="8" borderId="1" xfId="2" applyNumberFormat="1" applyFont="1" applyFill="1" applyBorder="1" applyAlignment="1" applyProtection="1">
      <alignment horizontal="right" vertical="center"/>
      <protection locked="0"/>
    </xf>
    <xf numFmtId="10" fontId="4" fillId="9" borderId="1" xfId="2" applyNumberFormat="1" applyFont="1" applyFill="1" applyBorder="1" applyAlignment="1" applyProtection="1">
      <alignment horizontal="right" vertical="center"/>
      <protection locked="0"/>
    </xf>
    <xf numFmtId="7" fontId="4" fillId="0" borderId="1" xfId="2" applyNumberFormat="1" applyFont="1" applyBorder="1" applyAlignment="1">
      <alignment horizontal="right" vertical="center"/>
    </xf>
    <xf numFmtId="0" fontId="7" fillId="3" borderId="8"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3" borderId="9" xfId="2" applyFont="1" applyFill="1" applyBorder="1" applyAlignment="1">
      <alignment horizontal="center" vertical="center" wrapText="1"/>
    </xf>
    <xf numFmtId="10" fontId="39" fillId="0" borderId="0" xfId="2" applyNumberFormat="1" applyFont="1" applyAlignment="1">
      <alignment horizontal="center" vertical="center"/>
    </xf>
    <xf numFmtId="0" fontId="42" fillId="3" borderId="1" xfId="2" applyFont="1" applyFill="1" applyBorder="1" applyAlignment="1">
      <alignment horizontal="center" vertical="center" wrapText="1"/>
    </xf>
    <xf numFmtId="0" fontId="27" fillId="0" borderId="0" xfId="2" applyFont="1" applyAlignment="1">
      <alignment horizontal="right" vertical="center" wrapText="1"/>
    </xf>
    <xf numFmtId="10" fontId="27" fillId="0" borderId="0" xfId="2" applyNumberFormat="1" applyFont="1" applyAlignment="1">
      <alignment horizontal="center" vertical="center"/>
    </xf>
    <xf numFmtId="10" fontId="16" fillId="0" borderId="0" xfId="2" applyNumberFormat="1" applyFont="1" applyAlignment="1">
      <alignment horizontal="center" vertical="center"/>
    </xf>
    <xf numFmtId="10" fontId="16" fillId="5" borderId="24" xfId="2" applyNumberFormat="1" applyFont="1" applyFill="1" applyBorder="1" applyAlignment="1">
      <alignment horizontal="center" vertical="center"/>
    </xf>
    <xf numFmtId="164" fontId="3" fillId="0" borderId="1" xfId="2" applyNumberFormat="1" applyFont="1" applyBorder="1" applyAlignment="1">
      <alignment horizontal="center" vertical="center"/>
    </xf>
    <xf numFmtId="0" fontId="19" fillId="0" borderId="0" xfId="2" applyFont="1" applyAlignment="1">
      <alignment horizontal="left" vertical="center"/>
    </xf>
    <xf numFmtId="0" fontId="7" fillId="3" borderId="2" xfId="2" applyFont="1" applyFill="1" applyBorder="1" applyAlignment="1">
      <alignment horizontal="center" vertical="center" wrapText="1"/>
    </xf>
    <xf numFmtId="0" fontId="6" fillId="0" borderId="1" xfId="2" applyFont="1" applyBorder="1" applyAlignment="1">
      <alignment horizontal="center" vertical="center"/>
    </xf>
    <xf numFmtId="0" fontId="3" fillId="0" borderId="0" xfId="2" applyFont="1" applyAlignment="1">
      <alignment horizontal="center" vertical="center"/>
    </xf>
    <xf numFmtId="0" fontId="8" fillId="0" borderId="0" xfId="2" applyFont="1" applyAlignment="1">
      <alignment vertical="center" wrapText="1"/>
    </xf>
    <xf numFmtId="7" fontId="4" fillId="0" borderId="25" xfId="2" applyNumberFormat="1" applyFont="1" applyBorder="1" applyAlignment="1">
      <alignment horizontal="right" vertical="center"/>
    </xf>
    <xf numFmtId="10" fontId="4" fillId="0" borderId="1" xfId="3" applyNumberFormat="1" applyFont="1" applyBorder="1" applyAlignment="1">
      <alignment horizontal="right" vertical="center"/>
    </xf>
    <xf numFmtId="7" fontId="4" fillId="0" borderId="1" xfId="3" applyNumberFormat="1" applyFont="1" applyBorder="1" applyAlignment="1">
      <alignment horizontal="right" vertical="center"/>
    </xf>
    <xf numFmtId="7" fontId="4" fillId="0" borderId="25" xfId="3" applyNumberFormat="1" applyFont="1" applyBorder="1" applyAlignment="1">
      <alignment horizontal="right" vertical="center"/>
    </xf>
    <xf numFmtId="7" fontId="4" fillId="0" borderId="2" xfId="3" applyNumberFormat="1" applyFont="1" applyBorder="1" applyAlignment="1">
      <alignment horizontal="right" vertical="center"/>
    </xf>
    <xf numFmtId="10" fontId="4" fillId="0" borderId="2" xfId="3" applyNumberFormat="1" applyFont="1" applyBorder="1" applyAlignment="1">
      <alignment horizontal="right" vertical="center"/>
    </xf>
    <xf numFmtId="10" fontId="4" fillId="0" borderId="25" xfId="3" applyNumberFormat="1" applyFont="1" applyBorder="1" applyAlignment="1">
      <alignment horizontal="right" vertical="center"/>
    </xf>
    <xf numFmtId="10" fontId="4" fillId="0" borderId="2" xfId="2" applyNumberFormat="1" applyFont="1" applyBorder="1" applyAlignment="1">
      <alignment horizontal="right" vertical="center"/>
    </xf>
    <xf numFmtId="10" fontId="4" fillId="0" borderId="25" xfId="2" applyNumberFormat="1" applyFont="1" applyBorder="1" applyAlignment="1">
      <alignment horizontal="right" vertical="center"/>
    </xf>
    <xf numFmtId="10" fontId="4" fillId="0" borderId="1" xfId="2" applyNumberFormat="1" applyFont="1" applyBorder="1" applyAlignment="1">
      <alignment horizontal="right" vertical="center"/>
    </xf>
    <xf numFmtId="0" fontId="35" fillId="8" borderId="0" xfId="2" applyFont="1" applyFill="1" applyAlignment="1" applyProtection="1">
      <alignment vertical="center"/>
      <protection locked="0"/>
    </xf>
    <xf numFmtId="164" fontId="2" fillId="8" borderId="1" xfId="2" applyNumberFormat="1" applyFill="1" applyBorder="1" applyAlignment="1" applyProtection="1">
      <alignment horizontal="center" vertical="center"/>
      <protection locked="0"/>
    </xf>
    <xf numFmtId="10" fontId="2" fillId="8" borderId="1" xfId="2" applyNumberFormat="1" applyFill="1" applyBorder="1" applyAlignment="1" applyProtection="1">
      <alignment horizontal="center" vertical="center"/>
      <protection locked="0"/>
    </xf>
    <xf numFmtId="44" fontId="4" fillId="8" borderId="8" xfId="2" applyNumberFormat="1" applyFont="1" applyFill="1" applyBorder="1" applyAlignment="1" applyProtection="1">
      <alignment horizontal="right" vertical="center"/>
      <protection locked="0"/>
    </xf>
    <xf numFmtId="44" fontId="4" fillId="8" borderId="1" xfId="2" applyNumberFormat="1" applyFont="1" applyFill="1" applyBorder="1" applyAlignment="1" applyProtection="1">
      <alignment horizontal="right" vertical="center"/>
      <protection locked="0"/>
    </xf>
    <xf numFmtId="0" fontId="51" fillId="0" borderId="0" xfId="2" applyFont="1" applyAlignment="1">
      <alignment vertical="center"/>
    </xf>
    <xf numFmtId="0" fontId="7" fillId="3" borderId="2"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6" xfId="2" applyFont="1" applyFill="1" applyBorder="1" applyAlignment="1">
      <alignment horizontal="center" vertical="center"/>
    </xf>
    <xf numFmtId="0" fontId="6" fillId="3" borderId="7" xfId="2" applyFont="1" applyFill="1" applyBorder="1" applyAlignment="1">
      <alignment horizontal="center" vertical="center"/>
    </xf>
    <xf numFmtId="0" fontId="2" fillId="3" borderId="1" xfId="2" applyFill="1" applyBorder="1" applyAlignment="1">
      <alignment horizontal="left" vertical="center" wrapText="1"/>
    </xf>
    <xf numFmtId="0" fontId="2" fillId="8" borderId="1" xfId="2" applyFill="1" applyBorder="1" applyAlignment="1" applyProtection="1">
      <alignment horizontal="left" vertical="center"/>
      <protection locked="0"/>
    </xf>
    <xf numFmtId="0" fontId="2" fillId="3" borderId="2" xfId="2" applyFill="1" applyBorder="1" applyAlignment="1">
      <alignment horizontal="center" vertical="center" wrapText="1"/>
    </xf>
    <xf numFmtId="0" fontId="2" fillId="3" borderId="3" xfId="2" applyFill="1" applyBorder="1" applyAlignment="1">
      <alignment horizontal="center" vertical="center" wrapText="1"/>
    </xf>
    <xf numFmtId="0" fontId="2" fillId="8" borderId="2" xfId="2" applyFill="1" applyBorder="1" applyAlignment="1" applyProtection="1">
      <alignment horizontal="center" vertical="center"/>
      <protection locked="0"/>
    </xf>
    <xf numFmtId="0" fontId="2" fillId="8" borderId="3" xfId="2" applyFill="1" applyBorder="1" applyAlignment="1" applyProtection="1">
      <alignment horizontal="center" vertical="center"/>
      <protection locked="0"/>
    </xf>
    <xf numFmtId="0" fontId="2" fillId="0" borderId="0" xfId="2" applyAlignment="1">
      <alignment horizontal="left" vertical="center" wrapText="1"/>
    </xf>
    <xf numFmtId="0" fontId="15" fillId="3" borderId="2" xfId="2" applyFont="1" applyFill="1" applyBorder="1" applyAlignment="1">
      <alignment horizontal="left" vertical="center" wrapText="1"/>
    </xf>
    <xf numFmtId="0" fontId="15" fillId="3" borderId="4" xfId="2" applyFont="1" applyFill="1" applyBorder="1" applyAlignment="1">
      <alignment horizontal="left" vertical="center" wrapText="1"/>
    </xf>
    <xf numFmtId="0" fontId="15" fillId="3" borderId="3" xfId="2" applyFont="1" applyFill="1" applyBorder="1" applyAlignment="1">
      <alignment horizontal="left" vertical="center" wrapText="1"/>
    </xf>
    <xf numFmtId="0" fontId="15" fillId="8" borderId="2" xfId="2" applyFont="1" applyFill="1" applyBorder="1" applyAlignment="1" applyProtection="1">
      <alignment horizontal="left" vertical="center" wrapText="1"/>
      <protection locked="0"/>
    </xf>
    <xf numFmtId="0" fontId="15" fillId="8" borderId="4" xfId="2" applyFont="1" applyFill="1" applyBorder="1" applyAlignment="1" applyProtection="1">
      <alignment horizontal="left" vertical="center" wrapText="1"/>
      <protection locked="0"/>
    </xf>
    <xf numFmtId="0" fontId="15" fillId="8" borderId="3" xfId="2" applyFont="1" applyFill="1" applyBorder="1" applyAlignment="1" applyProtection="1">
      <alignment horizontal="left" vertical="center" wrapText="1"/>
      <protection locked="0"/>
    </xf>
    <xf numFmtId="0" fontId="23" fillId="0" borderId="1" xfId="2" applyFont="1" applyBorder="1" applyAlignment="1">
      <alignment vertical="center"/>
    </xf>
    <xf numFmtId="0" fontId="23" fillId="0" borderId="9" xfId="2" applyFont="1" applyBorder="1" applyAlignment="1">
      <alignment vertical="center"/>
    </xf>
    <xf numFmtId="0" fontId="23" fillId="0" borderId="1" xfId="2" applyFont="1" applyBorder="1" applyAlignment="1">
      <alignment vertical="center" wrapText="1"/>
    </xf>
    <xf numFmtId="0" fontId="23" fillId="0" borderId="9" xfId="2" applyFont="1" applyBorder="1" applyAlignment="1">
      <alignment vertical="center" wrapText="1"/>
    </xf>
    <xf numFmtId="166" fontId="4" fillId="8" borderId="8" xfId="3" applyNumberFormat="1" applyFont="1" applyFill="1" applyBorder="1" applyAlignment="1" applyProtection="1">
      <alignment horizontal="center" vertical="center"/>
      <protection locked="0"/>
    </xf>
    <xf numFmtId="166" fontId="4" fillId="8" borderId="1" xfId="3" applyNumberFormat="1" applyFont="1" applyFill="1" applyBorder="1" applyAlignment="1" applyProtection="1">
      <alignment horizontal="center" vertical="center"/>
      <protection locked="0"/>
    </xf>
    <xf numFmtId="166" fontId="4" fillId="8" borderId="9" xfId="3" applyNumberFormat="1" applyFont="1" applyFill="1" applyBorder="1" applyAlignment="1" applyProtection="1">
      <alignment horizontal="center" vertical="center"/>
      <protection locked="0"/>
    </xf>
    <xf numFmtId="165" fontId="7" fillId="0" borderId="8" xfId="3" applyNumberFormat="1" applyFont="1" applyBorder="1" applyAlignment="1">
      <alignment horizontal="center" vertical="center" wrapText="1"/>
    </xf>
    <xf numFmtId="165" fontId="7" fillId="0" borderId="1" xfId="3" applyNumberFormat="1" applyFont="1" applyBorder="1" applyAlignment="1">
      <alignment horizontal="center" vertical="center" wrapText="1"/>
    </xf>
    <xf numFmtId="165" fontId="7" fillId="0" borderId="9" xfId="3" applyNumberFormat="1" applyFont="1" applyBorder="1" applyAlignment="1">
      <alignment horizontal="center" vertical="center" wrapText="1"/>
    </xf>
    <xf numFmtId="44" fontId="4" fillId="0" borderId="2" xfId="2" quotePrefix="1" applyNumberFormat="1" applyFont="1" applyBorder="1" applyAlignment="1">
      <alignment horizontal="center" vertical="center"/>
    </xf>
    <xf numFmtId="44" fontId="4" fillId="0" borderId="3" xfId="2" quotePrefix="1" applyNumberFormat="1" applyFont="1" applyBorder="1" applyAlignment="1">
      <alignment horizontal="center" vertical="center"/>
    </xf>
    <xf numFmtId="9" fontId="11" fillId="0" borderId="8" xfId="1" applyFont="1" applyFill="1" applyBorder="1" applyAlignment="1" applyProtection="1">
      <alignment horizontal="center" vertical="center"/>
    </xf>
    <xf numFmtId="9" fontId="11" fillId="0" borderId="1" xfId="1" applyFont="1" applyFill="1" applyBorder="1" applyAlignment="1" applyProtection="1">
      <alignment horizontal="center" vertical="center"/>
    </xf>
    <xf numFmtId="9" fontId="11" fillId="0" borderId="9" xfId="1" applyFont="1" applyFill="1" applyBorder="1" applyAlignment="1" applyProtection="1">
      <alignment horizontal="center" vertical="center"/>
    </xf>
    <xf numFmtId="164" fontId="10" fillId="2" borderId="8" xfId="2" applyNumberFormat="1" applyFont="1" applyFill="1" applyBorder="1" applyAlignment="1">
      <alignment horizontal="center" vertical="center"/>
    </xf>
    <xf numFmtId="164" fontId="10" fillId="2" borderId="1" xfId="2" applyNumberFormat="1" applyFont="1" applyFill="1" applyBorder="1" applyAlignment="1">
      <alignment horizontal="center" vertical="center"/>
    </xf>
    <xf numFmtId="164" fontId="10" fillId="2" borderId="9" xfId="2" applyNumberFormat="1" applyFont="1" applyFill="1" applyBorder="1" applyAlignment="1">
      <alignment horizontal="center" vertical="center"/>
    </xf>
    <xf numFmtId="9" fontId="10" fillId="2" borderId="10" xfId="1" applyFont="1" applyFill="1" applyBorder="1" applyAlignment="1" applyProtection="1">
      <alignment horizontal="center" vertical="center"/>
    </xf>
    <xf numFmtId="9" fontId="10" fillId="2" borderId="12" xfId="1" applyFont="1" applyFill="1" applyBorder="1" applyAlignment="1" applyProtection="1">
      <alignment horizontal="center" vertical="center"/>
    </xf>
    <xf numFmtId="9" fontId="10" fillId="2" borderId="11" xfId="1" applyFont="1" applyFill="1" applyBorder="1" applyAlignment="1" applyProtection="1">
      <alignment horizontal="center" vertical="center"/>
    </xf>
    <xf numFmtId="0" fontId="3" fillId="0" borderId="0" xfId="2" applyFont="1" applyAlignment="1">
      <alignment horizontal="center" vertical="center"/>
    </xf>
    <xf numFmtId="0" fontId="8" fillId="2" borderId="0" xfId="2" applyFont="1" applyFill="1" applyAlignment="1">
      <alignment horizontal="left" vertical="center" wrapText="1"/>
    </xf>
    <xf numFmtId="0" fontId="8" fillId="0" borderId="0" xfId="2" applyFont="1" applyAlignment="1">
      <alignment vertical="center" wrapText="1"/>
    </xf>
    <xf numFmtId="0" fontId="5" fillId="0" borderId="15" xfId="2" applyFont="1" applyBorder="1" applyAlignment="1">
      <alignment horizontal="left" vertical="center" wrapText="1"/>
    </xf>
    <xf numFmtId="0" fontId="5" fillId="0" borderId="16" xfId="2" applyFont="1" applyBorder="1" applyAlignment="1">
      <alignment horizontal="left" vertical="center" wrapText="1"/>
    </xf>
    <xf numFmtId="0" fontId="5" fillId="0" borderId="1" xfId="2" applyFont="1" applyBorder="1" applyAlignment="1">
      <alignment vertical="center" wrapText="1"/>
    </xf>
    <xf numFmtId="0" fontId="5" fillId="0" borderId="9" xfId="2" applyFont="1" applyBorder="1" applyAlignment="1">
      <alignment vertical="center" wrapText="1"/>
    </xf>
    <xf numFmtId="164" fontId="11" fillId="0" borderId="8" xfId="2" applyNumberFormat="1" applyFont="1" applyBorder="1" applyAlignment="1">
      <alignment horizontal="center" vertical="center"/>
    </xf>
    <xf numFmtId="164" fontId="11" fillId="0" borderId="1" xfId="2" applyNumberFormat="1" applyFont="1" applyBorder="1" applyAlignment="1">
      <alignment horizontal="center" vertical="center"/>
    </xf>
    <xf numFmtId="164" fontId="11" fillId="0" borderId="9" xfId="2" applyNumberFormat="1" applyFont="1" applyBorder="1" applyAlignment="1">
      <alignment horizontal="center" vertical="center"/>
    </xf>
    <xf numFmtId="0" fontId="6" fillId="0" borderId="1" xfId="2" applyFont="1" applyBorder="1" applyAlignment="1">
      <alignment horizontal="center" vertical="center"/>
    </xf>
    <xf numFmtId="0" fontId="6" fillId="0" borderId="1" xfId="2" applyFont="1" applyBorder="1" applyAlignment="1">
      <alignment horizontal="center" vertical="center" wrapText="1"/>
    </xf>
    <xf numFmtId="0" fontId="23" fillId="0" borderId="1" xfId="2" applyFont="1" applyBorder="1" applyAlignment="1">
      <alignment horizontal="center" vertical="center" wrapText="1"/>
    </xf>
    <xf numFmtId="0" fontId="21" fillId="0" borderId="1" xfId="2" applyFont="1" applyBorder="1" applyAlignment="1">
      <alignment horizontal="center" vertical="center" wrapText="1"/>
    </xf>
    <xf numFmtId="0" fontId="48" fillId="5" borderId="1" xfId="2" applyFont="1" applyFill="1" applyBorder="1" applyAlignment="1">
      <alignment horizontal="center" vertical="center" wrapText="1"/>
    </xf>
    <xf numFmtId="14" fontId="22" fillId="4" borderId="1" xfId="2" applyNumberFormat="1" applyFont="1" applyFill="1" applyBorder="1" applyAlignment="1">
      <alignment horizontal="center" vertical="center"/>
    </xf>
    <xf numFmtId="0" fontId="3" fillId="8" borderId="1" xfId="2" applyFont="1" applyFill="1" applyBorder="1" applyAlignment="1" applyProtection="1">
      <alignment horizontal="left" vertical="center" wrapText="1"/>
      <protection locked="0"/>
    </xf>
    <xf numFmtId="164" fontId="3" fillId="8" borderId="1" xfId="2" applyNumberFormat="1" applyFont="1" applyFill="1" applyBorder="1" applyAlignment="1" applyProtection="1">
      <alignment horizontal="center" vertical="center"/>
      <protection locked="0"/>
    </xf>
    <xf numFmtId="164" fontId="3" fillId="0" borderId="1" xfId="2" applyNumberFormat="1" applyFont="1" applyBorder="1" applyAlignment="1">
      <alignment horizontal="center" vertical="center"/>
    </xf>
    <xf numFmtId="0" fontId="3" fillId="0" borderId="14" xfId="2" applyFont="1" applyBorder="1" applyAlignment="1">
      <alignment horizontal="center" vertical="center"/>
    </xf>
    <xf numFmtId="0" fontId="3" fillId="0" borderId="19" xfId="2" applyFont="1" applyBorder="1" applyAlignment="1">
      <alignment horizontal="center" vertical="center"/>
    </xf>
    <xf numFmtId="44" fontId="4" fillId="8" borderId="13" xfId="3" applyNumberFormat="1" applyFont="1" applyFill="1" applyBorder="1" applyAlignment="1" applyProtection="1">
      <alignment horizontal="center" vertical="center"/>
      <protection locked="0"/>
    </xf>
    <xf numFmtId="44" fontId="4" fillId="8" borderId="20" xfId="3" applyNumberFormat="1" applyFont="1" applyFill="1" applyBorder="1" applyAlignment="1" applyProtection="1">
      <alignment horizontal="center" vertical="center"/>
      <protection locked="0"/>
    </xf>
    <xf numFmtId="0" fontId="15" fillId="8" borderId="2" xfId="2" applyFont="1" applyFill="1" applyBorder="1" applyAlignment="1" applyProtection="1">
      <alignment horizontal="center" vertical="center"/>
      <protection locked="0"/>
    </xf>
    <xf numFmtId="0" fontId="15" fillId="8" borderId="3" xfId="2" applyFont="1" applyFill="1" applyBorder="1" applyAlignment="1" applyProtection="1">
      <alignment horizontal="center" vertical="center"/>
      <protection locked="0"/>
    </xf>
    <xf numFmtId="44" fontId="4" fillId="9" borderId="14" xfId="3" applyNumberFormat="1" applyFont="1" applyFill="1" applyBorder="1" applyAlignment="1" applyProtection="1">
      <alignment horizontal="center" vertical="center"/>
      <protection locked="0"/>
    </xf>
    <xf numFmtId="44" fontId="4" fillId="9" borderId="19" xfId="3" applyNumberFormat="1" applyFont="1" applyFill="1" applyBorder="1" applyAlignment="1" applyProtection="1">
      <alignment horizontal="center" vertical="center"/>
      <protection locked="0"/>
    </xf>
    <xf numFmtId="10" fontId="4" fillId="0" borderId="2" xfId="2" applyNumberFormat="1" applyFont="1" applyBorder="1" applyAlignment="1">
      <alignment horizontal="center" vertical="center"/>
    </xf>
    <xf numFmtId="10" fontId="4" fillId="0" borderId="3" xfId="2" applyNumberFormat="1" applyFont="1" applyBorder="1" applyAlignment="1">
      <alignment horizontal="center" vertical="center"/>
    </xf>
    <xf numFmtId="0" fontId="12" fillId="7" borderId="0" xfId="0" applyFont="1" applyFill="1" applyAlignment="1">
      <alignment horizontal="center" vertical="center" wrapText="1"/>
    </xf>
    <xf numFmtId="0" fontId="29" fillId="2" borderId="0" xfId="2" applyFont="1" applyFill="1" applyAlignment="1">
      <alignment horizontal="center" vertical="center"/>
    </xf>
    <xf numFmtId="0" fontId="15" fillId="3" borderId="0" xfId="2" applyFont="1" applyFill="1" applyAlignment="1">
      <alignment horizontal="left" vertical="center" wrapText="1"/>
    </xf>
    <xf numFmtId="0" fontId="27" fillId="8" borderId="0" xfId="2" applyFont="1" applyFill="1" applyAlignment="1" applyProtection="1">
      <alignment horizontal="left" vertical="center"/>
      <protection locked="0"/>
    </xf>
    <xf numFmtId="0" fontId="6" fillId="8" borderId="8" xfId="2" applyFont="1" applyFill="1" applyBorder="1" applyAlignment="1" applyProtection="1">
      <alignment horizontal="center" vertical="center" wrapText="1"/>
      <protection locked="0"/>
    </xf>
    <xf numFmtId="0" fontId="6" fillId="8" borderId="1" xfId="2" applyFont="1" applyFill="1" applyBorder="1" applyAlignment="1" applyProtection="1">
      <alignment horizontal="center" vertical="center" wrapText="1"/>
      <protection locked="0"/>
    </xf>
    <xf numFmtId="0" fontId="6" fillId="8" borderId="9" xfId="2" applyFont="1" applyFill="1" applyBorder="1" applyAlignment="1" applyProtection="1">
      <alignment horizontal="center" vertical="center" wrapText="1"/>
      <protection locked="0"/>
    </xf>
    <xf numFmtId="0" fontId="23" fillId="0" borderId="1" xfId="2" applyFont="1" applyBorder="1" applyAlignment="1">
      <alignment horizontal="left" vertical="center" wrapText="1"/>
    </xf>
    <xf numFmtId="0" fontId="23" fillId="0" borderId="9" xfId="2" applyFont="1" applyBorder="1" applyAlignment="1">
      <alignment horizontal="left" vertical="center" wrapText="1"/>
    </xf>
    <xf numFmtId="0" fontId="34" fillId="8" borderId="0" xfId="2" applyFont="1" applyFill="1" applyAlignment="1" applyProtection="1">
      <alignment horizontal="left" vertical="center"/>
      <protection locked="0"/>
    </xf>
    <xf numFmtId="0" fontId="19" fillId="0" borderId="0" xfId="2" applyFont="1" applyAlignment="1">
      <alignment horizontal="left" vertical="center"/>
    </xf>
    <xf numFmtId="0" fontId="6" fillId="3" borderId="5" xfId="2" applyFont="1" applyFill="1" applyBorder="1" applyAlignment="1">
      <alignment horizontal="center" vertical="center" wrapText="1"/>
    </xf>
    <xf numFmtId="0" fontId="2" fillId="0" borderId="21" xfId="2" applyBorder="1" applyAlignment="1">
      <alignment horizontal="left" vertical="center" wrapText="1"/>
    </xf>
    <xf numFmtId="0" fontId="5" fillId="0" borderId="15" xfId="3" applyBorder="1" applyAlignment="1">
      <alignment horizontal="left" vertical="center" wrapText="1"/>
    </xf>
    <xf numFmtId="0" fontId="5" fillId="0" borderId="16" xfId="3" applyBorder="1" applyAlignment="1">
      <alignment horizontal="left" vertical="center" wrapText="1"/>
    </xf>
    <xf numFmtId="0" fontId="5" fillId="0" borderId="17" xfId="3" applyBorder="1" applyAlignment="1">
      <alignment horizontal="left" vertical="center" wrapText="1"/>
    </xf>
    <xf numFmtId="0" fontId="5" fillId="0" borderId="18" xfId="3" applyBorder="1" applyAlignment="1">
      <alignment horizontal="left" vertical="center" wrapText="1"/>
    </xf>
    <xf numFmtId="0" fontId="20" fillId="0" borderId="0" xfId="2" applyFont="1" applyAlignment="1">
      <alignment horizontal="right" vertical="center" wrapText="1"/>
    </xf>
    <xf numFmtId="0" fontId="25" fillId="0" borderId="22" xfId="2" applyFont="1" applyBorder="1" applyAlignment="1">
      <alignment horizontal="right" vertical="center" wrapText="1"/>
    </xf>
    <xf numFmtId="0" fontId="25" fillId="0" borderId="23" xfId="2" applyFont="1" applyBorder="1" applyAlignment="1">
      <alignment horizontal="right" vertical="center" wrapText="1"/>
    </xf>
    <xf numFmtId="0" fontId="45" fillId="0" borderId="0" xfId="2" applyFont="1" applyAlignment="1">
      <alignment horizontal="left" vertical="center" wrapText="1"/>
    </xf>
  </cellXfs>
  <cellStyles count="5">
    <cellStyle name="Euro" xfId="4" xr:uid="{00000000-0005-0000-0000-000000000000}"/>
    <cellStyle name="Prozent" xfId="1" builtinId="5"/>
    <cellStyle name="Standard" xfId="0" builtinId="0"/>
    <cellStyle name="Standard 2" xfId="2" xr:uid="{00000000-0005-0000-0000-000003000000}"/>
    <cellStyle name="Standard_STD_SATZ" xfId="3" xr:uid="{00000000-0005-0000-0000-000004000000}"/>
  </cellStyles>
  <dxfs count="5">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color theme="0"/>
      </font>
    </dxf>
    <dxf>
      <font>
        <color theme="0" tint="-0.14996795556505021"/>
      </font>
    </dxf>
  </dxfs>
  <tableStyles count="0" defaultTableStyle="TableStyleMedium2" defaultPivotStyle="PivotStyleLight16"/>
  <colors>
    <mruColors>
      <color rgb="FF66FF33"/>
      <color rgb="FF66FF66"/>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0</xdr:colOff>
      <xdr:row>52</xdr:row>
      <xdr:rowOff>66676</xdr:rowOff>
    </xdr:from>
    <xdr:to>
      <xdr:col>10</xdr:col>
      <xdr:colOff>19050</xdr:colOff>
      <xdr:row>54</xdr:row>
      <xdr:rowOff>57150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6238875" y="22498051"/>
          <a:ext cx="4105275" cy="942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100" b="0" i="1" u="none">
              <a:solidFill>
                <a:schemeClr val="dk1"/>
              </a:solidFill>
              <a:effectLst/>
              <a:latin typeface="+mn-lt"/>
              <a:ea typeface="+mn-ea"/>
              <a:cs typeface="+mn-cs"/>
            </a:rPr>
            <a:t>Berechnungsformel für die prozentuale Preisanpassung des Lohnkostenanteils:</a:t>
          </a:r>
          <a:endParaRPr lang="de-DE" sz="1100" b="0" i="0" u="none">
            <a:solidFill>
              <a:schemeClr val="dk1"/>
            </a:solidFill>
            <a:effectLst/>
            <a:latin typeface="+mn-lt"/>
            <a:ea typeface="+mn-ea"/>
            <a:cs typeface="+mn-cs"/>
          </a:endParaRPr>
        </a:p>
        <a:p>
          <a:pPr algn="ctr"/>
          <a:r>
            <a:rPr lang="de-DE" sz="1100" b="0" i="0" u="sng">
              <a:solidFill>
                <a:schemeClr val="dk1"/>
              </a:solidFill>
              <a:effectLst/>
              <a:latin typeface="+mn-lt"/>
              <a:ea typeface="+mn-ea"/>
              <a:cs typeface="+mn-cs"/>
            </a:rPr>
            <a:t>85% x Änderungssatz (Prozentwert)</a:t>
          </a:r>
          <a:endParaRPr lang="de-DE" sz="1100" b="0" i="0">
            <a:solidFill>
              <a:schemeClr val="dk1"/>
            </a:solidFill>
            <a:effectLst/>
            <a:latin typeface="+mn-lt"/>
            <a:ea typeface="+mn-ea"/>
            <a:cs typeface="+mn-cs"/>
          </a:endParaRPr>
        </a:p>
        <a:p>
          <a:pPr algn="ctr"/>
          <a:r>
            <a:rPr lang="de-DE" sz="1100" b="0" i="0">
              <a:solidFill>
                <a:schemeClr val="dk1"/>
              </a:solidFill>
              <a:effectLst/>
              <a:latin typeface="+mn-lt"/>
              <a:ea typeface="+mn-ea"/>
              <a:cs typeface="+mn-cs"/>
            </a:rPr>
            <a:t>100</a:t>
          </a:r>
          <a:endParaRPr lang="de-DE" sz="1050" b="0" i="0"/>
        </a:p>
      </xdr:txBody>
    </xdr:sp>
    <xdr:clientData/>
  </xdr:twoCellAnchor>
  <mc:AlternateContent xmlns:mc="http://schemas.openxmlformats.org/markup-compatibility/2006">
    <mc:Choice xmlns:a14="http://schemas.microsoft.com/office/drawing/2010/main" Requires="a14">
      <xdr:twoCellAnchor editAs="oneCell">
        <xdr:from>
          <xdr:col>1</xdr:col>
          <xdr:colOff>1047750</xdr:colOff>
          <xdr:row>13</xdr:row>
          <xdr:rowOff>0</xdr:rowOff>
        </xdr:from>
        <xdr:to>
          <xdr:col>1</xdr:col>
          <xdr:colOff>1495425</xdr:colOff>
          <xdr:row>14</xdr:row>
          <xdr:rowOff>66675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17</xdr:row>
          <xdr:rowOff>0</xdr:rowOff>
        </xdr:from>
        <xdr:to>
          <xdr:col>1</xdr:col>
          <xdr:colOff>1400175</xdr:colOff>
          <xdr:row>18</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26</xdr:row>
          <xdr:rowOff>0</xdr:rowOff>
        </xdr:from>
        <xdr:to>
          <xdr:col>1</xdr:col>
          <xdr:colOff>1400175</xdr:colOff>
          <xdr:row>27</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mi\lbd-dfs-01\Zentralstellen_Nord\ZVV\Musterunterlagen\Musterausschreibungen\Dienstleistungen\Gebaeudereinigung\Los%201%20Unterhalt\Ausschreibungsunterlagen\UR_Anlagen_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sverzeichnis"/>
      <sheetName val="1. LV UR"/>
      <sheetName val="2.1 Kalk. SVS UR"/>
      <sheetName val="2.2 Kalk. SVS OL"/>
      <sheetName val="3.1 Preisblatt UR"/>
      <sheetName val="3.2 PB SA UR"/>
      <sheetName val="3.3 PB Gesamt"/>
      <sheetName val="4.1 Legende RH"/>
      <sheetName val="4.2 Legende RG"/>
    </sheetNames>
    <sheetDataSet>
      <sheetData sheetId="0">
        <row r="1">
          <cell r="A1" t="str">
            <v>Ausschreibung Unterhaltsreinigung für DG/SM</v>
          </cell>
        </row>
      </sheetData>
      <sheetData sheetId="1"/>
      <sheetData sheetId="2" refreshError="1"/>
      <sheetData sheetId="3" refreshError="1"/>
      <sheetData sheetId="4" refreshError="1"/>
      <sheetData sheetId="5" refreshError="1"/>
      <sheetData sheetId="6">
        <row r="17">
          <cell r="F17" t="e">
            <v>#VALUE!</v>
          </cell>
        </row>
        <row r="21">
          <cell r="F21" t="e">
            <v>#VALUE!</v>
          </cell>
        </row>
        <row r="23">
          <cell r="F23" t="e">
            <v>#VALUE!</v>
          </cell>
        </row>
      </sheetData>
      <sheetData sheetId="7" refreshError="1"/>
      <sheetData sheetId="8"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JA64"/>
  <sheetViews>
    <sheetView showGridLines="0" showZeros="0" tabSelected="1" topLeftCell="A4" zoomScaleNormal="100" workbookViewId="0">
      <selection activeCell="C5" sqref="C5:G5"/>
    </sheetView>
  </sheetViews>
  <sheetFormatPr baseColWidth="10" defaultRowHeight="15" x14ac:dyDescent="0.25"/>
  <cols>
    <col min="1" max="1" width="5.7109375" style="1" customWidth="1"/>
    <col min="2" max="2" width="23.85546875" style="1" customWidth="1"/>
    <col min="3" max="3" width="42" style="1" customWidth="1"/>
    <col min="4" max="4" width="15.7109375" style="1" customWidth="1"/>
    <col min="5" max="5" width="6.28515625" style="1" customWidth="1"/>
    <col min="6" max="6" width="12.28515625" style="1" customWidth="1"/>
    <col min="7" max="7" width="14.28515625" style="1" customWidth="1"/>
    <col min="8" max="8" width="15.5703125" style="1" customWidth="1"/>
    <col min="9" max="9" width="6.28515625" style="1" customWidth="1"/>
    <col min="10" max="11" width="12.85546875" style="1" customWidth="1"/>
    <col min="12" max="12" width="14.5703125" style="1" customWidth="1"/>
    <col min="13" max="13" width="5.85546875" style="1" customWidth="1"/>
    <col min="14" max="15" width="11.85546875" style="1" customWidth="1"/>
    <col min="16" max="16384" width="11.42578125" style="1"/>
  </cols>
  <sheetData>
    <row r="1" spans="1:15" ht="48" customHeight="1" x14ac:dyDescent="0.25">
      <c r="A1" s="134" t="s">
        <v>44</v>
      </c>
      <c r="B1" s="134"/>
      <c r="C1" s="134"/>
      <c r="D1" s="134"/>
      <c r="E1" s="134"/>
      <c r="F1" s="134"/>
      <c r="G1" s="134"/>
      <c r="H1" s="134"/>
      <c r="I1" s="134"/>
      <c r="J1" s="134"/>
      <c r="K1" s="134"/>
      <c r="L1" s="134"/>
      <c r="M1" s="134"/>
      <c r="N1" s="134"/>
      <c r="O1" s="134"/>
    </row>
    <row r="2" spans="1:15" ht="4.5" customHeight="1" x14ac:dyDescent="0.25"/>
    <row r="3" spans="1:15" ht="31.5" customHeight="1" x14ac:dyDescent="0.25">
      <c r="A3" s="135" t="s">
        <v>43</v>
      </c>
      <c r="B3" s="135"/>
      <c r="C3" s="135"/>
      <c r="D3" s="135"/>
      <c r="E3" s="135"/>
      <c r="F3" s="135"/>
      <c r="G3" s="135"/>
      <c r="H3" s="135"/>
      <c r="I3" s="135"/>
      <c r="J3" s="135"/>
      <c r="K3" s="135"/>
      <c r="L3" s="135"/>
      <c r="M3" s="135"/>
      <c r="N3" s="135"/>
      <c r="O3" s="135"/>
    </row>
    <row r="4" spans="1:15" ht="32.25" customHeight="1" x14ac:dyDescent="0.25">
      <c r="A4" s="10" t="s">
        <v>30</v>
      </c>
    </row>
    <row r="5" spans="1:15" ht="32.25" customHeight="1" x14ac:dyDescent="0.25">
      <c r="A5" s="14" t="s">
        <v>16</v>
      </c>
      <c r="B5" s="11"/>
      <c r="C5" s="143"/>
      <c r="D5" s="143"/>
      <c r="E5" s="143"/>
      <c r="F5" s="143"/>
      <c r="G5" s="143"/>
      <c r="H5" s="12"/>
      <c r="I5" s="12"/>
      <c r="L5" s="14" t="s">
        <v>17</v>
      </c>
      <c r="M5" s="14"/>
      <c r="N5" s="137"/>
      <c r="O5" s="137"/>
    </row>
    <row r="6" spans="1:15" ht="9.75" customHeight="1" x14ac:dyDescent="0.25">
      <c r="A6" s="11"/>
      <c r="B6" s="11"/>
      <c r="C6" s="12"/>
      <c r="D6" s="12"/>
      <c r="E6" s="12"/>
      <c r="F6" s="12"/>
      <c r="G6" s="12"/>
      <c r="H6" s="12"/>
      <c r="I6" s="12"/>
      <c r="J6" s="12"/>
      <c r="K6" s="12"/>
      <c r="L6" s="12"/>
      <c r="M6" s="12"/>
      <c r="N6" s="12"/>
      <c r="O6" s="12"/>
    </row>
    <row r="7" spans="1:15" ht="32.25" customHeight="1" x14ac:dyDescent="0.25">
      <c r="A7" s="14" t="s">
        <v>18</v>
      </c>
      <c r="B7" s="11"/>
      <c r="C7" s="60"/>
      <c r="D7" s="12"/>
      <c r="E7" s="12"/>
      <c r="F7" s="12"/>
      <c r="G7" s="12"/>
      <c r="H7" s="12"/>
      <c r="I7" s="12"/>
      <c r="J7" s="12"/>
      <c r="K7" s="12"/>
      <c r="L7" s="12"/>
      <c r="M7" s="12"/>
      <c r="N7" s="12"/>
      <c r="O7" s="12"/>
    </row>
    <row r="8" spans="1:15" ht="15.75" customHeight="1" x14ac:dyDescent="0.25">
      <c r="A8" s="11"/>
      <c r="B8" s="11"/>
      <c r="C8" s="13"/>
      <c r="D8" s="12"/>
      <c r="E8" s="12"/>
      <c r="F8" s="12"/>
      <c r="G8" s="12"/>
      <c r="H8" s="12"/>
      <c r="I8" s="12"/>
      <c r="J8" s="12"/>
      <c r="K8" s="12"/>
      <c r="L8" s="12"/>
      <c r="M8" s="12"/>
      <c r="N8" s="12"/>
      <c r="O8" s="12"/>
    </row>
    <row r="9" spans="1:15" ht="269.25" customHeight="1" x14ac:dyDescent="0.25">
      <c r="A9" s="136" t="s">
        <v>71</v>
      </c>
      <c r="B9" s="136"/>
      <c r="C9" s="136"/>
      <c r="D9" s="136"/>
      <c r="E9" s="136"/>
      <c r="F9" s="136"/>
      <c r="G9" s="136"/>
      <c r="H9" s="136"/>
      <c r="I9" s="136"/>
      <c r="J9" s="136"/>
      <c r="K9" s="136"/>
      <c r="L9" s="136"/>
      <c r="M9" s="136"/>
      <c r="N9" s="136"/>
      <c r="O9" s="136"/>
    </row>
    <row r="10" spans="1:15" ht="15" customHeight="1" x14ac:dyDescent="0.25">
      <c r="B10" s="5"/>
      <c r="C10" s="5"/>
    </row>
    <row r="11" spans="1:15" ht="18.75" x14ac:dyDescent="0.25">
      <c r="A11" s="144" t="s">
        <v>21</v>
      </c>
      <c r="B11" s="144"/>
      <c r="C11" s="144"/>
      <c r="D11" s="144"/>
      <c r="E11" s="144"/>
      <c r="F11" s="144"/>
      <c r="G11" s="144"/>
      <c r="H11" s="144"/>
      <c r="I11" s="144"/>
      <c r="J11" s="144"/>
      <c r="K11" s="144"/>
      <c r="L11" s="144"/>
      <c r="M11" s="144"/>
      <c r="N11" s="144"/>
      <c r="O11" s="144"/>
    </row>
    <row r="12" spans="1:15" ht="23.25" customHeight="1" x14ac:dyDescent="0.25">
      <c r="A12" s="9" t="s">
        <v>26</v>
      </c>
      <c r="B12" s="4"/>
      <c r="D12" s="6"/>
      <c r="E12" s="6"/>
      <c r="F12" s="6"/>
      <c r="G12" s="6"/>
      <c r="H12" s="6"/>
      <c r="I12" s="6"/>
      <c r="J12" s="6"/>
      <c r="K12" s="6"/>
      <c r="L12" s="6"/>
      <c r="M12" s="6"/>
      <c r="N12" s="6"/>
      <c r="O12" s="6"/>
    </row>
    <row r="13" spans="1:15" ht="16.5" customHeight="1" x14ac:dyDescent="0.25">
      <c r="A13" s="9"/>
      <c r="B13" s="4"/>
      <c r="D13" s="6"/>
      <c r="E13" s="6"/>
      <c r="F13" s="6"/>
      <c r="G13" s="6"/>
      <c r="H13" s="6"/>
      <c r="I13" s="6"/>
      <c r="J13" s="6"/>
      <c r="K13" s="6"/>
      <c r="L13" s="6"/>
      <c r="M13" s="6"/>
      <c r="N13" s="6"/>
      <c r="O13" s="6"/>
    </row>
    <row r="14" spans="1:15" ht="26.25" customHeight="1" x14ac:dyDescent="0.25">
      <c r="A14" s="4"/>
      <c r="C14" s="1" t="s">
        <v>52</v>
      </c>
      <c r="D14" s="4"/>
      <c r="E14" s="6"/>
      <c r="F14" s="6"/>
      <c r="G14" s="6"/>
      <c r="H14" s="6"/>
      <c r="I14" s="6"/>
      <c r="J14" s="6"/>
      <c r="K14" s="6"/>
      <c r="L14" s="6"/>
      <c r="M14" s="6"/>
      <c r="N14" s="6"/>
      <c r="O14" s="6"/>
    </row>
    <row r="15" spans="1:15" s="15" customFormat="1" ht="54" customHeight="1" x14ac:dyDescent="0.25">
      <c r="A15" s="7"/>
      <c r="C15" s="78" t="s">
        <v>34</v>
      </c>
      <c r="D15" s="79"/>
      <c r="E15" s="79"/>
      <c r="F15" s="79"/>
      <c r="G15" s="80"/>
      <c r="H15" s="73" t="s">
        <v>38</v>
      </c>
      <c r="I15" s="74"/>
      <c r="J15" s="21" t="s">
        <v>36</v>
      </c>
      <c r="K15" s="21" t="s">
        <v>37</v>
      </c>
      <c r="L15" s="18" t="s">
        <v>28</v>
      </c>
      <c r="M15" s="16"/>
      <c r="N15" s="16"/>
      <c r="O15" s="16"/>
    </row>
    <row r="16" spans="1:15" ht="26.25" customHeight="1" x14ac:dyDescent="0.25">
      <c r="A16" s="4"/>
      <c r="C16" s="81"/>
      <c r="D16" s="82"/>
      <c r="E16" s="82"/>
      <c r="F16" s="82"/>
      <c r="G16" s="83"/>
      <c r="H16" s="128"/>
      <c r="I16" s="129"/>
      <c r="J16" s="61"/>
      <c r="K16" s="61"/>
      <c r="L16" s="23" t="str">
        <f>IF(ISERROR((K16-J16)*100%/J16),"",((K16-J16)*100%/J16))</f>
        <v/>
      </c>
      <c r="M16" s="31"/>
      <c r="N16" s="6"/>
      <c r="O16" s="6"/>
    </row>
    <row r="17" spans="1:261" ht="15" customHeight="1" x14ac:dyDescent="0.25">
      <c r="A17" s="4"/>
      <c r="C17" s="29"/>
      <c r="D17" s="29"/>
      <c r="E17" s="29"/>
      <c r="F17" s="29"/>
      <c r="G17" s="29"/>
      <c r="H17" s="6"/>
      <c r="I17" s="6"/>
      <c r="J17" s="30"/>
      <c r="K17" s="30"/>
      <c r="L17" s="31"/>
      <c r="M17" s="31"/>
      <c r="N17" s="6"/>
      <c r="O17" s="6"/>
    </row>
    <row r="18" spans="1:261" s="15" customFormat="1" ht="26.25" customHeight="1" x14ac:dyDescent="0.25">
      <c r="A18" s="7"/>
      <c r="C18" s="77" t="s">
        <v>54</v>
      </c>
      <c r="D18" s="77"/>
      <c r="N18" s="16"/>
      <c r="O18" s="16"/>
    </row>
    <row r="19" spans="1:261" s="15" customFormat="1" ht="47.25" customHeight="1" x14ac:dyDescent="0.25">
      <c r="A19" s="7"/>
      <c r="C19" s="71" t="s">
        <v>35</v>
      </c>
      <c r="D19" s="71"/>
      <c r="E19" s="71"/>
      <c r="F19" s="71"/>
      <c r="G19" s="71"/>
      <c r="H19" s="73" t="s">
        <v>38</v>
      </c>
      <c r="I19" s="74"/>
      <c r="J19" s="20" t="s">
        <v>27</v>
      </c>
      <c r="K19" s="20" t="s">
        <v>41</v>
      </c>
      <c r="L19" s="19" t="s">
        <v>28</v>
      </c>
      <c r="M19" s="40"/>
      <c r="N19" s="16"/>
      <c r="O19" s="16"/>
    </row>
    <row r="20" spans="1:261" ht="26.25" customHeight="1" x14ac:dyDescent="0.25">
      <c r="A20" s="4"/>
      <c r="B20" s="4"/>
      <c r="C20" s="72"/>
      <c r="D20" s="72"/>
      <c r="E20" s="72"/>
      <c r="F20" s="72"/>
      <c r="G20" s="72"/>
      <c r="H20" s="75"/>
      <c r="I20" s="76"/>
      <c r="J20" s="62"/>
      <c r="K20" s="62"/>
      <c r="L20" s="17">
        <f>(K20-J20)</f>
        <v>0</v>
      </c>
      <c r="M20" s="41"/>
      <c r="N20" s="6"/>
      <c r="O20" s="6"/>
    </row>
    <row r="21" spans="1:261" ht="26.25" customHeight="1" x14ac:dyDescent="0.25">
      <c r="A21" s="4"/>
      <c r="B21" s="4"/>
      <c r="C21" s="72"/>
      <c r="D21" s="72"/>
      <c r="E21" s="72"/>
      <c r="F21" s="72"/>
      <c r="G21" s="72"/>
      <c r="H21" s="75"/>
      <c r="I21" s="76"/>
      <c r="J21" s="62"/>
      <c r="K21" s="62"/>
      <c r="L21" s="17">
        <f>(K21-J21)</f>
        <v>0</v>
      </c>
      <c r="M21" s="41"/>
      <c r="N21" s="6"/>
      <c r="O21" s="6"/>
    </row>
    <row r="22" spans="1:261" ht="26.25" customHeight="1" x14ac:dyDescent="0.25">
      <c r="A22" s="4"/>
      <c r="B22" s="4"/>
      <c r="C22" s="72"/>
      <c r="D22" s="72"/>
      <c r="E22" s="72"/>
      <c r="F22" s="72"/>
      <c r="G22" s="72"/>
      <c r="H22" s="75"/>
      <c r="I22" s="76"/>
      <c r="J22" s="62"/>
      <c r="K22" s="62"/>
      <c r="L22" s="17">
        <f>(K22-J22)</f>
        <v>0</v>
      </c>
      <c r="M22" s="41"/>
      <c r="N22" s="6"/>
      <c r="O22" s="6"/>
    </row>
    <row r="23" spans="1:261" ht="26.25" customHeight="1" x14ac:dyDescent="0.25">
      <c r="A23" s="4"/>
      <c r="B23" s="4"/>
      <c r="C23" s="72"/>
      <c r="D23" s="72"/>
      <c r="E23" s="72"/>
      <c r="F23" s="72"/>
      <c r="G23" s="72"/>
      <c r="H23" s="75"/>
      <c r="I23" s="76"/>
      <c r="J23" s="62"/>
      <c r="K23" s="62"/>
      <c r="L23" s="17">
        <f>(K23-J23)</f>
        <v>0</v>
      </c>
      <c r="M23" s="41"/>
      <c r="N23" s="6"/>
      <c r="O23" s="6"/>
    </row>
    <row r="24" spans="1:261" ht="26.25" customHeight="1" x14ac:dyDescent="0.25">
      <c r="A24" s="4"/>
      <c r="B24" s="4"/>
      <c r="C24" s="72"/>
      <c r="D24" s="72"/>
      <c r="E24" s="72"/>
      <c r="F24" s="72"/>
      <c r="G24" s="72"/>
      <c r="H24" s="75"/>
      <c r="I24" s="76"/>
      <c r="J24" s="62"/>
      <c r="K24" s="62"/>
      <c r="L24" s="17">
        <f>(K24-J24)</f>
        <v>0</v>
      </c>
      <c r="M24" s="41"/>
      <c r="N24" s="6"/>
      <c r="O24" s="6"/>
    </row>
    <row r="25" spans="1:261" ht="26.25" customHeight="1" x14ac:dyDescent="0.25">
      <c r="A25" s="4"/>
      <c r="B25" s="4"/>
      <c r="C25" s="25" t="s">
        <v>40</v>
      </c>
      <c r="D25" s="6"/>
      <c r="E25" s="6"/>
      <c r="F25" s="6"/>
      <c r="G25" s="6"/>
      <c r="H25" s="6"/>
      <c r="I25" s="6"/>
      <c r="J25" s="6"/>
      <c r="K25" s="22" t="s">
        <v>39</v>
      </c>
      <c r="L25" s="24">
        <f>SUM(L20:L24)</f>
        <v>0</v>
      </c>
      <c r="M25" s="38"/>
      <c r="N25" s="6"/>
      <c r="O25" s="6"/>
    </row>
    <row r="26" spans="1:261" ht="12" customHeight="1" x14ac:dyDescent="0.25">
      <c r="A26" s="4"/>
      <c r="B26" s="4"/>
      <c r="C26" s="25"/>
      <c r="D26" s="6"/>
      <c r="E26" s="6"/>
      <c r="F26" s="6"/>
      <c r="G26" s="6"/>
      <c r="H26" s="6"/>
      <c r="I26" s="6"/>
      <c r="J26" s="6"/>
      <c r="K26" s="22"/>
      <c r="L26" s="38"/>
      <c r="M26" s="38"/>
      <c r="N26" s="6"/>
      <c r="O26" s="6"/>
    </row>
    <row r="27" spans="1:261" ht="26.25" customHeight="1" x14ac:dyDescent="0.25">
      <c r="A27" s="4"/>
      <c r="B27" s="4"/>
      <c r="C27" s="146" t="s">
        <v>67</v>
      </c>
      <c r="D27" s="146"/>
      <c r="E27" s="146"/>
      <c r="F27" s="146"/>
      <c r="G27" s="146"/>
      <c r="H27" s="6"/>
      <c r="I27" s="6"/>
      <c r="J27" s="6"/>
      <c r="K27" s="22"/>
      <c r="L27" s="38"/>
      <c r="M27" s="38"/>
      <c r="N27" s="6"/>
      <c r="O27" s="6"/>
    </row>
    <row r="28" spans="1:261" ht="65.25" customHeight="1" x14ac:dyDescent="0.25">
      <c r="A28" s="4"/>
      <c r="B28" s="4"/>
      <c r="C28" s="71" t="s">
        <v>35</v>
      </c>
      <c r="D28" s="71"/>
      <c r="E28" s="71"/>
      <c r="F28" s="71"/>
      <c r="G28" s="71"/>
      <c r="H28" s="73" t="s">
        <v>38</v>
      </c>
      <c r="I28" s="74"/>
      <c r="J28" s="21" t="s">
        <v>45</v>
      </c>
      <c r="K28" s="21" t="s">
        <v>46</v>
      </c>
      <c r="L28" s="18" t="s">
        <v>28</v>
      </c>
      <c r="M28" s="16"/>
      <c r="N28" s="6"/>
      <c r="O28" s="6"/>
    </row>
    <row r="29" spans="1:261" ht="30" customHeight="1" x14ac:dyDescent="0.25">
      <c r="A29" s="4"/>
      <c r="B29" s="4"/>
      <c r="C29" s="72"/>
      <c r="D29" s="72"/>
      <c r="E29" s="72"/>
      <c r="F29" s="72"/>
      <c r="G29" s="72"/>
      <c r="H29" s="75"/>
      <c r="I29" s="76"/>
      <c r="J29" s="61"/>
      <c r="K29" s="61"/>
      <c r="L29" s="23" t="str">
        <f>IF(OR(ISERROR((K29-J29)*100%/J29),K29=""),"",((K29-J29)*100%/J29))</f>
        <v/>
      </c>
      <c r="M29" s="31"/>
      <c r="N29" s="6"/>
      <c r="O29" s="6"/>
    </row>
    <row r="30" spans="1:261" ht="26.25" customHeight="1" thickBot="1" x14ac:dyDescent="0.3">
      <c r="A30" s="4"/>
      <c r="B30" s="4"/>
      <c r="D30" s="6"/>
      <c r="E30" s="6"/>
      <c r="F30" s="6"/>
      <c r="G30" s="6"/>
      <c r="H30" s="6"/>
      <c r="I30" s="6"/>
      <c r="J30" s="6"/>
      <c r="K30" s="6"/>
      <c r="L30" s="6"/>
      <c r="M30" s="6"/>
      <c r="N30" s="6"/>
      <c r="O30" s="6"/>
    </row>
    <row r="31" spans="1:261" ht="31.5" customHeight="1" x14ac:dyDescent="0.25">
      <c r="A31" s="3"/>
      <c r="B31" s="3"/>
      <c r="C31" s="3"/>
      <c r="D31" s="145" t="s">
        <v>42</v>
      </c>
      <c r="E31" s="68"/>
      <c r="F31" s="68"/>
      <c r="G31" s="68"/>
      <c r="H31" s="68" t="s">
        <v>12</v>
      </c>
      <c r="I31" s="68"/>
      <c r="J31" s="69"/>
      <c r="K31" s="69"/>
      <c r="L31" s="68" t="s">
        <v>8</v>
      </c>
      <c r="M31" s="68"/>
      <c r="N31" s="69"/>
      <c r="O31" s="70"/>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row>
    <row r="32" spans="1:261" ht="25.5" customHeight="1" x14ac:dyDescent="0.25">
      <c r="A32" s="3"/>
      <c r="B32" s="3"/>
      <c r="C32" s="28" t="s">
        <v>48</v>
      </c>
      <c r="D32" s="138"/>
      <c r="E32" s="139"/>
      <c r="F32" s="139"/>
      <c r="G32" s="139"/>
      <c r="H32" s="139"/>
      <c r="I32" s="139"/>
      <c r="J32" s="139"/>
      <c r="K32" s="139"/>
      <c r="L32" s="139"/>
      <c r="M32" s="139"/>
      <c r="N32" s="139"/>
      <c r="O32" s="140"/>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row>
    <row r="33" spans="1:15" ht="71.25" customHeight="1" x14ac:dyDescent="0.25">
      <c r="A33" s="2"/>
      <c r="B33" s="2"/>
      <c r="C33" s="2"/>
      <c r="D33" s="35" t="s">
        <v>19</v>
      </c>
      <c r="E33" s="66" t="s">
        <v>49</v>
      </c>
      <c r="F33" s="67"/>
      <c r="G33" s="46" t="s">
        <v>70</v>
      </c>
      <c r="H33" s="36" t="s">
        <v>19</v>
      </c>
      <c r="I33" s="66" t="s">
        <v>49</v>
      </c>
      <c r="J33" s="67"/>
      <c r="K33" s="36" t="s">
        <v>70</v>
      </c>
      <c r="L33" s="36" t="s">
        <v>19</v>
      </c>
      <c r="M33" s="66" t="s">
        <v>49</v>
      </c>
      <c r="N33" s="67"/>
      <c r="O33" s="37" t="s">
        <v>70</v>
      </c>
    </row>
    <row r="34" spans="1:15" ht="27" customHeight="1" x14ac:dyDescent="0.25">
      <c r="A34" s="124" t="s">
        <v>7</v>
      </c>
      <c r="B34" s="147" t="s">
        <v>61</v>
      </c>
      <c r="C34" s="148"/>
      <c r="D34" s="126"/>
      <c r="E34" s="39" t="s">
        <v>50</v>
      </c>
      <c r="F34" s="51" t="str">
        <f>IF(D34="","",$L$16)</f>
        <v/>
      </c>
      <c r="G34" s="52">
        <f>IF(OR(D34="",D34=0),D34,(D34*F34*85%+D34))</f>
        <v>0</v>
      </c>
      <c r="H34" s="130"/>
      <c r="I34" s="39" t="s">
        <v>50</v>
      </c>
      <c r="J34" s="51" t="str">
        <f>IF(H34="","",$L$16)</f>
        <v/>
      </c>
      <c r="K34" s="52">
        <f>IF(OR(H34="",H34=0),H34,(H34*J34*85%+H34))</f>
        <v>0</v>
      </c>
      <c r="L34" s="130"/>
      <c r="M34" s="39" t="s">
        <v>50</v>
      </c>
      <c r="N34" s="51" t="str">
        <f>IF(L34="","",$L$16)</f>
        <v/>
      </c>
      <c r="O34" s="53">
        <f>IF(OR(L34="",L34=0),L34,(L34*N34*85%+L34))</f>
        <v>0</v>
      </c>
    </row>
    <row r="35" spans="1:15" ht="27" customHeight="1" x14ac:dyDescent="0.25">
      <c r="A35" s="125"/>
      <c r="B35" s="149"/>
      <c r="C35" s="150"/>
      <c r="D35" s="127"/>
      <c r="E35" s="39" t="s">
        <v>51</v>
      </c>
      <c r="F35" s="51" t="str">
        <f>IF(D34="","",$L$29)</f>
        <v/>
      </c>
      <c r="G35" s="54">
        <f>$K$29</f>
        <v>0</v>
      </c>
      <c r="H35" s="131"/>
      <c r="I35" s="39" t="s">
        <v>51</v>
      </c>
      <c r="J35" s="51" t="str">
        <f>IF(H34="","",$L$29)</f>
        <v/>
      </c>
      <c r="K35" s="54">
        <f>$K$29</f>
        <v>0</v>
      </c>
      <c r="L35" s="131"/>
      <c r="M35" s="39" t="s">
        <v>51</v>
      </c>
      <c r="N35" s="51" t="str">
        <f>IF(L34="","",$L$29)</f>
        <v/>
      </c>
      <c r="O35" s="53">
        <f>$K$29</f>
        <v>0</v>
      </c>
    </row>
    <row r="36" spans="1:15" ht="36.75" customHeight="1" x14ac:dyDescent="0.25">
      <c r="A36" s="26" t="s">
        <v>6</v>
      </c>
      <c r="B36" s="86" t="s">
        <v>63</v>
      </c>
      <c r="C36" s="87"/>
      <c r="D36" s="27"/>
      <c r="E36" s="132" t="str">
        <f>IF(D36="","",$L$25)</f>
        <v/>
      </c>
      <c r="F36" s="133"/>
      <c r="G36" s="55">
        <f>IF(OR(E36="",E36=0),D36,E36*85%+D36)</f>
        <v>0</v>
      </c>
      <c r="H36" s="32"/>
      <c r="I36" s="132" t="str">
        <f>IF(H36="","",$L$25)</f>
        <v/>
      </c>
      <c r="J36" s="133"/>
      <c r="K36" s="55">
        <f>IF(OR(I36="",I36=0),H36,I36*85%+H36)</f>
        <v>0</v>
      </c>
      <c r="L36" s="32"/>
      <c r="M36" s="132" t="str">
        <f>IF(L36="","",$L$25)</f>
        <v/>
      </c>
      <c r="N36" s="133"/>
      <c r="O36" s="56">
        <f>IF(OR(M36="",M36=0),L36,M36*85%+L36)</f>
        <v>0</v>
      </c>
    </row>
    <row r="37" spans="1:15" ht="36.75" customHeight="1" x14ac:dyDescent="0.25">
      <c r="A37" s="26" t="s">
        <v>60</v>
      </c>
      <c r="B37" s="141" t="s">
        <v>62</v>
      </c>
      <c r="C37" s="142"/>
      <c r="D37" s="27"/>
      <c r="E37" s="94" t="s">
        <v>11</v>
      </c>
      <c r="F37" s="95"/>
      <c r="G37" s="57">
        <f>D37</f>
        <v>0</v>
      </c>
      <c r="H37" s="33"/>
      <c r="I37" s="94" t="s">
        <v>11</v>
      </c>
      <c r="J37" s="95"/>
      <c r="K37" s="57">
        <f>H37</f>
        <v>0</v>
      </c>
      <c r="L37" s="33"/>
      <c r="M37" s="94" t="s">
        <v>11</v>
      </c>
      <c r="N37" s="95"/>
      <c r="O37" s="58">
        <f>L37</f>
        <v>0</v>
      </c>
    </row>
    <row r="38" spans="1:15" ht="36.75" customHeight="1" x14ac:dyDescent="0.25">
      <c r="A38" s="26" t="s">
        <v>5</v>
      </c>
      <c r="B38" s="86" t="s">
        <v>29</v>
      </c>
      <c r="C38" s="87"/>
      <c r="D38" s="63"/>
      <c r="E38" s="94" t="s">
        <v>11</v>
      </c>
      <c r="F38" s="95"/>
      <c r="G38" s="34">
        <f>IF(G34="",ROUND(G35,2)+(ROUND(G35,2)*(ROUND(G36,4)+ROUND(G37,4))),ROUND(G34,2)+(ROUND(G34,2)*(ROUND(G36,4)+ROUND(G37,4))))</f>
        <v>0</v>
      </c>
      <c r="H38" s="64"/>
      <c r="I38" s="94" t="s">
        <v>11</v>
      </c>
      <c r="J38" s="95"/>
      <c r="K38" s="34">
        <f>IF(K34="",ROUND(K35,2)+(ROUND(K35,2)*(ROUND(K36,4)+ROUND(K37,4))),ROUND(K34,2)+(ROUND(K34,2)*(ROUND(K36,4)+ROUND(K37,4))))</f>
        <v>0</v>
      </c>
      <c r="L38" s="64"/>
      <c r="M38" s="94" t="s">
        <v>11</v>
      </c>
      <c r="N38" s="95"/>
      <c r="O38" s="50">
        <f>IF(O34="",ROUND(O35,2)+(ROUND(O35,2)*(ROUND(O36,4)+ROUND(O37,4))),ROUND(O34,2)+(ROUND(O34,2)*(ROUND(O36,4)+ROUND(O37,4))))</f>
        <v>0</v>
      </c>
    </row>
    <row r="39" spans="1:15" ht="36.75" customHeight="1" x14ac:dyDescent="0.25">
      <c r="A39" s="26" t="s">
        <v>4</v>
      </c>
      <c r="B39" s="84" t="s">
        <v>47</v>
      </c>
      <c r="C39" s="85"/>
      <c r="D39" s="63"/>
      <c r="E39" s="94" t="s">
        <v>11</v>
      </c>
      <c r="F39" s="95"/>
      <c r="G39" s="34" t="str">
        <f>IF(AND(F34="",F35=""),"",IFERROR(ROUND(G34,2)+ROUND(G34,2)*ROUND(G36,4),ROUND(G35,2)+ROUND(G35,2)*ROUND(G36,4)))</f>
        <v/>
      </c>
      <c r="H39" s="64"/>
      <c r="I39" s="94" t="s">
        <v>11</v>
      </c>
      <c r="J39" s="95"/>
      <c r="K39" s="34" t="str">
        <f>IF(AND(J34="",J35=""),"",IFERROR(ROUND(K34,2)+ROUND(K34,2)*ROUND(K36,4),ROUND(K35,2)+ROUND(K35,2)*ROUND(K36,4)))</f>
        <v/>
      </c>
      <c r="L39" s="64"/>
      <c r="M39" s="94" t="s">
        <v>11</v>
      </c>
      <c r="N39" s="95"/>
      <c r="O39" s="50" t="str">
        <f>IF(AND(N34="",N35=""),"",IFERROR(ROUND(O34,2)+ROUND(O34,2)*ROUND(O36,4),ROUND(O35,2)+ROUND(O35,2)*ROUND(O36,4)))</f>
        <v/>
      </c>
    </row>
    <row r="40" spans="1:15" ht="36.75" customHeight="1" x14ac:dyDescent="0.25">
      <c r="A40" s="26" t="s">
        <v>2</v>
      </c>
      <c r="B40" s="84" t="s">
        <v>13</v>
      </c>
      <c r="C40" s="85"/>
      <c r="D40" s="27"/>
      <c r="E40" s="94" t="s">
        <v>11</v>
      </c>
      <c r="F40" s="95"/>
      <c r="G40" s="59">
        <f>IF(OR(G38="",G38=0),0,(G39*100%/G38))</f>
        <v>0</v>
      </c>
      <c r="H40" s="32"/>
      <c r="I40" s="94" t="s">
        <v>11</v>
      </c>
      <c r="J40" s="95"/>
      <c r="K40" s="59">
        <f>IF(OR(K38="",K38=0),0,(K39*100%/K38))</f>
        <v>0</v>
      </c>
      <c r="L40" s="32"/>
      <c r="M40" s="94" t="s">
        <v>11</v>
      </c>
      <c r="N40" s="95"/>
      <c r="O40" s="58">
        <f>IF(OR(O38="",O38=0),0,(O39*100%/O38))</f>
        <v>0</v>
      </c>
    </row>
    <row r="41" spans="1:15" ht="36.75" customHeight="1" x14ac:dyDescent="0.25">
      <c r="A41" s="26" t="s">
        <v>1</v>
      </c>
      <c r="B41" s="86" t="s">
        <v>31</v>
      </c>
      <c r="C41" s="87"/>
      <c r="D41" s="88"/>
      <c r="E41" s="89"/>
      <c r="F41" s="89"/>
      <c r="G41" s="89"/>
      <c r="H41" s="89"/>
      <c r="I41" s="89"/>
      <c r="J41" s="89"/>
      <c r="K41" s="89"/>
      <c r="L41" s="89"/>
      <c r="M41" s="89"/>
      <c r="N41" s="89"/>
      <c r="O41" s="90"/>
    </row>
    <row r="42" spans="1:15" ht="36.75" customHeight="1" x14ac:dyDescent="0.25">
      <c r="A42" s="26" t="s">
        <v>0</v>
      </c>
      <c r="B42" s="86" t="s">
        <v>3</v>
      </c>
      <c r="C42" s="87"/>
      <c r="D42" s="91" t="str">
        <f>IF(D41=0,"",D41+H41+L41)</f>
        <v/>
      </c>
      <c r="E42" s="92"/>
      <c r="F42" s="92"/>
      <c r="G42" s="92"/>
      <c r="H42" s="92"/>
      <c r="I42" s="92"/>
      <c r="J42" s="92"/>
      <c r="K42" s="92"/>
      <c r="L42" s="92"/>
      <c r="M42" s="92"/>
      <c r="N42" s="92"/>
      <c r="O42" s="93"/>
    </row>
    <row r="43" spans="1:15" ht="36.75" customHeight="1" x14ac:dyDescent="0.25">
      <c r="A43" s="26" t="s">
        <v>9</v>
      </c>
      <c r="B43" s="110" t="s">
        <v>32</v>
      </c>
      <c r="C43" s="111"/>
      <c r="D43" s="112">
        <f>IF(D41="",0,ROUND(((D38*D41+H38*H41+L38*L41)/100),2))</f>
        <v>0</v>
      </c>
      <c r="E43" s="113"/>
      <c r="F43" s="113"/>
      <c r="G43" s="113"/>
      <c r="H43" s="113"/>
      <c r="I43" s="113"/>
      <c r="J43" s="113"/>
      <c r="K43" s="113"/>
      <c r="L43" s="113"/>
      <c r="M43" s="113"/>
      <c r="N43" s="113"/>
      <c r="O43" s="114"/>
    </row>
    <row r="44" spans="1:15" ht="36.75" customHeight="1" x14ac:dyDescent="0.25">
      <c r="A44" s="26" t="s">
        <v>10</v>
      </c>
      <c r="B44" s="84" t="s">
        <v>33</v>
      </c>
      <c r="C44" s="85"/>
      <c r="D44" s="96" t="str">
        <f>IF(D39="","",ROUND(((D40*D41+H40*H41+L40*L41)/100),2))</f>
        <v/>
      </c>
      <c r="E44" s="97"/>
      <c r="F44" s="97"/>
      <c r="G44" s="97"/>
      <c r="H44" s="97"/>
      <c r="I44" s="97"/>
      <c r="J44" s="97"/>
      <c r="K44" s="97"/>
      <c r="L44" s="97"/>
      <c r="M44" s="97"/>
      <c r="N44" s="97"/>
      <c r="O44" s="98"/>
    </row>
    <row r="45" spans="1:15" ht="36.75" customHeight="1" x14ac:dyDescent="0.25">
      <c r="A45" s="26" t="s">
        <v>14</v>
      </c>
      <c r="B45" s="108" t="s">
        <v>65</v>
      </c>
      <c r="C45" s="109"/>
      <c r="D45" s="99" t="str">
        <f>IF(D41="","",ROUND(((G38*D41+K38*H41+O38*L41)/100),2))</f>
        <v/>
      </c>
      <c r="E45" s="100"/>
      <c r="F45" s="100"/>
      <c r="G45" s="100"/>
      <c r="H45" s="100"/>
      <c r="I45" s="100"/>
      <c r="J45" s="100"/>
      <c r="K45" s="100"/>
      <c r="L45" s="100"/>
      <c r="M45" s="100"/>
      <c r="N45" s="100"/>
      <c r="O45" s="101"/>
    </row>
    <row r="46" spans="1:15" ht="36.75" customHeight="1" thickBot="1" x14ac:dyDescent="0.3">
      <c r="A46" s="26" t="s">
        <v>15</v>
      </c>
      <c r="B46" s="84" t="s">
        <v>66</v>
      </c>
      <c r="C46" s="85"/>
      <c r="D46" s="102">
        <f>IF(OR(D41="",D41=0),0,ROUND(((G40*D41+K40*H41+O40*L41)/100),2))</f>
        <v>0</v>
      </c>
      <c r="E46" s="103"/>
      <c r="F46" s="103"/>
      <c r="G46" s="103"/>
      <c r="H46" s="103"/>
      <c r="I46" s="103"/>
      <c r="J46" s="103"/>
      <c r="K46" s="103"/>
      <c r="L46" s="103"/>
      <c r="M46" s="103"/>
      <c r="N46" s="103"/>
      <c r="O46" s="104"/>
    </row>
    <row r="47" spans="1:15" x14ac:dyDescent="0.25">
      <c r="A47" s="105"/>
      <c r="B47" s="105"/>
      <c r="C47" s="105"/>
      <c r="D47" s="105"/>
      <c r="E47" s="105"/>
      <c r="F47" s="105"/>
      <c r="G47" s="105"/>
      <c r="H47" s="105"/>
      <c r="I47" s="105"/>
      <c r="J47" s="105"/>
      <c r="K47" s="105"/>
      <c r="L47" s="105"/>
      <c r="M47" s="48"/>
    </row>
    <row r="48" spans="1:15" ht="64.5" customHeight="1" x14ac:dyDescent="0.25">
      <c r="A48" s="106" t="s">
        <v>72</v>
      </c>
      <c r="B48" s="106"/>
      <c r="C48" s="106"/>
      <c r="D48" s="106"/>
      <c r="E48" s="106"/>
      <c r="F48" s="106"/>
      <c r="G48" s="106"/>
      <c r="H48" s="106"/>
      <c r="I48" s="106"/>
      <c r="J48" s="106"/>
      <c r="K48" s="106"/>
      <c r="L48" s="106"/>
      <c r="M48" s="106"/>
      <c r="N48" s="106"/>
      <c r="O48" s="106"/>
    </row>
    <row r="49" spans="1:15" ht="4.5" customHeight="1" x14ac:dyDescent="0.25">
      <c r="A49" s="107"/>
      <c r="B49" s="107"/>
      <c r="C49" s="107"/>
      <c r="D49" s="107"/>
      <c r="E49" s="107"/>
      <c r="F49" s="107"/>
      <c r="G49" s="107"/>
      <c r="H49" s="107"/>
      <c r="I49" s="107"/>
      <c r="J49" s="107"/>
      <c r="K49" s="107"/>
      <c r="L49" s="107"/>
      <c r="M49" s="49"/>
    </row>
    <row r="50" spans="1:15" ht="38.25" customHeight="1" x14ac:dyDescent="0.25">
      <c r="A50" s="154" t="s">
        <v>64</v>
      </c>
      <c r="B50" s="154"/>
      <c r="C50" s="154"/>
      <c r="D50" s="154"/>
      <c r="E50" s="154"/>
      <c r="F50" s="154"/>
      <c r="G50" s="154"/>
      <c r="H50" s="154"/>
      <c r="I50" s="154"/>
      <c r="J50" s="154"/>
      <c r="K50" s="154"/>
      <c r="L50" s="154"/>
      <c r="M50" s="154"/>
      <c r="N50" s="154"/>
      <c r="O50" s="154"/>
    </row>
    <row r="52" spans="1:15" ht="23.25" customHeight="1" x14ac:dyDescent="0.25">
      <c r="A52" s="144" t="s">
        <v>58</v>
      </c>
      <c r="B52" s="144"/>
      <c r="C52" s="144"/>
      <c r="D52" s="144"/>
      <c r="E52" s="144"/>
      <c r="F52" s="144"/>
      <c r="G52" s="144"/>
      <c r="H52" s="144"/>
      <c r="I52" s="144"/>
      <c r="J52" s="144"/>
      <c r="K52" s="144"/>
      <c r="L52" s="144"/>
      <c r="M52" s="144"/>
      <c r="N52" s="144"/>
      <c r="O52" s="144"/>
    </row>
    <row r="53" spans="1:15" ht="28.5" customHeight="1" x14ac:dyDescent="0.25">
      <c r="A53" s="65" t="s">
        <v>25</v>
      </c>
      <c r="B53" s="45"/>
      <c r="C53" s="45"/>
      <c r="D53" s="45"/>
      <c r="E53" s="45"/>
      <c r="F53" s="45"/>
      <c r="G53" s="45"/>
      <c r="H53" s="45"/>
      <c r="I53" s="45"/>
      <c r="J53" s="45"/>
      <c r="K53" s="45"/>
      <c r="L53" s="45"/>
      <c r="M53" s="45"/>
      <c r="N53" s="45"/>
      <c r="O53" s="45"/>
    </row>
    <row r="54" spans="1:15" ht="46.5" customHeight="1" x14ac:dyDescent="0.25">
      <c r="A54" s="5"/>
      <c r="B54" s="151" t="s">
        <v>53</v>
      </c>
      <c r="C54" s="151"/>
      <c r="D54" s="8">
        <f>IFERROR((K16-J16)/J16,0)</f>
        <v>0</v>
      </c>
      <c r="E54" s="45"/>
      <c r="F54" s="45"/>
      <c r="G54" s="45"/>
      <c r="H54" s="45"/>
      <c r="I54" s="45"/>
      <c r="J54" s="45"/>
      <c r="K54" s="45"/>
      <c r="L54" s="45"/>
      <c r="M54" s="45"/>
      <c r="N54" s="45"/>
      <c r="O54" s="45"/>
    </row>
    <row r="55" spans="1:15" ht="11.25" customHeight="1" x14ac:dyDescent="0.25">
      <c r="A55" s="5"/>
      <c r="B55" s="45"/>
      <c r="C55" s="45"/>
      <c r="D55" s="45"/>
      <c r="E55" s="45"/>
      <c r="F55" s="45"/>
      <c r="G55" s="45"/>
      <c r="H55" s="45"/>
      <c r="I55" s="45"/>
      <c r="J55" s="45"/>
      <c r="K55" s="45"/>
      <c r="L55" s="45"/>
      <c r="M55" s="45"/>
      <c r="N55" s="45"/>
      <c r="O55" s="45"/>
    </row>
    <row r="56" spans="1:15" ht="45.75" customHeight="1" x14ac:dyDescent="0.25">
      <c r="A56" s="45"/>
      <c r="B56" s="151" t="s">
        <v>55</v>
      </c>
      <c r="C56" s="151"/>
      <c r="D56" s="8">
        <f>L25</f>
        <v>0</v>
      </c>
      <c r="E56" s="45"/>
      <c r="F56" s="152" t="s">
        <v>56</v>
      </c>
      <c r="G56" s="153"/>
      <c r="H56" s="153"/>
      <c r="I56" s="153"/>
      <c r="J56" s="43">
        <f>ROUND(0.85*($D$54+$D$56),4)</f>
        <v>0</v>
      </c>
      <c r="K56" s="42"/>
      <c r="L56" s="45"/>
      <c r="M56" s="45"/>
    </row>
    <row r="57" spans="1:15" ht="11.25" customHeight="1" x14ac:dyDescent="0.25">
      <c r="A57" s="45"/>
      <c r="D57" s="45"/>
      <c r="E57" s="45"/>
      <c r="F57" s="45"/>
      <c r="G57" s="45"/>
      <c r="H57" s="45"/>
      <c r="I57" s="45"/>
      <c r="J57" s="45"/>
      <c r="K57" s="45"/>
      <c r="L57" s="45"/>
      <c r="M57" s="45"/>
    </row>
    <row r="58" spans="1:15" ht="51.75" customHeight="1" x14ac:dyDescent="0.25">
      <c r="A58" s="115" t="s">
        <v>20</v>
      </c>
      <c r="B58" s="115" t="s">
        <v>68</v>
      </c>
      <c r="C58" s="115"/>
      <c r="D58" s="116" t="s">
        <v>22</v>
      </c>
      <c r="E58" s="116"/>
      <c r="F58" s="117" t="s">
        <v>24</v>
      </c>
      <c r="G58" s="117"/>
      <c r="H58" s="117"/>
      <c r="I58" s="117"/>
      <c r="J58" s="118" t="s">
        <v>59</v>
      </c>
      <c r="K58" s="119" t="s">
        <v>69</v>
      </c>
      <c r="L58" s="119"/>
    </row>
    <row r="59" spans="1:15" ht="51.75" customHeight="1" x14ac:dyDescent="0.25">
      <c r="A59" s="115"/>
      <c r="B59" s="115"/>
      <c r="C59" s="115"/>
      <c r="D59" s="116"/>
      <c r="E59" s="116"/>
      <c r="F59" s="118" t="s">
        <v>23</v>
      </c>
      <c r="G59" s="118"/>
      <c r="H59" s="118" t="s">
        <v>57</v>
      </c>
      <c r="I59" s="118"/>
      <c r="J59" s="118"/>
      <c r="K59" s="120"/>
      <c r="L59" s="120"/>
    </row>
    <row r="60" spans="1:15" ht="28.5" customHeight="1" x14ac:dyDescent="0.25">
      <c r="A60" s="47">
        <v>1</v>
      </c>
      <c r="B60" s="121"/>
      <c r="C60" s="121"/>
      <c r="D60" s="122"/>
      <c r="E60" s="122"/>
      <c r="F60" s="123">
        <f>IFERROR(ROUND(D60*$D$44,2),0)</f>
        <v>0</v>
      </c>
      <c r="G60" s="123"/>
      <c r="H60" s="123">
        <f>IF(F60="","",(ROUND(D60-F60,2)))</f>
        <v>0</v>
      </c>
      <c r="I60" s="123"/>
      <c r="J60" s="44">
        <f>F60*$J$56</f>
        <v>0</v>
      </c>
      <c r="K60" s="123">
        <f>IF(F60="","",(ROUND(D60+J60,2)))</f>
        <v>0</v>
      </c>
      <c r="L60" s="123"/>
    </row>
    <row r="61" spans="1:15" ht="28.5" customHeight="1" x14ac:dyDescent="0.25">
      <c r="A61" s="47">
        <v>2</v>
      </c>
      <c r="B61" s="121"/>
      <c r="C61" s="121"/>
      <c r="D61" s="122"/>
      <c r="E61" s="122"/>
      <c r="F61" s="123">
        <f t="shared" ref="F61:F64" si="0">IFERROR(ROUND(D61*$D$44,2),0)</f>
        <v>0</v>
      </c>
      <c r="G61" s="123"/>
      <c r="H61" s="123">
        <f t="shared" ref="H61:H64" si="1">IF(F61="","",(ROUND(D61-F61,2)))</f>
        <v>0</v>
      </c>
      <c r="I61" s="123"/>
      <c r="J61" s="44">
        <f t="shared" ref="J61:J64" si="2">F61*$J$56</f>
        <v>0</v>
      </c>
      <c r="K61" s="123">
        <f t="shared" ref="K61:K64" si="3">IF(F61="","",(ROUND(D61+J61,2)))</f>
        <v>0</v>
      </c>
      <c r="L61" s="123"/>
    </row>
    <row r="62" spans="1:15" ht="28.5" customHeight="1" x14ac:dyDescent="0.25">
      <c r="A62" s="47">
        <v>3</v>
      </c>
      <c r="B62" s="121"/>
      <c r="C62" s="121"/>
      <c r="D62" s="122"/>
      <c r="E62" s="122"/>
      <c r="F62" s="123">
        <f t="shared" si="0"/>
        <v>0</v>
      </c>
      <c r="G62" s="123"/>
      <c r="H62" s="123">
        <f t="shared" si="1"/>
        <v>0</v>
      </c>
      <c r="I62" s="123"/>
      <c r="J62" s="44">
        <f t="shared" si="2"/>
        <v>0</v>
      </c>
      <c r="K62" s="123">
        <f t="shared" si="3"/>
        <v>0</v>
      </c>
      <c r="L62" s="123"/>
    </row>
    <row r="63" spans="1:15" ht="28.5" customHeight="1" x14ac:dyDescent="0.25">
      <c r="A63" s="47">
        <v>4</v>
      </c>
      <c r="B63" s="121"/>
      <c r="C63" s="121"/>
      <c r="D63" s="122"/>
      <c r="E63" s="122"/>
      <c r="F63" s="123">
        <f t="shared" si="0"/>
        <v>0</v>
      </c>
      <c r="G63" s="123"/>
      <c r="H63" s="123">
        <f t="shared" si="1"/>
        <v>0</v>
      </c>
      <c r="I63" s="123"/>
      <c r="J63" s="44">
        <f t="shared" si="2"/>
        <v>0</v>
      </c>
      <c r="K63" s="123">
        <f t="shared" si="3"/>
        <v>0</v>
      </c>
      <c r="L63" s="123"/>
    </row>
    <row r="64" spans="1:15" ht="28.5" customHeight="1" x14ac:dyDescent="0.25">
      <c r="A64" s="47">
        <v>5</v>
      </c>
      <c r="B64" s="121"/>
      <c r="C64" s="121"/>
      <c r="D64" s="122"/>
      <c r="E64" s="122"/>
      <c r="F64" s="123">
        <f t="shared" si="0"/>
        <v>0</v>
      </c>
      <c r="G64" s="123"/>
      <c r="H64" s="123">
        <f t="shared" si="1"/>
        <v>0</v>
      </c>
      <c r="I64" s="123"/>
      <c r="J64" s="44">
        <f t="shared" si="2"/>
        <v>0</v>
      </c>
      <c r="K64" s="123">
        <f t="shared" si="3"/>
        <v>0</v>
      </c>
      <c r="L64" s="123"/>
    </row>
  </sheetData>
  <sheetProtection algorithmName="SHA-512" hashValue="k7IADJDbaIrcAwqwqeXhNF7cN/lZIxsfix4H5VIYYI94om7eFD+V732mbjeMWEPHAUTAJ2ZzHSWy5OsVIcxrxA==" saltValue="InqlIDDi0xf2cQfVT4G3rQ==" spinCount="100000" sheet="1" objects="1" scenarios="1" selectLockedCells="1"/>
  <mergeCells count="118">
    <mergeCell ref="L34:L35"/>
    <mergeCell ref="C27:G27"/>
    <mergeCell ref="F59:G59"/>
    <mergeCell ref="F60:G60"/>
    <mergeCell ref="F61:G61"/>
    <mergeCell ref="M36:N36"/>
    <mergeCell ref="M37:N37"/>
    <mergeCell ref="M38:N38"/>
    <mergeCell ref="M39:N39"/>
    <mergeCell ref="M40:N40"/>
    <mergeCell ref="I36:J36"/>
    <mergeCell ref="I37:J37"/>
    <mergeCell ref="I38:J38"/>
    <mergeCell ref="I39:J39"/>
    <mergeCell ref="I40:J40"/>
    <mergeCell ref="B34:C35"/>
    <mergeCell ref="H61:I61"/>
    <mergeCell ref="K61:L61"/>
    <mergeCell ref="B56:C56"/>
    <mergeCell ref="F56:I56"/>
    <mergeCell ref="A50:O50"/>
    <mergeCell ref="A52:O52"/>
    <mergeCell ref="B54:C54"/>
    <mergeCell ref="B44:C44"/>
    <mergeCell ref="A34:A35"/>
    <mergeCell ref="D34:D35"/>
    <mergeCell ref="H15:I15"/>
    <mergeCell ref="H16:I16"/>
    <mergeCell ref="H34:H35"/>
    <mergeCell ref="E36:F36"/>
    <mergeCell ref="E37:F37"/>
    <mergeCell ref="E38:F38"/>
    <mergeCell ref="A1:O1"/>
    <mergeCell ref="A3:O3"/>
    <mergeCell ref="A9:O9"/>
    <mergeCell ref="N5:O5"/>
    <mergeCell ref="D32:G32"/>
    <mergeCell ref="H32:K32"/>
    <mergeCell ref="L32:O32"/>
    <mergeCell ref="C28:G28"/>
    <mergeCell ref="C29:G29"/>
    <mergeCell ref="E33:F33"/>
    <mergeCell ref="B37:C37"/>
    <mergeCell ref="B38:C38"/>
    <mergeCell ref="B36:C36"/>
    <mergeCell ref="C5:G5"/>
    <mergeCell ref="A11:O11"/>
    <mergeCell ref="D31:G31"/>
    <mergeCell ref="H63:I63"/>
    <mergeCell ref="K63:L63"/>
    <mergeCell ref="B64:C64"/>
    <mergeCell ref="D64:E64"/>
    <mergeCell ref="H64:I64"/>
    <mergeCell ref="K64:L64"/>
    <mergeCell ref="B63:C63"/>
    <mergeCell ref="D63:E63"/>
    <mergeCell ref="F63:G63"/>
    <mergeCell ref="F64:G64"/>
    <mergeCell ref="B62:C62"/>
    <mergeCell ref="D62:E62"/>
    <mergeCell ref="H62:I62"/>
    <mergeCell ref="K62:L62"/>
    <mergeCell ref="B61:C61"/>
    <mergeCell ref="D61:E61"/>
    <mergeCell ref="F62:G62"/>
    <mergeCell ref="H60:I60"/>
    <mergeCell ref="K60:L60"/>
    <mergeCell ref="A58:A59"/>
    <mergeCell ref="B58:C59"/>
    <mergeCell ref="D58:E59"/>
    <mergeCell ref="F58:I58"/>
    <mergeCell ref="J58:J59"/>
    <mergeCell ref="K58:L58"/>
    <mergeCell ref="H59:I59"/>
    <mergeCell ref="K59:L59"/>
    <mergeCell ref="B60:C60"/>
    <mergeCell ref="D60:E60"/>
    <mergeCell ref="D44:O44"/>
    <mergeCell ref="D45:O45"/>
    <mergeCell ref="B46:C46"/>
    <mergeCell ref="D46:O46"/>
    <mergeCell ref="A47:L47"/>
    <mergeCell ref="A48:O48"/>
    <mergeCell ref="A49:L49"/>
    <mergeCell ref="B45:C45"/>
    <mergeCell ref="B43:C43"/>
    <mergeCell ref="D43:O43"/>
    <mergeCell ref="B39:C39"/>
    <mergeCell ref="B40:C40"/>
    <mergeCell ref="B41:C41"/>
    <mergeCell ref="D41:G41"/>
    <mergeCell ref="H41:K41"/>
    <mergeCell ref="L41:O41"/>
    <mergeCell ref="B42:C42"/>
    <mergeCell ref="D42:O42"/>
    <mergeCell ref="E39:F39"/>
    <mergeCell ref="E40:F40"/>
    <mergeCell ref="C18:D18"/>
    <mergeCell ref="C15:G15"/>
    <mergeCell ref="C16:G16"/>
    <mergeCell ref="H19:I19"/>
    <mergeCell ref="H20:I20"/>
    <mergeCell ref="H21:I21"/>
    <mergeCell ref="H22:I22"/>
    <mergeCell ref="H23:I23"/>
    <mergeCell ref="H24:I24"/>
    <mergeCell ref="I33:J33"/>
    <mergeCell ref="M33:N33"/>
    <mergeCell ref="H31:K31"/>
    <mergeCell ref="L31:O31"/>
    <mergeCell ref="C19:G19"/>
    <mergeCell ref="C20:G20"/>
    <mergeCell ref="C21:G21"/>
    <mergeCell ref="C22:G22"/>
    <mergeCell ref="C23:G23"/>
    <mergeCell ref="C24:G24"/>
    <mergeCell ref="H28:I28"/>
    <mergeCell ref="H29:I29"/>
  </mergeCells>
  <conditionalFormatting sqref="D41 H41:I41 L41:M41">
    <cfRule type="cellIs" dxfId="4" priority="1" stopIfTrue="1" operator="equal">
      <formula>0</formula>
    </cfRule>
  </conditionalFormatting>
  <conditionalFormatting sqref="D42">
    <cfRule type="cellIs" dxfId="3" priority="2" stopIfTrue="1" operator="equal">
      <formula>0</formula>
    </cfRule>
    <cfRule type="cellIs" dxfId="2" priority="3" stopIfTrue="1" operator="lessThan">
      <formula>100</formula>
    </cfRule>
    <cfRule type="cellIs" dxfId="1" priority="4" stopIfTrue="1" operator="greaterThan">
      <formula>100</formula>
    </cfRule>
    <cfRule type="cellIs" dxfId="0" priority="5" stopIfTrue="1" operator="equal">
      <formula>100</formula>
    </cfRule>
  </conditionalFormatting>
  <printOptions horizontalCentered="1"/>
  <pageMargins left="0.25" right="0.25" top="0.75" bottom="0.75" header="0.3" footer="0.3"/>
  <pageSetup paperSize="9" scale="62" fitToHeight="2" orientation="landscape" r:id="rId1"/>
  <headerFooter>
    <oddHeader>&amp;LLandesbaudirektion Bayern
Zentrale Vergabe Verwaltungsleistungen (ZVV)</oddHeader>
    <oddFooter>Seite &amp;P von &amp;N</oddFooter>
  </headerFooter>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1047750</xdr:colOff>
                    <xdr:row>13</xdr:row>
                    <xdr:rowOff>0</xdr:rowOff>
                  </from>
                  <to>
                    <xdr:col>1</xdr:col>
                    <xdr:colOff>1495425</xdr:colOff>
                    <xdr:row>14</xdr:row>
                    <xdr:rowOff>66675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1066800</xdr:colOff>
                    <xdr:row>17</xdr:row>
                    <xdr:rowOff>0</xdr:rowOff>
                  </from>
                  <to>
                    <xdr:col>1</xdr:col>
                    <xdr:colOff>1400175</xdr:colOff>
                    <xdr:row>18</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1066800</xdr:colOff>
                    <xdr:row>26</xdr:row>
                    <xdr:rowOff>0</xdr:rowOff>
                  </from>
                  <to>
                    <xdr:col>1</xdr:col>
                    <xdr:colOff>1400175</xdr:colOff>
                    <xdr:row>27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Preisanpassung</vt:lpstr>
    </vt:vector>
  </TitlesOfParts>
  <Company>Staatsbauverwaltung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Schilling, Susanne (Landesbaudirektion)</dc:creator>
  <cp:lastModifiedBy>Schiller, Gabriele (Landesbaudirektion)</cp:lastModifiedBy>
  <cp:lastPrinted>2023-12-21T09:02:38Z</cp:lastPrinted>
  <dcterms:created xsi:type="dcterms:W3CDTF">2022-11-11T09:20:22Z</dcterms:created>
  <dcterms:modified xsi:type="dcterms:W3CDTF">2026-03-05T15:41:27Z</dcterms:modified>
</cp:coreProperties>
</file>